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01\GEE\Partilha_GEE\ANÁLISE ECONÓMICA\A-Conjuntura\F-Flaches\Covid\envio\"/>
    </mc:Choice>
  </mc:AlternateContent>
  <xr:revisionPtr revIDLastSave="0" documentId="13_ncr:1_{E416B1FF-9C8D-4DEC-8849-ABCCFD1DA815}" xr6:coauthVersionLast="47" xr6:coauthVersionMax="47" xr10:uidLastSave="{00000000-0000-0000-0000-000000000000}"/>
  <bookViews>
    <workbookView xWindow="-108" yWindow="-108" windowWidth="23256" windowHeight="12720" tabRatio="858" activeTab="1" xr2:uid="{00000000-000D-0000-FFFF-FFFF00000000}"/>
  </bookViews>
  <sheets>
    <sheet name="Índice" sheetId="6" r:id="rId1"/>
    <sheet name="Indicadores Diários" sheetId="14" r:id="rId2"/>
    <sheet name="Indicadores Semanais" sheetId="26" r:id="rId3"/>
    <sheet name="Indicadores mensais" sheetId="12" r:id="rId4"/>
    <sheet name="Indicadores Trimestrais" sheetId="20" r:id="rId5"/>
    <sheet name="Previsões" sheetId="24" r:id="rId6"/>
    <sheet name="Indicadores Diários (2)" sheetId="15" state="hidden" r:id="rId7"/>
  </sheets>
  <definedNames>
    <definedName name="_PIB93" localSheetId="1">#REF!</definedName>
    <definedName name="_PIB93" localSheetId="6">#REF!</definedName>
    <definedName name="_PIB93" localSheetId="3">#REF!</definedName>
    <definedName name="_PIB93" localSheetId="4">#REF!</definedName>
    <definedName name="_PIB93" localSheetId="5">#REF!</definedName>
    <definedName name="_PIB93">#REF!</definedName>
    <definedName name="AAA" localSheetId="1">#REF!</definedName>
    <definedName name="AAA" localSheetId="6">#REF!</definedName>
    <definedName name="AAA" localSheetId="3">#REF!</definedName>
    <definedName name="AAA" localSheetId="4">#REF!</definedName>
    <definedName name="AAA" localSheetId="5">#REF!</definedName>
    <definedName name="AAA">#REF!</definedName>
    <definedName name="AAAA" localSheetId="1">#REF!</definedName>
    <definedName name="AAAA" localSheetId="6">#REF!</definedName>
    <definedName name="AAAA" localSheetId="3">#REF!</definedName>
    <definedName name="AAAA" localSheetId="4">#REF!</definedName>
    <definedName name="AAAA" localSheetId="5">#REF!</definedName>
    <definedName name="AAAA">#REF!</definedName>
    <definedName name="_xlnm.Print_Area" localSheetId="1">#REF!</definedName>
    <definedName name="_xlnm.Print_Area" localSheetId="6">#REF!</definedName>
    <definedName name="_xlnm.Print_Area" localSheetId="3">#REF!</definedName>
    <definedName name="_xlnm.Print_Area" localSheetId="4">#REF!</definedName>
    <definedName name="_xlnm.Print_Area" localSheetId="5">#REF!</definedName>
    <definedName name="_xlnm.Print_Area">#REF!</definedName>
    <definedName name="bal_tecn" localSheetId="1">#REF!</definedName>
    <definedName name="bal_tecn" localSheetId="6">#REF!</definedName>
    <definedName name="bal_tecn" localSheetId="3">#REF!</definedName>
    <definedName name="bal_tecn" localSheetId="4">#REF!</definedName>
    <definedName name="bal_tecn" localSheetId="5">#REF!</definedName>
    <definedName name="bal_tecn">#REF!</definedName>
    <definedName name="ee" localSheetId="1">#REF!</definedName>
    <definedName name="ee" localSheetId="6">#REF!</definedName>
    <definedName name="ee" localSheetId="3">#REF!</definedName>
    <definedName name="ee" localSheetId="4">#REF!</definedName>
    <definedName name="ee" localSheetId="5">#REF!</definedName>
    <definedName name="ee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marco_1digito" localSheetId="1">#REF!</definedName>
    <definedName name="marco_1digito" localSheetId="6">#REF!</definedName>
    <definedName name="marco_1digito" localSheetId="3">#REF!</definedName>
    <definedName name="marco_1digito" localSheetId="4">#REF!</definedName>
    <definedName name="marco_1digito" localSheetId="5">#REF!</definedName>
    <definedName name="marco_1digito">#REF!</definedName>
    <definedName name="Paises" localSheetId="1">#REF!</definedName>
    <definedName name="Paises" localSheetId="6">#REF!</definedName>
    <definedName name="Paises" localSheetId="3">#REF!</definedName>
    <definedName name="Paises" localSheetId="4">#REF!</definedName>
    <definedName name="Paises" localSheetId="5">#REF!</definedName>
    <definedName name="Paises">#REF!</definedName>
    <definedName name="PRINT_AREA_MI" localSheetId="1">#REF!</definedName>
    <definedName name="PRINT_AREA_MI" localSheetId="6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>#REF!</definedName>
    <definedName name="Query1" localSheetId="1">#REF!</definedName>
    <definedName name="Query1" localSheetId="6">#REF!</definedName>
    <definedName name="Query1" localSheetId="3">#REF!</definedName>
    <definedName name="Query1" localSheetId="4">#REF!</definedName>
    <definedName name="Query1" localSheetId="5">#REF!</definedName>
    <definedName name="Query1">#REF!</definedName>
    <definedName name="ResumoPorDelegacaoPrograma_Tabela_de_Referência_Cruzada" localSheetId="1">#REF!</definedName>
    <definedName name="ResumoPorDelegacaoPrograma_Tabela_de_Referência_Cruzada" localSheetId="6">#REF!</definedName>
    <definedName name="ResumoPorDelegacaoPrograma_Tabela_de_Referência_Cruzada" localSheetId="3">#REF!</definedName>
    <definedName name="ResumoPorDelegacaoPrograma_Tabela_de_Referência_Cruzada" localSheetId="4">#REF!</definedName>
    <definedName name="ResumoPorDelegacaoPrograma_Tabela_de_Referência_Cruzada" localSheetId="5">#REF!</definedName>
    <definedName name="ResumoPorDelegacaoPrograma_Tabela_de_Referência_Cruzada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095" i="14" l="1"/>
  <c r="T1095" i="14"/>
  <c r="Z1095" i="14"/>
  <c r="Y1095" i="14"/>
  <c r="R1096" i="14"/>
  <c r="T1096" i="14"/>
  <c r="W1096" i="14"/>
  <c r="Y1096" i="14"/>
  <c r="R1097" i="14"/>
  <c r="T1097" i="14"/>
  <c r="U1097" i="14"/>
  <c r="W1097" i="14"/>
  <c r="Y1097" i="14"/>
  <c r="Z1097" i="14"/>
  <c r="R1098" i="14"/>
  <c r="T1098" i="14"/>
  <c r="U1098" i="14"/>
  <c r="W1098" i="14"/>
  <c r="Y1098" i="14"/>
  <c r="Z1098" i="14"/>
  <c r="R1099" i="14"/>
  <c r="T1099" i="14"/>
  <c r="Z1099" i="14"/>
  <c r="Y1099" i="14"/>
  <c r="R1100" i="14"/>
  <c r="T1100" i="14"/>
  <c r="W1100" i="14"/>
  <c r="Y1100" i="14"/>
  <c r="U1101" i="14"/>
  <c r="R1101" i="14"/>
  <c r="T1101" i="14"/>
  <c r="W1101" i="14"/>
  <c r="Y1101" i="14"/>
  <c r="Z1101" i="14"/>
  <c r="U1100" i="14" l="1"/>
  <c r="W1099" i="14"/>
  <c r="U1096" i="14"/>
  <c r="W1095" i="14"/>
  <c r="U1099" i="14"/>
  <c r="U1095" i="14"/>
  <c r="Z1100" i="14"/>
  <c r="Z1096" i="14"/>
  <c r="T85" i="24" l="1"/>
  <c r="W85" i="24"/>
  <c r="Z1091" i="14" l="1"/>
  <c r="Z1093" i="14" l="1"/>
  <c r="Z1088" i="14"/>
  <c r="Z1090" i="14"/>
  <c r="U1090" i="14"/>
  <c r="U1089" i="14"/>
  <c r="Z1092" i="14"/>
  <c r="Z1089" i="14"/>
  <c r="Z1094" i="14"/>
  <c r="U1093" i="14"/>
  <c r="U1092" i="14" l="1"/>
  <c r="U1094" i="14"/>
  <c r="U1088" i="14"/>
  <c r="U1091" i="14"/>
  <c r="Z1087" i="14" l="1"/>
  <c r="U1086" i="14"/>
  <c r="U1087" i="14"/>
  <c r="Z1086" i="14"/>
  <c r="Z1081" i="14" l="1"/>
  <c r="Z1083" i="14"/>
  <c r="Z1084" i="14"/>
  <c r="U1083" i="14"/>
  <c r="U1082" i="14"/>
  <c r="Z1085" i="14"/>
  <c r="U1084" i="14"/>
  <c r="U1085" i="14"/>
  <c r="U1081" i="14"/>
  <c r="Z1082" i="14"/>
  <c r="U1078" i="14" l="1"/>
  <c r="U1074" i="14"/>
  <c r="Z1067" i="14"/>
  <c r="Z1076" i="14"/>
  <c r="Z1072" i="14"/>
  <c r="U1076" i="14"/>
  <c r="U1072" i="14"/>
  <c r="U1079" i="14"/>
  <c r="U1080" i="14"/>
  <c r="U1077" i="14"/>
  <c r="U1075" i="14"/>
  <c r="Z1079" i="14"/>
  <c r="U1073" i="14"/>
  <c r="Z1080" i="14"/>
  <c r="Z1075" i="14"/>
  <c r="Z1078" i="14"/>
  <c r="Z1077" i="14"/>
  <c r="Z1073" i="14"/>
  <c r="Z1074" i="14"/>
  <c r="Z1068" i="14"/>
  <c r="U1068" i="14"/>
  <c r="Z1071" i="14"/>
  <c r="U1069" i="14"/>
  <c r="Z1070" i="14"/>
  <c r="Z1069" i="14"/>
  <c r="U1071" i="14"/>
  <c r="U1067" i="14"/>
  <c r="U1070" i="14"/>
  <c r="Y85" i="24"/>
  <c r="Y1088" i="14" l="1"/>
  <c r="Y1089" i="14"/>
  <c r="Y1093" i="14"/>
  <c r="Y1092" i="14"/>
  <c r="Y1090" i="14"/>
  <c r="Y1091" i="14"/>
  <c r="Y1094" i="14"/>
  <c r="R1090" i="14"/>
  <c r="R1091" i="14"/>
  <c r="R1092" i="14"/>
  <c r="R1094" i="14"/>
  <c r="R1089" i="14"/>
  <c r="R1093" i="14"/>
  <c r="R1088" i="14"/>
  <c r="T1089" i="14"/>
  <c r="T1091" i="14"/>
  <c r="T1094" i="14"/>
  <c r="T1088" i="14"/>
  <c r="T1092" i="14"/>
  <c r="T1093" i="14"/>
  <c r="T1090" i="14"/>
  <c r="W1091" i="14"/>
  <c r="W1093" i="14"/>
  <c r="W1090" i="14"/>
  <c r="W1094" i="14"/>
  <c r="W1089" i="14"/>
  <c r="W1092" i="14"/>
  <c r="W1088" i="14"/>
  <c r="R1086" i="14"/>
  <c r="R1087" i="14"/>
  <c r="T1086" i="14"/>
  <c r="T1087" i="14"/>
  <c r="W1086" i="14"/>
  <c r="W1087" i="14"/>
  <c r="Y1086" i="14"/>
  <c r="Y1087" i="14"/>
  <c r="Y1084" i="14"/>
  <c r="Y1082" i="14"/>
  <c r="Y1081" i="14"/>
  <c r="Y1083" i="14"/>
  <c r="Y1085" i="14"/>
  <c r="W1083" i="14"/>
  <c r="W1082" i="14"/>
  <c r="W1081" i="14"/>
  <c r="W1084" i="14"/>
  <c r="W1085" i="14"/>
  <c r="R1084" i="14"/>
  <c r="R1081" i="14"/>
  <c r="R1085" i="14"/>
  <c r="R1083" i="14"/>
  <c r="R1082" i="14"/>
  <c r="T1083" i="14"/>
  <c r="T1085" i="14"/>
  <c r="T1081" i="14"/>
  <c r="T1082" i="14"/>
  <c r="T1084" i="14"/>
  <c r="R1079" i="14"/>
  <c r="R1075" i="14"/>
  <c r="R1080" i="14"/>
  <c r="R1078" i="14"/>
  <c r="R1072" i="14"/>
  <c r="R1076" i="14"/>
  <c r="R1073" i="14"/>
  <c r="R1077" i="14"/>
  <c r="R1074" i="14"/>
  <c r="T1077" i="14"/>
  <c r="T1079" i="14"/>
  <c r="T1074" i="14"/>
  <c r="T1073" i="14"/>
  <c r="T1072" i="14"/>
  <c r="T1080" i="14"/>
  <c r="T1076" i="14"/>
  <c r="T1075" i="14"/>
  <c r="T1078" i="14"/>
  <c r="W1072" i="14"/>
  <c r="W1073" i="14"/>
  <c r="W1074" i="14"/>
  <c r="W1075" i="14"/>
  <c r="W1077" i="14"/>
  <c r="W1080" i="14"/>
  <c r="W1076" i="14"/>
  <c r="W1079" i="14"/>
  <c r="W1078" i="14"/>
  <c r="Y1079" i="14"/>
  <c r="Y1073" i="14"/>
  <c r="Y1076" i="14"/>
  <c r="Y1080" i="14"/>
  <c r="Y1072" i="14"/>
  <c r="Y1075" i="14"/>
  <c r="Y1078" i="14"/>
  <c r="Y1077" i="14"/>
  <c r="Y1074" i="14"/>
  <c r="T1071" i="14"/>
  <c r="T1068" i="14"/>
  <c r="T1069" i="14"/>
  <c r="T1067" i="14"/>
  <c r="T1070" i="14"/>
  <c r="W1068" i="14"/>
  <c r="W1071" i="14"/>
  <c r="W1070" i="14"/>
  <c r="W1067" i="14"/>
  <c r="W1069" i="14"/>
  <c r="R1068" i="14"/>
  <c r="R1067" i="14"/>
  <c r="R1069" i="14"/>
  <c r="R1070" i="14"/>
  <c r="R1071" i="14"/>
  <c r="Y1071" i="14"/>
  <c r="Y1067" i="14"/>
  <c r="Y1070" i="14"/>
  <c r="Y1068" i="14"/>
  <c r="Y1069" i="14"/>
  <c r="U68" i="14"/>
  <c r="U85" i="24" l="1"/>
  <c r="S85" i="24"/>
  <c r="X85" i="24" l="1"/>
  <c r="V85" i="24"/>
  <c r="R85" i="24"/>
  <c r="M85" i="24"/>
  <c r="P85" i="24" l="1"/>
  <c r="N85" i="24" l="1"/>
  <c r="Q85" i="24" l="1"/>
  <c r="O85" i="24"/>
  <c r="L85" i="24"/>
  <c r="K85" i="24" l="1"/>
  <c r="J85" i="24"/>
  <c r="I85" i="24"/>
  <c r="H85" i="24"/>
  <c r="G85" i="24"/>
  <c r="F85" i="24"/>
  <c r="E85" i="24"/>
  <c r="D85" i="24"/>
  <c r="Z68" i="14" l="1"/>
  <c r="R100" i="14" l="1"/>
  <c r="R101" i="14"/>
  <c r="R102" i="14"/>
  <c r="R103" i="14"/>
  <c r="R104" i="14"/>
  <c r="R105" i="14"/>
  <c r="R106" i="14"/>
  <c r="R107" i="14"/>
  <c r="R108" i="14"/>
  <c r="R109" i="14"/>
  <c r="R110" i="14"/>
  <c r="R111" i="14"/>
  <c r="R112" i="14"/>
  <c r="R113" i="14"/>
  <c r="R114" i="14"/>
  <c r="R115" i="14"/>
  <c r="R116" i="14"/>
  <c r="R117" i="14"/>
  <c r="R118" i="14"/>
  <c r="R119" i="14"/>
  <c r="R120" i="14"/>
  <c r="R121" i="14"/>
  <c r="R122" i="14"/>
  <c r="R123" i="14"/>
  <c r="R124" i="14"/>
  <c r="R125" i="14"/>
  <c r="R126" i="14"/>
  <c r="U93" i="14" l="1"/>
  <c r="U109" i="14"/>
  <c r="U101" i="14"/>
  <c r="U97" i="14"/>
  <c r="U95" i="14"/>
  <c r="U94" i="14"/>
  <c r="U125" i="14"/>
  <c r="U77" i="14"/>
  <c r="U117" i="14"/>
  <c r="U113" i="14"/>
  <c r="U111" i="14"/>
  <c r="U110" i="14"/>
  <c r="U85" i="14"/>
  <c r="U81" i="14"/>
  <c r="U79" i="14"/>
  <c r="U78" i="14"/>
  <c r="U121" i="14"/>
  <c r="U119" i="14"/>
  <c r="U118" i="14"/>
  <c r="U105" i="14"/>
  <c r="U103" i="14"/>
  <c r="U102" i="14"/>
  <c r="U89" i="14"/>
  <c r="U87" i="14"/>
  <c r="U86" i="14"/>
  <c r="U69" i="14"/>
  <c r="U126" i="14"/>
  <c r="U123" i="14"/>
  <c r="U122" i="14"/>
  <c r="U115" i="14"/>
  <c r="U114" i="14"/>
  <c r="U107" i="14"/>
  <c r="U106" i="14"/>
  <c r="U99" i="14"/>
  <c r="U98" i="14"/>
  <c r="U91" i="14"/>
  <c r="U90" i="14"/>
  <c r="U83" i="14"/>
  <c r="U82" i="14"/>
  <c r="U73" i="14"/>
  <c r="U72" i="14"/>
  <c r="U71" i="14"/>
  <c r="U70" i="14"/>
  <c r="U124" i="14"/>
  <c r="U120" i="14"/>
  <c r="U116" i="14"/>
  <c r="U112" i="14"/>
  <c r="U108" i="14"/>
  <c r="U104" i="14"/>
  <c r="U100" i="14"/>
  <c r="U96" i="14"/>
  <c r="U92" i="14"/>
  <c r="U88" i="14"/>
  <c r="U84" i="14"/>
  <c r="U80" i="14"/>
  <c r="U76" i="14"/>
  <c r="U75" i="14"/>
  <c r="U74" i="14"/>
  <c r="Y126" i="14" l="1"/>
  <c r="T126" i="14"/>
  <c r="T105" i="14"/>
  <c r="T121" i="14"/>
  <c r="Y103" i="14"/>
  <c r="Y108" i="14"/>
  <c r="Y112" i="14"/>
  <c r="Y117" i="14"/>
  <c r="Y122" i="14"/>
  <c r="Y101" i="14"/>
  <c r="Y104" i="14"/>
  <c r="Y107" i="14"/>
  <c r="Y111" i="14"/>
  <c r="Y115" i="14"/>
  <c r="Y118" i="14"/>
  <c r="Y121" i="14"/>
  <c r="Y125" i="14"/>
  <c r="T113" i="14"/>
  <c r="Y100" i="14"/>
  <c r="Y105" i="14"/>
  <c r="Y110" i="14"/>
  <c r="Y114" i="14"/>
  <c r="Y119" i="14"/>
  <c r="Y124" i="14"/>
  <c r="Y102" i="14"/>
  <c r="Y106" i="14"/>
  <c r="Y109" i="14"/>
  <c r="Y113" i="14"/>
  <c r="Y116" i="14"/>
  <c r="Y120" i="14"/>
  <c r="Y123" i="14"/>
  <c r="T101" i="14"/>
  <c r="T109" i="14"/>
  <c r="T117" i="14"/>
  <c r="T125" i="14"/>
  <c r="T103" i="14"/>
  <c r="T107" i="14"/>
  <c r="T111" i="14"/>
  <c r="T115" i="14"/>
  <c r="T119" i="14"/>
  <c r="T123" i="14"/>
  <c r="T100" i="14"/>
  <c r="T102" i="14"/>
  <c r="T104" i="14"/>
  <c r="T106" i="14"/>
  <c r="T108" i="14"/>
  <c r="T110" i="14"/>
  <c r="T112" i="14"/>
  <c r="T114" i="14"/>
  <c r="T116" i="14"/>
  <c r="T118" i="14"/>
  <c r="T120" i="14"/>
  <c r="T122" i="14"/>
  <c r="T124" i="14"/>
  <c r="N16" i="14" l="1"/>
  <c r="N12" i="14"/>
  <c r="N8" i="14"/>
  <c r="N30" i="14" l="1"/>
  <c r="N22" i="14"/>
  <c r="N34" i="14"/>
  <c r="N38" i="14"/>
  <c r="N37" i="14"/>
  <c r="N20" i="14"/>
  <c r="N24" i="14"/>
  <c r="N28" i="14"/>
  <c r="N32" i="14"/>
  <c r="N36" i="14"/>
  <c r="N67" i="14"/>
  <c r="N18" i="14" l="1"/>
  <c r="N10" i="14"/>
  <c r="N15" i="14"/>
  <c r="N11" i="14"/>
  <c r="N19" i="14"/>
  <c r="N23" i="14"/>
  <c r="N27" i="14"/>
  <c r="N31" i="14"/>
  <c r="N35" i="14"/>
  <c r="N26" i="14"/>
  <c r="N14" i="14"/>
  <c r="N59" i="14"/>
  <c r="N51" i="14"/>
  <c r="N39" i="14"/>
  <c r="N64" i="14"/>
  <c r="N40" i="14"/>
  <c r="N63" i="14"/>
  <c r="N55" i="14"/>
  <c r="N47" i="14"/>
  <c r="N43" i="14"/>
  <c r="N60" i="14"/>
  <c r="N56" i="14"/>
  <c r="N52" i="14"/>
  <c r="N48" i="14"/>
  <c r="N44" i="14"/>
  <c r="N65" i="14"/>
  <c r="N61" i="14"/>
  <c r="N57" i="14"/>
  <c r="N53" i="14"/>
  <c r="N49" i="14"/>
  <c r="N45" i="14"/>
  <c r="N41" i="14"/>
  <c r="N66" i="14"/>
  <c r="N62" i="14"/>
  <c r="N58" i="14"/>
  <c r="N54" i="14"/>
  <c r="N50" i="14"/>
  <c r="N46" i="14"/>
  <c r="N42" i="14"/>
  <c r="N17" i="14"/>
  <c r="N13" i="14"/>
  <c r="N9" i="14"/>
  <c r="N21" i="14"/>
  <c r="N25" i="14"/>
  <c r="N29" i="14"/>
  <c r="N33" i="14"/>
  <c r="E8" i="6" l="1"/>
  <c r="Z99" i="14" l="1"/>
  <c r="Z98" i="14"/>
  <c r="Z97" i="14"/>
  <c r="Z96" i="14"/>
  <c r="Z95" i="14"/>
  <c r="Z94" i="14"/>
  <c r="Z93" i="14"/>
  <c r="Z92" i="14"/>
  <c r="Z91" i="14"/>
  <c r="Z90" i="14"/>
  <c r="Z89" i="14"/>
  <c r="Z88" i="14"/>
  <c r="Z87" i="14"/>
  <c r="Z86" i="14"/>
  <c r="Z85" i="14"/>
  <c r="Z84" i="14"/>
  <c r="Z83" i="14"/>
  <c r="Z82" i="14"/>
  <c r="Z81" i="14"/>
  <c r="Z80" i="14"/>
  <c r="Z79" i="14"/>
  <c r="Z78" i="14"/>
  <c r="Z77" i="14"/>
  <c r="Z76" i="14"/>
  <c r="Z75" i="14"/>
  <c r="Z74" i="14"/>
  <c r="Z73" i="14"/>
  <c r="Z72" i="14"/>
  <c r="Z71" i="14"/>
  <c r="Z70" i="14"/>
  <c r="Z69" i="14"/>
  <c r="Z106" i="14" l="1"/>
  <c r="W106" i="14"/>
  <c r="W114" i="14"/>
  <c r="Z114" i="14"/>
  <c r="W122" i="14"/>
  <c r="Z122" i="14"/>
  <c r="W107" i="14"/>
  <c r="Z107" i="14"/>
  <c r="Z115" i="14"/>
  <c r="W115" i="14"/>
  <c r="W123" i="14"/>
  <c r="Z123" i="14"/>
  <c r="Z100" i="14"/>
  <c r="W100" i="14"/>
  <c r="Z108" i="14"/>
  <c r="W108" i="14"/>
  <c r="W116" i="14"/>
  <c r="Z116" i="14"/>
  <c r="W124" i="14"/>
  <c r="Z124" i="14"/>
  <c r="W101" i="14"/>
  <c r="Z101" i="14"/>
  <c r="Z109" i="14"/>
  <c r="W109" i="14"/>
  <c r="Z117" i="14"/>
  <c r="W117" i="14"/>
  <c r="Z125" i="14"/>
  <c r="W125" i="14"/>
  <c r="W102" i="14"/>
  <c r="Z102" i="14"/>
  <c r="W110" i="14"/>
  <c r="Z110" i="14"/>
  <c r="W118" i="14"/>
  <c r="Z118" i="14"/>
  <c r="W126" i="14"/>
  <c r="Z126" i="14"/>
  <c r="W103" i="14"/>
  <c r="Z103" i="14"/>
  <c r="Z111" i="14"/>
  <c r="W111" i="14"/>
  <c r="Z119" i="14"/>
  <c r="W119" i="14"/>
  <c r="Z104" i="14"/>
  <c r="W104" i="14"/>
  <c r="W112" i="14"/>
  <c r="Z112" i="14"/>
  <c r="Z120" i="14"/>
  <c r="W120" i="14"/>
  <c r="W105" i="14"/>
  <c r="Z105" i="14"/>
  <c r="Z113" i="14"/>
  <c r="W113" i="14"/>
  <c r="Z121" i="14"/>
  <c r="W121" i="14"/>
  <c r="T1066" i="14" l="1"/>
  <c r="Y1066" i="14"/>
  <c r="T1060" i="14"/>
  <c r="Y1060" i="14"/>
  <c r="T1061" i="14"/>
  <c r="Y1061" i="14"/>
  <c r="Y1062" i="14"/>
  <c r="T1063" i="14"/>
  <c r="T1064" i="14"/>
  <c r="Y1064" i="14"/>
  <c r="T1065" i="14"/>
  <c r="Y1065" i="14"/>
  <c r="U1063" i="14" l="1"/>
  <c r="R1063" i="14"/>
  <c r="Z1065" i="14"/>
  <c r="W1065" i="14"/>
  <c r="W1063" i="14"/>
  <c r="Z1060" i="14"/>
  <c r="W1060" i="14"/>
  <c r="Y1063" i="14"/>
  <c r="Z1061" i="14"/>
  <c r="W1061" i="14"/>
  <c r="Z1062" i="14"/>
  <c r="W1062" i="14"/>
  <c r="U1060" i="14"/>
  <c r="R1060" i="14"/>
  <c r="U1065" i="14"/>
  <c r="R1065" i="14"/>
  <c r="T1062" i="14"/>
  <c r="Z1066" i="14"/>
  <c r="W1066" i="14"/>
  <c r="Z1064" i="14"/>
  <c r="W1064" i="14"/>
  <c r="R1062" i="14"/>
  <c r="U1066" i="14"/>
  <c r="R1066" i="14"/>
  <c r="U1064" i="14"/>
  <c r="R1064" i="14"/>
  <c r="T1053" i="14"/>
  <c r="Y1053" i="14"/>
  <c r="T1054" i="14"/>
  <c r="Y1054" i="14"/>
  <c r="T1055" i="14"/>
  <c r="Y1055" i="14"/>
  <c r="T1056" i="14"/>
  <c r="Y1056" i="14"/>
  <c r="Y1057" i="14"/>
  <c r="T1058" i="14"/>
  <c r="Y1058" i="14"/>
  <c r="T1059" i="14"/>
  <c r="Y1059" i="14"/>
  <c r="T1052" i="14"/>
  <c r="Y1052" i="14"/>
  <c r="T1046" i="14"/>
  <c r="Y1046" i="14"/>
  <c r="T1047" i="14"/>
  <c r="Y1047" i="14"/>
  <c r="T1048" i="14"/>
  <c r="Y1048" i="14"/>
  <c r="T1049" i="14"/>
  <c r="Y1049" i="14"/>
  <c r="T1050" i="14"/>
  <c r="Y1050" i="14"/>
  <c r="T1051" i="14"/>
  <c r="Y1051" i="14"/>
  <c r="T1045" i="14"/>
  <c r="Y1045" i="14"/>
  <c r="T1044" i="14"/>
  <c r="Y1044" i="14"/>
  <c r="T1039" i="14"/>
  <c r="Y1039" i="14"/>
  <c r="T1040" i="14"/>
  <c r="Y1040" i="14"/>
  <c r="T1041" i="14"/>
  <c r="Y1041" i="14"/>
  <c r="T1042" i="14"/>
  <c r="Y1042" i="14"/>
  <c r="T1043" i="14"/>
  <c r="Y1043" i="14"/>
  <c r="T1038" i="14"/>
  <c r="Y1038" i="14"/>
  <c r="T1037" i="14"/>
  <c r="Y1037" i="14"/>
  <c r="T1032" i="14"/>
  <c r="Y1032" i="14"/>
  <c r="T1033" i="14"/>
  <c r="Y1033" i="14"/>
  <c r="T1034" i="14"/>
  <c r="Y1034" i="14"/>
  <c r="T1035" i="14"/>
  <c r="Y1035" i="14"/>
  <c r="T1036" i="14"/>
  <c r="Y1036" i="14"/>
  <c r="U1062" i="14" l="1"/>
  <c r="Z1063" i="14"/>
  <c r="Z1051" i="14"/>
  <c r="W1051" i="14"/>
  <c r="U1055" i="14"/>
  <c r="R1055" i="14"/>
  <c r="W1033" i="14"/>
  <c r="Z1033" i="14"/>
  <c r="R1041" i="14"/>
  <c r="U1041" i="14"/>
  <c r="R1033" i="14"/>
  <c r="U1033" i="14"/>
  <c r="W1037" i="14"/>
  <c r="Z1037" i="14"/>
  <c r="R1039" i="14"/>
  <c r="U1039" i="14"/>
  <c r="W1045" i="14"/>
  <c r="Z1045" i="14"/>
  <c r="U1051" i="14"/>
  <c r="R1051" i="14"/>
  <c r="Z1049" i="14"/>
  <c r="W1049" i="14"/>
  <c r="R1057" i="14"/>
  <c r="Z1054" i="14"/>
  <c r="W1054" i="14"/>
  <c r="W1034" i="14"/>
  <c r="Z1034" i="14"/>
  <c r="R1042" i="14"/>
  <c r="U1042" i="14"/>
  <c r="W1040" i="14"/>
  <c r="Z1040" i="14"/>
  <c r="U1037" i="14"/>
  <c r="R1037" i="14"/>
  <c r="Z1043" i="14"/>
  <c r="W1043" i="14"/>
  <c r="R1045" i="14"/>
  <c r="U1045" i="14"/>
  <c r="U1049" i="14"/>
  <c r="R1049" i="14"/>
  <c r="Z1047" i="14"/>
  <c r="W1047" i="14"/>
  <c r="U1046" i="14"/>
  <c r="R1046" i="14"/>
  <c r="Z1059" i="14"/>
  <c r="W1059" i="14"/>
  <c r="Z1055" i="14"/>
  <c r="W1055" i="14"/>
  <c r="U1054" i="14"/>
  <c r="R1054" i="14"/>
  <c r="R1036" i="14"/>
  <c r="U1036" i="14"/>
  <c r="U1034" i="14"/>
  <c r="R1034" i="14"/>
  <c r="W1032" i="14"/>
  <c r="Z1032" i="14"/>
  <c r="R1040" i="14"/>
  <c r="U1040" i="14"/>
  <c r="Z1044" i="14"/>
  <c r="W1044" i="14"/>
  <c r="Z1050" i="14"/>
  <c r="W1050" i="14"/>
  <c r="U1058" i="14"/>
  <c r="R1058" i="14"/>
  <c r="Z1056" i="14"/>
  <c r="W1056" i="14"/>
  <c r="U1061" i="14"/>
  <c r="R1061" i="14"/>
  <c r="R1043" i="14"/>
  <c r="U1043" i="14"/>
  <c r="W1041" i="14"/>
  <c r="Z1041" i="14"/>
  <c r="U1047" i="14"/>
  <c r="R1047" i="14"/>
  <c r="U1059" i="14"/>
  <c r="R1059" i="14"/>
  <c r="R1044" i="14"/>
  <c r="U1044" i="14"/>
  <c r="U1050" i="14"/>
  <c r="R1050" i="14"/>
  <c r="Z1048" i="14"/>
  <c r="W1048" i="14"/>
  <c r="Z1052" i="14"/>
  <c r="W1052" i="14"/>
  <c r="Z1053" i="14"/>
  <c r="W1053" i="14"/>
  <c r="W1038" i="14"/>
  <c r="Z1038" i="14"/>
  <c r="R1035" i="14"/>
  <c r="U1035" i="14"/>
  <c r="Z1039" i="14"/>
  <c r="W1039" i="14"/>
  <c r="Z1057" i="14"/>
  <c r="W1057" i="14"/>
  <c r="U1056" i="14"/>
  <c r="R1056" i="14"/>
  <c r="W1035" i="14"/>
  <c r="Z1035" i="14"/>
  <c r="R1032" i="14"/>
  <c r="U1032" i="14"/>
  <c r="W1036" i="14"/>
  <c r="Z1036" i="14"/>
  <c r="R1038" i="14"/>
  <c r="U1038" i="14"/>
  <c r="W1042" i="14"/>
  <c r="Z1042" i="14"/>
  <c r="U1048" i="14"/>
  <c r="R1048" i="14"/>
  <c r="Z1046" i="14"/>
  <c r="W1046" i="14"/>
  <c r="U1052" i="14"/>
  <c r="R1052" i="14"/>
  <c r="Z1058" i="14"/>
  <c r="W1058" i="14"/>
  <c r="T1057" i="14"/>
  <c r="U1053" i="14"/>
  <c r="R1053" i="14"/>
  <c r="U1057" i="14" l="1"/>
  <c r="T1025" i="14"/>
  <c r="Y1025" i="14"/>
  <c r="T1026" i="14"/>
  <c r="Y1026" i="14"/>
  <c r="T1027" i="14"/>
  <c r="Y1027" i="14"/>
  <c r="T1028" i="14"/>
  <c r="Y1028" i="14"/>
  <c r="T1029" i="14"/>
  <c r="Y1029" i="14"/>
  <c r="T1030" i="14"/>
  <c r="Y1030" i="14"/>
  <c r="T1031" i="14"/>
  <c r="Y1031" i="14"/>
  <c r="R1026" i="14" l="1"/>
  <c r="U1026" i="14"/>
  <c r="Z1029" i="14"/>
  <c r="W1029" i="14"/>
  <c r="R1029" i="14"/>
  <c r="U1029" i="14"/>
  <c r="Z1027" i="14"/>
  <c r="W1027" i="14"/>
  <c r="W1031" i="14"/>
  <c r="Z1031" i="14"/>
  <c r="W1030" i="14"/>
  <c r="Z1030" i="14"/>
  <c r="R1031" i="14"/>
  <c r="U1031" i="14"/>
  <c r="U1027" i="14"/>
  <c r="R1027" i="14"/>
  <c r="W1025" i="14"/>
  <c r="Z1025" i="14"/>
  <c r="U1030" i="14"/>
  <c r="R1030" i="14"/>
  <c r="W1028" i="14"/>
  <c r="Z1028" i="14"/>
  <c r="R1025" i="14"/>
  <c r="U1025" i="14"/>
  <c r="R1028" i="14"/>
  <c r="U1028" i="14"/>
  <c r="Z1026" i="14"/>
  <c r="W1026" i="14"/>
  <c r="T1020" i="14" l="1"/>
  <c r="T1019" i="14"/>
  <c r="T1023" i="14"/>
  <c r="T1022" i="14"/>
  <c r="T1021" i="14"/>
  <c r="T1024" i="14"/>
  <c r="T1014" i="14"/>
  <c r="T1017" i="14"/>
  <c r="T1018" i="14"/>
  <c r="T1013" i="14"/>
  <c r="T1012" i="14"/>
  <c r="T1016" i="14"/>
  <c r="T1011" i="14"/>
  <c r="T1015" i="14"/>
  <c r="Y1021" i="14"/>
  <c r="Y1020" i="14"/>
  <c r="Y1019" i="14"/>
  <c r="Y1024" i="14"/>
  <c r="Y1023" i="14"/>
  <c r="Y1022" i="14"/>
  <c r="Y1015" i="14"/>
  <c r="Y1011" i="14"/>
  <c r="Y1014" i="14"/>
  <c r="Y1018" i="14"/>
  <c r="Y1017" i="14"/>
  <c r="Y1012" i="14"/>
  <c r="Y1013" i="14"/>
  <c r="Y1016" i="14"/>
  <c r="T1008" i="14"/>
  <c r="T1009" i="14"/>
  <c r="T1005" i="14"/>
  <c r="T1006" i="14"/>
  <c r="T1004" i="14"/>
  <c r="T1010" i="14"/>
  <c r="T1007" i="14"/>
  <c r="Y1005" i="14"/>
  <c r="Y1010" i="14"/>
  <c r="Y1007" i="14"/>
  <c r="Y1006" i="14"/>
  <c r="Y1009" i="14"/>
  <c r="Y1004" i="14"/>
  <c r="Y1008" i="14"/>
  <c r="Y999" i="14"/>
  <c r="Y1000" i="14"/>
  <c r="Y998" i="14"/>
  <c r="Y997" i="14"/>
  <c r="Y1003" i="14"/>
  <c r="Y1002" i="14"/>
  <c r="Y1001" i="14"/>
  <c r="Y991" i="14"/>
  <c r="Y994" i="14"/>
  <c r="Y993" i="14"/>
  <c r="Y990" i="14"/>
  <c r="Y996" i="14"/>
  <c r="Y992" i="14"/>
  <c r="Y995" i="14"/>
  <c r="Y988" i="14"/>
  <c r="Y985" i="14"/>
  <c r="Y987" i="14"/>
  <c r="Y989" i="14"/>
  <c r="Y984" i="14"/>
  <c r="Y983" i="14"/>
  <c r="Y986" i="14"/>
  <c r="Y977" i="14"/>
  <c r="Y982" i="14"/>
  <c r="Y979" i="14"/>
  <c r="Y970" i="14"/>
  <c r="Y976" i="14"/>
  <c r="Y972" i="14"/>
  <c r="Y974" i="14"/>
  <c r="Y981" i="14"/>
  <c r="Y978" i="14"/>
  <c r="Y980" i="14"/>
  <c r="Y971" i="14"/>
  <c r="Y973" i="14"/>
  <c r="Y975" i="14"/>
  <c r="Y969" i="14"/>
  <c r="Y963" i="14"/>
  <c r="Y960" i="14"/>
  <c r="Y961" i="14"/>
  <c r="Y957" i="14"/>
  <c r="Y964" i="14"/>
  <c r="Y968" i="14"/>
  <c r="Y962" i="14"/>
  <c r="Y959" i="14"/>
  <c r="Y958" i="14"/>
  <c r="Y967" i="14"/>
  <c r="Y965" i="14"/>
  <c r="Y966" i="14"/>
  <c r="Y955" i="14"/>
  <c r="Y947" i="14"/>
  <c r="Y941" i="14"/>
  <c r="Y954" i="14"/>
  <c r="Y942" i="14"/>
  <c r="Y950" i="14"/>
  <c r="Y949" i="14"/>
  <c r="Y953" i="14"/>
  <c r="Y951" i="14"/>
  <c r="Y956" i="14"/>
  <c r="Y943" i="14"/>
  <c r="Y945" i="14"/>
  <c r="Y952" i="14"/>
  <c r="Y948" i="14"/>
  <c r="Y944" i="14"/>
  <c r="Y946" i="14"/>
  <c r="T1003" i="14"/>
  <c r="T997" i="14"/>
  <c r="T1002" i="14"/>
  <c r="T1001" i="14"/>
  <c r="T1000" i="14"/>
  <c r="T998" i="14"/>
  <c r="T999" i="14"/>
  <c r="T993" i="14"/>
  <c r="T990" i="14"/>
  <c r="T996" i="14"/>
  <c r="T992" i="14"/>
  <c r="T995" i="14"/>
  <c r="T994" i="14"/>
  <c r="T991" i="14"/>
  <c r="T987" i="14"/>
  <c r="T984" i="14"/>
  <c r="T989" i="14"/>
  <c r="T985" i="14"/>
  <c r="T986" i="14"/>
  <c r="T983" i="14"/>
  <c r="T988" i="14"/>
  <c r="T979" i="14"/>
  <c r="T970" i="14"/>
  <c r="T976" i="14"/>
  <c r="T972" i="14"/>
  <c r="T974" i="14"/>
  <c r="T962" i="14"/>
  <c r="T981" i="14"/>
  <c r="T960" i="14"/>
  <c r="T978" i="14"/>
  <c r="T961" i="14"/>
  <c r="T969" i="14"/>
  <c r="T980" i="14"/>
  <c r="T971" i="14"/>
  <c r="T973" i="14"/>
  <c r="T975" i="14"/>
  <c r="T982" i="14"/>
  <c r="T977" i="14"/>
  <c r="T963" i="14"/>
  <c r="T964" i="14"/>
  <c r="T959" i="14"/>
  <c r="T958" i="14"/>
  <c r="T957" i="14"/>
  <c r="T967" i="14"/>
  <c r="T966" i="14"/>
  <c r="T968" i="14"/>
  <c r="T965" i="14"/>
  <c r="T942" i="14"/>
  <c r="T956" i="14"/>
  <c r="T945" i="14"/>
  <c r="T949" i="14"/>
  <c r="T954" i="14"/>
  <c r="T955" i="14"/>
  <c r="T943" i="14"/>
  <c r="T947" i="14"/>
  <c r="T944" i="14"/>
  <c r="T946" i="14"/>
  <c r="T941" i="14"/>
  <c r="T950" i="14"/>
  <c r="T951" i="14"/>
  <c r="T952" i="14"/>
  <c r="T953" i="14"/>
  <c r="T948" i="14"/>
  <c r="T935" i="14"/>
  <c r="T934" i="14"/>
  <c r="T940" i="14"/>
  <c r="T939" i="14"/>
  <c r="T938" i="14"/>
  <c r="T937" i="14"/>
  <c r="T936" i="14"/>
  <c r="T930" i="14"/>
  <c r="T927" i="14"/>
  <c r="T933" i="14"/>
  <c r="T932" i="14"/>
  <c r="T928" i="14"/>
  <c r="T929" i="14"/>
  <c r="T931" i="14"/>
  <c r="Y937" i="14"/>
  <c r="Y936" i="14"/>
  <c r="Y939" i="14"/>
  <c r="Y938" i="14"/>
  <c r="Y934" i="14"/>
  <c r="Y935" i="14"/>
  <c r="Y940" i="14"/>
  <c r="Y928" i="14"/>
  <c r="Y931" i="14"/>
  <c r="Y930" i="14"/>
  <c r="Y933" i="14"/>
  <c r="Y927" i="14"/>
  <c r="Y932" i="14"/>
  <c r="Y929" i="14"/>
  <c r="T923" i="14"/>
  <c r="T922" i="14"/>
  <c r="T926" i="14"/>
  <c r="T925" i="14"/>
  <c r="T924" i="14"/>
  <c r="T918" i="14"/>
  <c r="T921" i="14"/>
  <c r="T914" i="14"/>
  <c r="T917" i="14"/>
  <c r="T920" i="14"/>
  <c r="T916" i="14"/>
  <c r="T913" i="14"/>
  <c r="T919" i="14"/>
  <c r="T915" i="14"/>
  <c r="Y925" i="14"/>
  <c r="Y923" i="14"/>
  <c r="Y924" i="14"/>
  <c r="Y922" i="14"/>
  <c r="Y926" i="14"/>
  <c r="Y919" i="14"/>
  <c r="Y915" i="14"/>
  <c r="Y918" i="14"/>
  <c r="Y921" i="14"/>
  <c r="Y920" i="14"/>
  <c r="Y914" i="14"/>
  <c r="Y917" i="14"/>
  <c r="Y916" i="14"/>
  <c r="Y913" i="14"/>
  <c r="T912" i="14"/>
  <c r="T906" i="14"/>
  <c r="T911" i="14"/>
  <c r="T910" i="14"/>
  <c r="T909" i="14"/>
  <c r="T908" i="14"/>
  <c r="T907" i="14"/>
  <c r="T898" i="14"/>
  <c r="T901" i="14"/>
  <c r="T904" i="14"/>
  <c r="T900" i="14"/>
  <c r="T903" i="14"/>
  <c r="T899" i="14"/>
  <c r="T905" i="14"/>
  <c r="T902" i="14"/>
  <c r="T896" i="14"/>
  <c r="T880" i="14"/>
  <c r="T885" i="14"/>
  <c r="T894" i="14"/>
  <c r="T886" i="14"/>
  <c r="T872" i="14"/>
  <c r="T876" i="14"/>
  <c r="T897" i="14"/>
  <c r="T892" i="14"/>
  <c r="T883" i="14"/>
  <c r="T884" i="14"/>
  <c r="T873" i="14"/>
  <c r="T891" i="14"/>
  <c r="T879" i="14"/>
  <c r="T881" i="14"/>
  <c r="T888" i="14"/>
  <c r="T895" i="14"/>
  <c r="T871" i="14"/>
  <c r="T889" i="14"/>
  <c r="T893" i="14"/>
  <c r="T887" i="14"/>
  <c r="T877" i="14"/>
  <c r="T874" i="14"/>
  <c r="T882" i="14"/>
  <c r="T890" i="14"/>
  <c r="T875" i="14"/>
  <c r="T878" i="14"/>
  <c r="Y909" i="14"/>
  <c r="Y908" i="14"/>
  <c r="Y907" i="14"/>
  <c r="Y906" i="14"/>
  <c r="Y912" i="14"/>
  <c r="Y911" i="14"/>
  <c r="Y910" i="14"/>
  <c r="Y902" i="14"/>
  <c r="Y905" i="14"/>
  <c r="Y904" i="14"/>
  <c r="Y899" i="14"/>
  <c r="Y898" i="14"/>
  <c r="Y901" i="14"/>
  <c r="Y903" i="14"/>
  <c r="Y900" i="14"/>
  <c r="Y894" i="14"/>
  <c r="Y895" i="14"/>
  <c r="Y874" i="14"/>
  <c r="Y879" i="14"/>
  <c r="Y881" i="14"/>
  <c r="Y873" i="14"/>
  <c r="Y896" i="14"/>
  <c r="Y877" i="14"/>
  <c r="Y882" i="14"/>
  <c r="Y886" i="14"/>
  <c r="Y884" i="14"/>
  <c r="Y887" i="14"/>
  <c r="Y888" i="14"/>
  <c r="Y891" i="14"/>
  <c r="Y878" i="14"/>
  <c r="Y876" i="14"/>
  <c r="Y883" i="14"/>
  <c r="Y892" i="14"/>
  <c r="Y889" i="14"/>
  <c r="Y875" i="14"/>
  <c r="Y872" i="14"/>
  <c r="Y880" i="14"/>
  <c r="Y890" i="14"/>
  <c r="Y893" i="14"/>
  <c r="Y897" i="14"/>
  <c r="Y885" i="14"/>
  <c r="Y871" i="14"/>
  <c r="T865" i="14"/>
  <c r="T864" i="14"/>
  <c r="T869" i="14"/>
  <c r="T870" i="14"/>
  <c r="T868" i="14"/>
  <c r="T867" i="14"/>
  <c r="T866" i="14"/>
  <c r="T859" i="14"/>
  <c r="T862" i="14"/>
  <c r="T856" i="14"/>
  <c r="T861" i="14"/>
  <c r="T860" i="14"/>
  <c r="T858" i="14"/>
  <c r="T863" i="14"/>
  <c r="T857" i="14"/>
  <c r="Y866" i="14"/>
  <c r="Y865" i="14"/>
  <c r="Y869" i="14"/>
  <c r="Y864" i="14"/>
  <c r="Y870" i="14"/>
  <c r="Y867" i="14"/>
  <c r="Y868" i="14"/>
  <c r="Y857" i="14"/>
  <c r="Y860" i="14"/>
  <c r="Y863" i="14"/>
  <c r="Y859" i="14"/>
  <c r="Y862" i="14"/>
  <c r="Y858" i="14"/>
  <c r="Y856" i="14"/>
  <c r="Y861" i="14"/>
  <c r="T852" i="14"/>
  <c r="T855" i="14"/>
  <c r="T853" i="14"/>
  <c r="T854" i="14"/>
  <c r="T850" i="14"/>
  <c r="T843" i="14"/>
  <c r="T846" i="14"/>
  <c r="T849" i="14"/>
  <c r="T851" i="14"/>
  <c r="T847" i="14"/>
  <c r="T845" i="14"/>
  <c r="T848" i="14"/>
  <c r="T844" i="14"/>
  <c r="Y854" i="14"/>
  <c r="Y853" i="14"/>
  <c r="Y855" i="14"/>
  <c r="Y852" i="14"/>
  <c r="Y844" i="14"/>
  <c r="Y847" i="14"/>
  <c r="Y850" i="14"/>
  <c r="Y843" i="14"/>
  <c r="Y846" i="14"/>
  <c r="Y849" i="14"/>
  <c r="Y851" i="14"/>
  <c r="Y845" i="14"/>
  <c r="Y848" i="14"/>
  <c r="T836" i="14"/>
  <c r="T839" i="14"/>
  <c r="T842" i="14"/>
  <c r="T838" i="14"/>
  <c r="T837" i="14"/>
  <c r="T840" i="14"/>
  <c r="T841" i="14"/>
  <c r="Y838" i="14"/>
  <c r="Y837" i="14"/>
  <c r="Y836" i="14"/>
  <c r="Y842" i="14"/>
  <c r="Y841" i="14"/>
  <c r="Y839" i="14"/>
  <c r="Y840" i="14"/>
  <c r="T834" i="14"/>
  <c r="T829" i="14"/>
  <c r="T830" i="14"/>
  <c r="T833" i="14"/>
  <c r="T835" i="14"/>
  <c r="T832" i="14"/>
  <c r="T831" i="14"/>
  <c r="Y831" i="14"/>
  <c r="Y832" i="14"/>
  <c r="Y830" i="14"/>
  <c r="Y835" i="14"/>
  <c r="Y834" i="14"/>
  <c r="Y829" i="14"/>
  <c r="Y833" i="14"/>
  <c r="T822" i="14"/>
  <c r="T827" i="14"/>
  <c r="T826" i="14"/>
  <c r="T825" i="14"/>
  <c r="T824" i="14"/>
  <c r="T823" i="14"/>
  <c r="T828" i="14"/>
  <c r="Y823" i="14"/>
  <c r="Y828" i="14"/>
  <c r="Y827" i="14"/>
  <c r="Y825" i="14"/>
  <c r="Y822" i="14"/>
  <c r="Y824" i="14"/>
  <c r="Y826" i="14"/>
  <c r="T818" i="14"/>
  <c r="T815" i="14"/>
  <c r="T820" i="14"/>
  <c r="T817" i="14"/>
  <c r="T816" i="14"/>
  <c r="T819" i="14"/>
  <c r="T821" i="14"/>
  <c r="T811" i="14"/>
  <c r="T808" i="14"/>
  <c r="T809" i="14"/>
  <c r="T812" i="14"/>
  <c r="T813" i="14"/>
  <c r="T814" i="14"/>
  <c r="T810" i="14"/>
  <c r="Y819" i="14"/>
  <c r="Y816" i="14"/>
  <c r="Y818" i="14"/>
  <c r="Y820" i="14"/>
  <c r="Y821" i="14"/>
  <c r="Y815" i="14"/>
  <c r="Y817" i="14"/>
  <c r="Y810" i="14"/>
  <c r="Y811" i="14"/>
  <c r="Y809" i="14"/>
  <c r="Y812" i="14"/>
  <c r="Y808" i="14"/>
  <c r="Y813" i="14"/>
  <c r="Y814" i="14"/>
  <c r="T802" i="14"/>
  <c r="T801" i="14"/>
  <c r="T807" i="14"/>
  <c r="T806" i="14"/>
  <c r="T805" i="14"/>
  <c r="T803" i="14"/>
  <c r="T804" i="14"/>
  <c r="T794" i="14"/>
  <c r="T799" i="14"/>
  <c r="T788" i="14"/>
  <c r="T791" i="14"/>
  <c r="T789" i="14"/>
  <c r="T796" i="14"/>
  <c r="T800" i="14"/>
  <c r="T793" i="14"/>
  <c r="T798" i="14"/>
  <c r="T787" i="14"/>
  <c r="T790" i="14"/>
  <c r="T795" i="14"/>
  <c r="T792" i="14"/>
  <c r="T797" i="14"/>
  <c r="Y804" i="14"/>
  <c r="Y803" i="14"/>
  <c r="Y801" i="14"/>
  <c r="Y802" i="14"/>
  <c r="Y807" i="14"/>
  <c r="Y806" i="14"/>
  <c r="Y805" i="14"/>
  <c r="Y792" i="14"/>
  <c r="Y797" i="14"/>
  <c r="Y800" i="14"/>
  <c r="Y789" i="14"/>
  <c r="Y794" i="14"/>
  <c r="Y788" i="14"/>
  <c r="Y791" i="14"/>
  <c r="Y796" i="14"/>
  <c r="Y799" i="14"/>
  <c r="Y793" i="14"/>
  <c r="Y795" i="14"/>
  <c r="Y798" i="14"/>
  <c r="Y787" i="14"/>
  <c r="Y790" i="14"/>
  <c r="T781" i="14"/>
  <c r="T780" i="14"/>
  <c r="T785" i="14"/>
  <c r="T786" i="14"/>
  <c r="T784" i="14"/>
  <c r="T783" i="14"/>
  <c r="T782" i="14"/>
  <c r="Y782" i="14"/>
  <c r="Y781" i="14"/>
  <c r="Y780" i="14"/>
  <c r="Y786" i="14"/>
  <c r="Y784" i="14"/>
  <c r="Y785" i="14"/>
  <c r="Y783" i="14"/>
  <c r="T778" i="14"/>
  <c r="T773" i="14"/>
  <c r="T777" i="14"/>
  <c r="T774" i="14"/>
  <c r="T779" i="14"/>
  <c r="T776" i="14"/>
  <c r="T775" i="14"/>
  <c r="T772" i="14"/>
  <c r="T765" i="14"/>
  <c r="T761" i="14"/>
  <c r="T770" i="14"/>
  <c r="T762" i="14"/>
  <c r="T767" i="14"/>
  <c r="T759" i="14"/>
  <c r="T766" i="14"/>
  <c r="T771" i="14"/>
  <c r="T763" i="14"/>
  <c r="T768" i="14"/>
  <c r="T760" i="14"/>
  <c r="T769" i="14"/>
  <c r="T764" i="14"/>
  <c r="Y775" i="14"/>
  <c r="Y774" i="14"/>
  <c r="Y779" i="14"/>
  <c r="Y773" i="14"/>
  <c r="Y778" i="14"/>
  <c r="Y776" i="14"/>
  <c r="Y777" i="14"/>
  <c r="Y768" i="14"/>
  <c r="Y771" i="14"/>
  <c r="Y760" i="14"/>
  <c r="Y759" i="14"/>
  <c r="Y772" i="14"/>
  <c r="Y765" i="14"/>
  <c r="Y762" i="14"/>
  <c r="Y770" i="14"/>
  <c r="Y769" i="14"/>
  <c r="Y761" i="14"/>
  <c r="Y763" i="14"/>
  <c r="Y766" i="14"/>
  <c r="Y764" i="14"/>
  <c r="Y767" i="14"/>
  <c r="T753" i="14"/>
  <c r="T752" i="14"/>
  <c r="T758" i="14"/>
  <c r="T746" i="14"/>
  <c r="T757" i="14"/>
  <c r="T749" i="14"/>
  <c r="T756" i="14"/>
  <c r="T755" i="14"/>
  <c r="T745" i="14"/>
  <c r="T748" i="14"/>
  <c r="T750" i="14"/>
  <c r="T751" i="14"/>
  <c r="T754" i="14"/>
  <c r="T747" i="14"/>
  <c r="Y754" i="14"/>
  <c r="Y747" i="14"/>
  <c r="Y753" i="14"/>
  <c r="Y750" i="14"/>
  <c r="Y748" i="14"/>
  <c r="Y752" i="14"/>
  <c r="Y746" i="14"/>
  <c r="Y751" i="14"/>
  <c r="Y758" i="14"/>
  <c r="Y749" i="14"/>
  <c r="Y755" i="14"/>
  <c r="Y756" i="14"/>
  <c r="Y757" i="14"/>
  <c r="Y745" i="14"/>
  <c r="Y740" i="14"/>
  <c r="Y739" i="14"/>
  <c r="Y744" i="14"/>
  <c r="Y743" i="14"/>
  <c r="Y741" i="14"/>
  <c r="Y738" i="14"/>
  <c r="Y742" i="14"/>
  <c r="T739" i="14"/>
  <c r="T743" i="14"/>
  <c r="T738" i="14"/>
  <c r="T742" i="14"/>
  <c r="T741" i="14"/>
  <c r="T740" i="14"/>
  <c r="T744" i="14"/>
  <c r="T731" i="14"/>
  <c r="T734" i="14"/>
  <c r="T733" i="14"/>
  <c r="T735" i="14"/>
  <c r="T737" i="14"/>
  <c r="T736" i="14"/>
  <c r="T732" i="14"/>
  <c r="T716" i="14"/>
  <c r="T727" i="14"/>
  <c r="T721" i="14"/>
  <c r="T724" i="14"/>
  <c r="T718" i="14"/>
  <c r="T730" i="14"/>
  <c r="T723" i="14"/>
  <c r="T726" i="14"/>
  <c r="T729" i="14"/>
  <c r="T720" i="14"/>
  <c r="T717" i="14"/>
  <c r="T728" i="14"/>
  <c r="T722" i="14"/>
  <c r="T725" i="14"/>
  <c r="T719" i="14"/>
  <c r="Y737" i="14"/>
  <c r="Y736" i="14"/>
  <c r="Y732" i="14"/>
  <c r="Y731" i="14"/>
  <c r="Y735" i="14"/>
  <c r="Y733" i="14"/>
  <c r="Y734" i="14"/>
  <c r="Y722" i="14"/>
  <c r="Y725" i="14"/>
  <c r="Y728" i="14"/>
  <c r="Y719" i="14"/>
  <c r="Y716" i="14"/>
  <c r="Y721" i="14"/>
  <c r="Y724" i="14"/>
  <c r="Y727" i="14"/>
  <c r="Y718" i="14"/>
  <c r="Y729" i="14"/>
  <c r="Y730" i="14"/>
  <c r="Y726" i="14"/>
  <c r="Y720" i="14"/>
  <c r="Y723" i="14"/>
  <c r="Y717" i="14"/>
  <c r="T710" i="14"/>
  <c r="T709" i="14"/>
  <c r="T713" i="14"/>
  <c r="T714" i="14"/>
  <c r="T712" i="14"/>
  <c r="T715" i="14"/>
  <c r="T711" i="14"/>
  <c r="T703" i="14"/>
  <c r="T706" i="14"/>
  <c r="T708" i="14"/>
  <c r="T705" i="14"/>
  <c r="T702" i="14"/>
  <c r="T704" i="14"/>
  <c r="T707" i="14"/>
  <c r="T698" i="14"/>
  <c r="T700" i="14"/>
  <c r="T686" i="14"/>
  <c r="T684" i="14"/>
  <c r="T685" i="14"/>
  <c r="T670" i="14"/>
  <c r="T690" i="14"/>
  <c r="T672" i="14"/>
  <c r="T697" i="14"/>
  <c r="T696" i="14"/>
  <c r="T678" i="14"/>
  <c r="T688" i="14"/>
  <c r="T680" i="14"/>
  <c r="T683" i="14"/>
  <c r="T682" i="14"/>
  <c r="T694" i="14"/>
  <c r="T669" i="14"/>
  <c r="T674" i="14"/>
  <c r="T692" i="14"/>
  <c r="T699" i="14"/>
  <c r="T681" i="14"/>
  <c r="T677" i="14"/>
  <c r="T693" i="14"/>
  <c r="T701" i="14"/>
  <c r="T679" i="14"/>
  <c r="T671" i="14"/>
  <c r="T689" i="14"/>
  <c r="T691" i="14"/>
  <c r="T687" i="14"/>
  <c r="T668" i="14"/>
  <c r="T695" i="14"/>
  <c r="T676" i="14"/>
  <c r="T675" i="14"/>
  <c r="T673" i="14"/>
  <c r="T661" i="14"/>
  <c r="T666" i="14"/>
  <c r="T663" i="14"/>
  <c r="T667" i="14"/>
  <c r="T665" i="14"/>
  <c r="T662" i="14"/>
  <c r="T664" i="14"/>
  <c r="T635" i="14"/>
  <c r="T634" i="14"/>
  <c r="T647" i="14"/>
  <c r="T637" i="14"/>
  <c r="T651" i="14"/>
  <c r="T633" i="14"/>
  <c r="T645" i="14"/>
  <c r="T626" i="14"/>
  <c r="T642" i="14"/>
  <c r="T631" i="14"/>
  <c r="T648" i="14"/>
  <c r="T638" i="14"/>
  <c r="T652" i="14"/>
  <c r="T660" i="14"/>
  <c r="T650" i="14"/>
  <c r="T658" i="14"/>
  <c r="T639" i="14"/>
  <c r="T655" i="14"/>
  <c r="T630" i="14"/>
  <c r="T657" i="14"/>
  <c r="T627" i="14"/>
  <c r="T654" i="14"/>
  <c r="T632" i="14"/>
  <c r="T649" i="14"/>
  <c r="T641" i="14"/>
  <c r="T656" i="14"/>
  <c r="T653" i="14"/>
  <c r="T640" i="14"/>
  <c r="T643" i="14"/>
  <c r="T628" i="14"/>
  <c r="T629" i="14"/>
  <c r="T636" i="14"/>
  <c r="T659" i="14"/>
  <c r="T646" i="14"/>
  <c r="T644" i="14"/>
  <c r="T622" i="14"/>
  <c r="T619" i="14"/>
  <c r="T624" i="14"/>
  <c r="T620" i="14"/>
  <c r="T625" i="14"/>
  <c r="T621" i="14"/>
  <c r="T623" i="14"/>
  <c r="T618" i="14"/>
  <c r="T610" i="14"/>
  <c r="T600" i="14"/>
  <c r="T602" i="14"/>
  <c r="T615" i="14"/>
  <c r="T609" i="14"/>
  <c r="T617" i="14"/>
  <c r="T614" i="14"/>
  <c r="T606" i="14"/>
  <c r="T599" i="14"/>
  <c r="T613" i="14"/>
  <c r="T597" i="14"/>
  <c r="T605" i="14"/>
  <c r="T611" i="14"/>
  <c r="T604" i="14"/>
  <c r="T616" i="14"/>
  <c r="T608" i="14"/>
  <c r="T601" i="14"/>
  <c r="T612" i="14"/>
  <c r="T603" i="14"/>
  <c r="T598" i="14"/>
  <c r="T607" i="14"/>
  <c r="T596" i="14"/>
  <c r="T579" i="14"/>
  <c r="T588" i="14"/>
  <c r="T593" i="14"/>
  <c r="T585" i="14"/>
  <c r="T595" i="14"/>
  <c r="T590" i="14"/>
  <c r="T578" i="14"/>
  <c r="T582" i="14"/>
  <c r="T592" i="14"/>
  <c r="T587" i="14"/>
  <c r="T583" i="14"/>
  <c r="T581" i="14"/>
  <c r="T584" i="14"/>
  <c r="T580" i="14"/>
  <c r="T586" i="14"/>
  <c r="T594" i="14"/>
  <c r="T589" i="14"/>
  <c r="T591" i="14"/>
  <c r="T577" i="14"/>
  <c r="T570" i="14"/>
  <c r="T568" i="14"/>
  <c r="T564" i="14"/>
  <c r="T576" i="14"/>
  <c r="T569" i="14"/>
  <c r="T574" i="14"/>
  <c r="T572" i="14"/>
  <c r="T571" i="14"/>
  <c r="T573" i="14"/>
  <c r="T575" i="14"/>
  <c r="T566" i="14"/>
  <c r="T563" i="14"/>
  <c r="T565" i="14"/>
  <c r="T567" i="14"/>
  <c r="T556" i="14"/>
  <c r="T549" i="14"/>
  <c r="T544" i="14"/>
  <c r="T538" i="14"/>
  <c r="T532" i="14"/>
  <c r="T525" i="14"/>
  <c r="T561" i="14"/>
  <c r="T554" i="14"/>
  <c r="T535" i="14"/>
  <c r="T529" i="14"/>
  <c r="T522" i="14"/>
  <c r="T541" i="14"/>
  <c r="T558" i="14"/>
  <c r="T555" i="14"/>
  <c r="T551" i="14"/>
  <c r="T546" i="14"/>
  <c r="T540" i="14"/>
  <c r="T534" i="14"/>
  <c r="T526" i="14"/>
  <c r="T543" i="14"/>
  <c r="T537" i="14"/>
  <c r="T531" i="14"/>
  <c r="T524" i="14"/>
  <c r="T547" i="14"/>
  <c r="T560" i="14"/>
  <c r="T553" i="14"/>
  <c r="T548" i="14"/>
  <c r="T528" i="14"/>
  <c r="T521" i="14"/>
  <c r="T559" i="14"/>
  <c r="T557" i="14"/>
  <c r="T550" i="14"/>
  <c r="T545" i="14"/>
  <c r="T539" i="14"/>
  <c r="T533" i="14"/>
  <c r="T527" i="14"/>
  <c r="T562" i="14"/>
  <c r="T542" i="14"/>
  <c r="T536" i="14"/>
  <c r="T530" i="14"/>
  <c r="T523" i="14"/>
  <c r="T552" i="14"/>
  <c r="Y710" i="14"/>
  <c r="Y715" i="14"/>
  <c r="Y713" i="14"/>
  <c r="Y711" i="14"/>
  <c r="Y709" i="14"/>
  <c r="Y714" i="14"/>
  <c r="Y712" i="14"/>
  <c r="Y704" i="14"/>
  <c r="Y703" i="14"/>
  <c r="Y706" i="14"/>
  <c r="Y680" i="14"/>
  <c r="Y705" i="14"/>
  <c r="Y708" i="14"/>
  <c r="Y707" i="14"/>
  <c r="Y702" i="14"/>
  <c r="Y697" i="14"/>
  <c r="Y688" i="14"/>
  <c r="Y668" i="14"/>
  <c r="Y699" i="14"/>
  <c r="Y682" i="14"/>
  <c r="Y689" i="14"/>
  <c r="Y683" i="14"/>
  <c r="Y673" i="14"/>
  <c r="Y670" i="14"/>
  <c r="Y687" i="14"/>
  <c r="Y684" i="14"/>
  <c r="Y685" i="14"/>
  <c r="Y696" i="14"/>
  <c r="Y679" i="14"/>
  <c r="Y694" i="14"/>
  <c r="Y691" i="14"/>
  <c r="Y672" i="14"/>
  <c r="Y681" i="14"/>
  <c r="Y700" i="14"/>
  <c r="Y695" i="14"/>
  <c r="Y677" i="14"/>
  <c r="Y698" i="14"/>
  <c r="Y693" i="14"/>
  <c r="Y675" i="14"/>
  <c r="Y669" i="14"/>
  <c r="Y692" i="14"/>
  <c r="Y686" i="14"/>
  <c r="Y676" i="14"/>
  <c r="Y678" i="14"/>
  <c r="Y690" i="14"/>
  <c r="Y674" i="14"/>
  <c r="Y701" i="14"/>
  <c r="Y671" i="14"/>
  <c r="Y664" i="14"/>
  <c r="Y661" i="14"/>
  <c r="Y666" i="14"/>
  <c r="Y663" i="14"/>
  <c r="Y667" i="14"/>
  <c r="Y638" i="14"/>
  <c r="Y662" i="14"/>
  <c r="Y665" i="14"/>
  <c r="Y631" i="14"/>
  <c r="Y642" i="14"/>
  <c r="Y650" i="14"/>
  <c r="Y647" i="14"/>
  <c r="Y633" i="14"/>
  <c r="Y637" i="14"/>
  <c r="Y646" i="14"/>
  <c r="Y635" i="14"/>
  <c r="Y648" i="14"/>
  <c r="Y645" i="14"/>
  <c r="Y659" i="14"/>
  <c r="Y643" i="14"/>
  <c r="Y660" i="14"/>
  <c r="Y632" i="14"/>
  <c r="Y628" i="14"/>
  <c r="Y627" i="14"/>
  <c r="Y626" i="14"/>
  <c r="Y636" i="14"/>
  <c r="Y634" i="14"/>
  <c r="Y652" i="14"/>
  <c r="Y649" i="14"/>
  <c r="Y640" i="14"/>
  <c r="Y629" i="14"/>
  <c r="Y658" i="14"/>
  <c r="Y656" i="14"/>
  <c r="Y639" i="14"/>
  <c r="Y655" i="14"/>
  <c r="Y644" i="14"/>
  <c r="Y653" i="14"/>
  <c r="Y654" i="14"/>
  <c r="Y651" i="14"/>
  <c r="Y641" i="14"/>
  <c r="Y630" i="14"/>
  <c r="Y657" i="14"/>
  <c r="Y620" i="14"/>
  <c r="Y624" i="14"/>
  <c r="Y623" i="14"/>
  <c r="Y625" i="14"/>
  <c r="Y622" i="14"/>
  <c r="Y619" i="14"/>
  <c r="Y621" i="14"/>
  <c r="Y612" i="14"/>
  <c r="Y608" i="14"/>
  <c r="Y609" i="14"/>
  <c r="Y598" i="14"/>
  <c r="Y615" i="14"/>
  <c r="Y600" i="14"/>
  <c r="Y618" i="14"/>
  <c r="Y606" i="14"/>
  <c r="Y610" i="14"/>
  <c r="Y597" i="14"/>
  <c r="Y602" i="14"/>
  <c r="Y605" i="14"/>
  <c r="Y601" i="14"/>
  <c r="Y613" i="14"/>
  <c r="Y617" i="14"/>
  <c r="Y614" i="14"/>
  <c r="Y599" i="14"/>
  <c r="Y616" i="14"/>
  <c r="Y604" i="14"/>
  <c r="Y603" i="14"/>
  <c r="Y611" i="14"/>
  <c r="Y607" i="14"/>
  <c r="Y594" i="14"/>
  <c r="Y589" i="14"/>
  <c r="Y586" i="14"/>
  <c r="Y579" i="14"/>
  <c r="Y591" i="14"/>
  <c r="Y582" i="14"/>
  <c r="Y596" i="14"/>
  <c r="Y593" i="14"/>
  <c r="Y588" i="14"/>
  <c r="Y580" i="14"/>
  <c r="Y585" i="14"/>
  <c r="Y581" i="14"/>
  <c r="Y584" i="14"/>
  <c r="Y595" i="14"/>
  <c r="Y590" i="14"/>
  <c r="Y578" i="14"/>
  <c r="Y592" i="14"/>
  <c r="Y587" i="14"/>
  <c r="Y583" i="14"/>
  <c r="Y577" i="14"/>
  <c r="Y575" i="14"/>
  <c r="Y573" i="14"/>
  <c r="Y570" i="14"/>
  <c r="Y565" i="14"/>
  <c r="Y572" i="14"/>
  <c r="Y566" i="14"/>
  <c r="Y569" i="14"/>
  <c r="Y571" i="14"/>
  <c r="Y576" i="14"/>
  <c r="Y574" i="14"/>
  <c r="Y567" i="14"/>
  <c r="Y564" i="14"/>
  <c r="Y563" i="14"/>
  <c r="Y568" i="14"/>
  <c r="Y562" i="14"/>
  <c r="Y542" i="14"/>
  <c r="Y536" i="14"/>
  <c r="Y530" i="14"/>
  <c r="Y523" i="14"/>
  <c r="Y557" i="14"/>
  <c r="Y550" i="14"/>
  <c r="Y559" i="14"/>
  <c r="Y552" i="14"/>
  <c r="Y547" i="14"/>
  <c r="Y541" i="14"/>
  <c r="Y527" i="14"/>
  <c r="Y539" i="14"/>
  <c r="Y556" i="14"/>
  <c r="Y549" i="14"/>
  <c r="Y544" i="14"/>
  <c r="Y538" i="14"/>
  <c r="Y532" i="14"/>
  <c r="Y525" i="14"/>
  <c r="Y545" i="14"/>
  <c r="Y561" i="14"/>
  <c r="Y554" i="14"/>
  <c r="Y535" i="14"/>
  <c r="Y529" i="14"/>
  <c r="Y522" i="14"/>
  <c r="Y526" i="14"/>
  <c r="Y558" i="14"/>
  <c r="Y555" i="14"/>
  <c r="Y551" i="14"/>
  <c r="Y546" i="14"/>
  <c r="Y540" i="14"/>
  <c r="Y534" i="14"/>
  <c r="Y543" i="14"/>
  <c r="Y537" i="14"/>
  <c r="Y531" i="14"/>
  <c r="Y524" i="14"/>
  <c r="Y560" i="14"/>
  <c r="Y553" i="14"/>
  <c r="Y548" i="14"/>
  <c r="Y528" i="14"/>
  <c r="Y521" i="14"/>
  <c r="Y533" i="14"/>
  <c r="T515" i="14"/>
  <c r="T514" i="14"/>
  <c r="T518" i="14"/>
  <c r="T517" i="14"/>
  <c r="T520" i="14"/>
  <c r="T519" i="14"/>
  <c r="T516" i="14"/>
  <c r="T513" i="14"/>
  <c r="T509" i="14"/>
  <c r="T511" i="14"/>
  <c r="T508" i="14"/>
  <c r="T512" i="14"/>
  <c r="T510" i="14"/>
  <c r="T507" i="14"/>
  <c r="T506" i="14"/>
  <c r="T498" i="14"/>
  <c r="T495" i="14"/>
  <c r="T502" i="14"/>
  <c r="T504" i="14"/>
  <c r="T505" i="14"/>
  <c r="T497" i="14"/>
  <c r="T494" i="14"/>
  <c r="T499" i="14"/>
  <c r="T493" i="14"/>
  <c r="T500" i="14"/>
  <c r="T501" i="14"/>
  <c r="T503" i="14"/>
  <c r="T496" i="14"/>
  <c r="T487" i="14"/>
  <c r="T482" i="14"/>
  <c r="T466" i="14"/>
  <c r="T460" i="14"/>
  <c r="T486" i="14"/>
  <c r="T479" i="14"/>
  <c r="T478" i="14"/>
  <c r="T462" i="14"/>
  <c r="T461" i="14"/>
  <c r="T469" i="14"/>
  <c r="T463" i="14"/>
  <c r="T468" i="14"/>
  <c r="T483" i="14"/>
  <c r="T473" i="14"/>
  <c r="T471" i="14"/>
  <c r="T467" i="14"/>
  <c r="T480" i="14"/>
  <c r="T472" i="14"/>
  <c r="T458" i="14"/>
  <c r="T490" i="14"/>
  <c r="T488" i="14"/>
  <c r="T477" i="14"/>
  <c r="T491" i="14"/>
  <c r="T489" i="14"/>
  <c r="T485" i="14"/>
  <c r="T481" i="14"/>
  <c r="T475" i="14"/>
  <c r="T476" i="14"/>
  <c r="T470" i="14"/>
  <c r="T492" i="14"/>
  <c r="T484" i="14"/>
  <c r="T474" i="14"/>
  <c r="T465" i="14"/>
  <c r="T459" i="14"/>
  <c r="T464" i="14"/>
  <c r="Y516" i="14"/>
  <c r="Y520" i="14"/>
  <c r="Y515" i="14"/>
  <c r="Y519" i="14"/>
  <c r="Y514" i="14"/>
  <c r="Y518" i="14"/>
  <c r="Y517" i="14"/>
  <c r="Y507" i="14"/>
  <c r="Y509" i="14"/>
  <c r="Y513" i="14"/>
  <c r="Y511" i="14"/>
  <c r="Y508" i="14"/>
  <c r="Y512" i="14"/>
  <c r="Y510" i="14"/>
  <c r="Y503" i="14"/>
  <c r="Y504" i="14"/>
  <c r="Y496" i="14"/>
  <c r="Y499" i="14"/>
  <c r="Y505" i="14"/>
  <c r="Y493" i="14"/>
  <c r="Y498" i="14"/>
  <c r="Y501" i="14"/>
  <c r="Y495" i="14"/>
  <c r="Y502" i="14"/>
  <c r="Y506" i="14"/>
  <c r="Y500" i="14"/>
  <c r="Y497" i="14"/>
  <c r="Y494" i="14"/>
  <c r="Y491" i="14"/>
  <c r="Y472" i="14"/>
  <c r="Y464" i="14"/>
  <c r="Y492" i="14"/>
  <c r="Y487" i="14"/>
  <c r="Y477" i="14"/>
  <c r="Y462" i="14"/>
  <c r="Y489" i="14"/>
  <c r="Y488" i="14"/>
  <c r="Y483" i="14"/>
  <c r="Y478" i="14"/>
  <c r="Y476" i="14"/>
  <c r="Y461" i="14"/>
  <c r="Y460" i="14"/>
  <c r="Y486" i="14"/>
  <c r="Y482" i="14"/>
  <c r="Y467" i="14"/>
  <c r="Y471" i="14"/>
  <c r="Y466" i="14"/>
  <c r="Y479" i="14"/>
  <c r="Y481" i="14"/>
  <c r="Y475" i="14"/>
  <c r="Y469" i="14"/>
  <c r="Y465" i="14"/>
  <c r="Y463" i="14"/>
  <c r="Y459" i="14"/>
  <c r="Y490" i="14"/>
  <c r="Y484" i="14"/>
  <c r="Y485" i="14"/>
  <c r="Y470" i="14"/>
  <c r="Y458" i="14"/>
  <c r="Y480" i="14"/>
  <c r="Y473" i="14"/>
  <c r="Y474" i="14"/>
  <c r="Y468" i="14"/>
  <c r="T452" i="14"/>
  <c r="T457" i="14"/>
  <c r="T446" i="14"/>
  <c r="T448" i="14"/>
  <c r="T441" i="14"/>
  <c r="T438" i="14"/>
  <c r="T450" i="14"/>
  <c r="T436" i="14"/>
  <c r="T456" i="14"/>
  <c r="T453" i="14"/>
  <c r="T455" i="14"/>
  <c r="T445" i="14"/>
  <c r="T435" i="14"/>
  <c r="T451" i="14"/>
  <c r="T443" i="14"/>
  <c r="T439" i="14"/>
  <c r="T454" i="14"/>
  <c r="T447" i="14"/>
  <c r="T449" i="14"/>
  <c r="T442" i="14"/>
  <c r="T437" i="14"/>
  <c r="T444" i="14"/>
  <c r="T440" i="14"/>
  <c r="Y454" i="14"/>
  <c r="Y455" i="14"/>
  <c r="Y456" i="14"/>
  <c r="Y457" i="14"/>
  <c r="Y452" i="14"/>
  <c r="Y453" i="14"/>
  <c r="Y450" i="14"/>
  <c r="Y451" i="14"/>
  <c r="Y449" i="14"/>
  <c r="Y447" i="14"/>
  <c r="Y444" i="14"/>
  <c r="Y448" i="14"/>
  <c r="Y446" i="14"/>
  <c r="Y443" i="14"/>
  <c r="Y445" i="14"/>
  <c r="Y442" i="14"/>
  <c r="Y441" i="14"/>
  <c r="Y439" i="14"/>
  <c r="Y436" i="14"/>
  <c r="Y435" i="14"/>
  <c r="Y440" i="14"/>
  <c r="Y438" i="14"/>
  <c r="Y437" i="14"/>
  <c r="T429" i="14"/>
  <c r="T430" i="14"/>
  <c r="T433" i="14"/>
  <c r="T422" i="14"/>
  <c r="T426" i="14"/>
  <c r="T423" i="14"/>
  <c r="T428" i="14"/>
  <c r="T431" i="14"/>
  <c r="T432" i="14"/>
  <c r="T434" i="14"/>
  <c r="T427" i="14"/>
  <c r="T424" i="14"/>
  <c r="T421" i="14"/>
  <c r="T425" i="14"/>
  <c r="Y428" i="14"/>
  <c r="Y431" i="14"/>
  <c r="Y432" i="14"/>
  <c r="Y429" i="14"/>
  <c r="Y430" i="14"/>
  <c r="Y433" i="14"/>
  <c r="Y434" i="14"/>
  <c r="Y427" i="14"/>
  <c r="Y422" i="14"/>
  <c r="Y424" i="14"/>
  <c r="Y426" i="14"/>
  <c r="Y421" i="14"/>
  <c r="Y423" i="14"/>
  <c r="Y425" i="14"/>
  <c r="T416" i="14"/>
  <c r="T419" i="14"/>
  <c r="T420" i="14"/>
  <c r="T415" i="14"/>
  <c r="T411" i="14"/>
  <c r="T407" i="14"/>
  <c r="T401" i="14"/>
  <c r="T405" i="14"/>
  <c r="T402" i="14"/>
  <c r="T406" i="14"/>
  <c r="T414" i="14"/>
  <c r="T417" i="14"/>
  <c r="T418" i="14"/>
  <c r="T408" i="14"/>
  <c r="T413" i="14"/>
  <c r="T409" i="14"/>
  <c r="T410" i="14"/>
  <c r="T412" i="14"/>
  <c r="T403" i="14"/>
  <c r="T400" i="14"/>
  <c r="T404" i="14"/>
  <c r="Y414" i="14"/>
  <c r="Y417" i="14"/>
  <c r="Y418" i="14"/>
  <c r="Y415" i="14"/>
  <c r="Y416" i="14"/>
  <c r="Y419" i="14"/>
  <c r="Y420" i="14"/>
  <c r="Y408" i="14"/>
  <c r="Y411" i="14"/>
  <c r="Y413" i="14"/>
  <c r="Y407" i="14"/>
  <c r="Y409" i="14"/>
  <c r="Y410" i="14"/>
  <c r="Y412" i="14"/>
  <c r="Y401" i="14"/>
  <c r="Y403" i="14"/>
  <c r="Y405" i="14"/>
  <c r="Y406" i="14"/>
  <c r="Y400" i="14"/>
  <c r="Y402" i="14"/>
  <c r="Y404" i="14"/>
  <c r="Y395" i="14"/>
  <c r="Y396" i="14"/>
  <c r="Y399" i="14"/>
  <c r="Y393" i="14"/>
  <c r="Y394" i="14"/>
  <c r="Y397" i="14"/>
  <c r="Y398" i="14"/>
  <c r="Y387" i="14"/>
  <c r="Y388" i="14"/>
  <c r="Y390" i="14"/>
  <c r="Y386" i="14"/>
  <c r="Y389" i="14"/>
  <c r="Y391" i="14"/>
  <c r="Y392" i="14"/>
  <c r="T393" i="14"/>
  <c r="T398" i="14"/>
  <c r="T399" i="14"/>
  <c r="T396" i="14"/>
  <c r="T395" i="14"/>
  <c r="T387" i="14"/>
  <c r="T388" i="14"/>
  <c r="T390" i="14"/>
  <c r="T397" i="14"/>
  <c r="T394" i="14"/>
  <c r="T386" i="14"/>
  <c r="T389" i="14"/>
  <c r="T391" i="14"/>
  <c r="T392" i="14"/>
  <c r="T384" i="14"/>
  <c r="T383" i="14"/>
  <c r="T380" i="14"/>
  <c r="T379" i="14"/>
  <c r="T377" i="14"/>
  <c r="T373" i="14"/>
  <c r="T375" i="14"/>
  <c r="T376" i="14"/>
  <c r="T385" i="14"/>
  <c r="T382" i="14"/>
  <c r="T381" i="14"/>
  <c r="T378" i="14"/>
  <c r="T372" i="14"/>
  <c r="T374" i="14"/>
  <c r="T366" i="14"/>
  <c r="T368" i="14"/>
  <c r="T370" i="14"/>
  <c r="T365" i="14"/>
  <c r="T367" i="14"/>
  <c r="T369" i="14"/>
  <c r="T371" i="14"/>
  <c r="T359" i="14"/>
  <c r="T361" i="14"/>
  <c r="T363" i="14"/>
  <c r="T358" i="14"/>
  <c r="T360" i="14"/>
  <c r="T362" i="14"/>
  <c r="T364" i="14"/>
  <c r="T348" i="14"/>
  <c r="T350" i="14"/>
  <c r="T352" i="14"/>
  <c r="T354" i="14"/>
  <c r="T356" i="14"/>
  <c r="T349" i="14"/>
  <c r="T351" i="14"/>
  <c r="T353" i="14"/>
  <c r="T355" i="14"/>
  <c r="T357" i="14"/>
  <c r="T345" i="14"/>
  <c r="T347" i="14"/>
  <c r="T344" i="14"/>
  <c r="T346" i="14"/>
  <c r="Y381" i="14"/>
  <c r="Y382" i="14"/>
  <c r="Y385" i="14"/>
  <c r="Y379" i="14"/>
  <c r="Y380" i="14"/>
  <c r="Y383" i="14"/>
  <c r="Y384" i="14"/>
  <c r="Y377" i="14"/>
  <c r="Y373" i="14"/>
  <c r="Y375" i="14"/>
  <c r="Y376" i="14"/>
  <c r="Y378" i="14"/>
  <c r="Y372" i="14"/>
  <c r="Y374" i="14"/>
  <c r="Y366" i="14"/>
  <c r="Y368" i="14"/>
  <c r="Y370" i="14"/>
  <c r="Y365" i="14"/>
  <c r="Y367" i="14"/>
  <c r="Y369" i="14"/>
  <c r="Y371" i="14"/>
  <c r="Y359" i="14"/>
  <c r="Y361" i="14"/>
  <c r="Y363" i="14"/>
  <c r="Y358" i="14"/>
  <c r="Y360" i="14"/>
  <c r="Y362" i="14"/>
  <c r="Y364" i="14"/>
  <c r="Y348" i="14"/>
  <c r="Y350" i="14"/>
  <c r="Y352" i="14"/>
  <c r="Y354" i="14"/>
  <c r="Y356" i="14"/>
  <c r="Y349" i="14"/>
  <c r="Y351" i="14"/>
  <c r="Y353" i="14"/>
  <c r="Y355" i="14"/>
  <c r="Y357" i="14"/>
  <c r="Y345" i="14"/>
  <c r="Y347" i="14"/>
  <c r="Y344" i="14"/>
  <c r="Y346" i="14"/>
  <c r="T343" i="14"/>
  <c r="T342" i="14"/>
  <c r="T339" i="14"/>
  <c r="T338" i="14"/>
  <c r="T341" i="14"/>
  <c r="T340" i="14"/>
  <c r="T337" i="14"/>
  <c r="T332" i="14"/>
  <c r="T334" i="14"/>
  <c r="T335" i="14"/>
  <c r="T330" i="14"/>
  <c r="T331" i="14"/>
  <c r="T333" i="14"/>
  <c r="T336" i="14"/>
  <c r="Y337" i="14"/>
  <c r="Y340" i="14"/>
  <c r="Y341" i="14"/>
  <c r="Y338" i="14"/>
  <c r="Y339" i="14"/>
  <c r="Y342" i="14"/>
  <c r="Y343" i="14"/>
  <c r="Y332" i="14"/>
  <c r="Y334" i="14"/>
  <c r="Y335" i="14"/>
  <c r="Y330" i="14"/>
  <c r="Y331" i="14"/>
  <c r="Y333" i="14"/>
  <c r="Y336" i="14"/>
  <c r="T322" i="14"/>
  <c r="T319" i="14"/>
  <c r="T323" i="14"/>
  <c r="T326" i="14"/>
  <c r="T327" i="14"/>
  <c r="T324" i="14"/>
  <c r="T325" i="14"/>
  <c r="T328" i="14"/>
  <c r="T329" i="14"/>
  <c r="T318" i="14"/>
  <c r="T317" i="14"/>
  <c r="T316" i="14"/>
  <c r="T321" i="14"/>
  <c r="T320" i="14"/>
  <c r="Y323" i="14"/>
  <c r="Y326" i="14"/>
  <c r="Y327" i="14"/>
  <c r="Y324" i="14"/>
  <c r="Y325" i="14"/>
  <c r="Y328" i="14"/>
  <c r="Y329" i="14"/>
  <c r="Y317" i="14"/>
  <c r="Y318" i="14"/>
  <c r="Y320" i="14"/>
  <c r="Y316" i="14"/>
  <c r="Y319" i="14"/>
  <c r="Y321" i="14"/>
  <c r="Y322" i="14"/>
  <c r="T314" i="14"/>
  <c r="T313" i="14"/>
  <c r="T310" i="14"/>
  <c r="T309" i="14"/>
  <c r="T312" i="14"/>
  <c r="T311" i="14"/>
  <c r="T315" i="14"/>
  <c r="Y315" i="14"/>
  <c r="Y311" i="14"/>
  <c r="Y312" i="14"/>
  <c r="Y309" i="14"/>
  <c r="Y310" i="14"/>
  <c r="Y313" i="14"/>
  <c r="Y314" i="14"/>
  <c r="T302" i="14"/>
  <c r="T305" i="14"/>
  <c r="T307" i="14"/>
  <c r="T306" i="14"/>
  <c r="T303" i="14"/>
  <c r="T296" i="14"/>
  <c r="T299" i="14"/>
  <c r="T301" i="14"/>
  <c r="T304" i="14"/>
  <c r="T308" i="14"/>
  <c r="T295" i="14"/>
  <c r="T297" i="14"/>
  <c r="T298" i="14"/>
  <c r="T300" i="14"/>
  <c r="T289" i="14"/>
  <c r="T291" i="14"/>
  <c r="T293" i="14"/>
  <c r="T288" i="14"/>
  <c r="T290" i="14"/>
  <c r="T292" i="14"/>
  <c r="T294" i="14"/>
  <c r="T284" i="14"/>
  <c r="T286" i="14"/>
  <c r="T285" i="14"/>
  <c r="T287" i="14"/>
  <c r="T131" i="14"/>
  <c r="T133" i="14"/>
  <c r="T135" i="14"/>
  <c r="T137" i="14"/>
  <c r="T139" i="14"/>
  <c r="T141" i="14"/>
  <c r="T143" i="14"/>
  <c r="T145" i="14"/>
  <c r="T147" i="14"/>
  <c r="T149" i="14"/>
  <c r="T151" i="14"/>
  <c r="T153" i="14"/>
  <c r="T155" i="14"/>
  <c r="T157" i="14"/>
  <c r="T159" i="14"/>
  <c r="T161" i="14"/>
  <c r="T163" i="14"/>
  <c r="T165" i="14"/>
  <c r="T167" i="14"/>
  <c r="T169" i="14"/>
  <c r="T171" i="14"/>
  <c r="T173" i="14"/>
  <c r="T175" i="14"/>
  <c r="T177" i="14"/>
  <c r="T179" i="14"/>
  <c r="T181" i="14"/>
  <c r="T183" i="14"/>
  <c r="T185" i="14"/>
  <c r="T187" i="14"/>
  <c r="T189" i="14"/>
  <c r="T191" i="14"/>
  <c r="T193" i="14"/>
  <c r="T195" i="14"/>
  <c r="T197" i="14"/>
  <c r="T199" i="14"/>
  <c r="T201" i="14"/>
  <c r="T203" i="14"/>
  <c r="T205" i="14"/>
  <c r="T207" i="14"/>
  <c r="T209" i="14"/>
  <c r="T211" i="14"/>
  <c r="T213" i="14"/>
  <c r="T215" i="14"/>
  <c r="T217" i="14"/>
  <c r="T219" i="14"/>
  <c r="T221" i="14"/>
  <c r="T223" i="14"/>
  <c r="T225" i="14"/>
  <c r="T227" i="14"/>
  <c r="T229" i="14"/>
  <c r="T231" i="14"/>
  <c r="T233" i="14"/>
  <c r="T235" i="14"/>
  <c r="T237" i="14"/>
  <c r="T239" i="14"/>
  <c r="T241" i="14"/>
  <c r="T243" i="14"/>
  <c r="T281" i="14"/>
  <c r="T282" i="14"/>
  <c r="T283" i="14"/>
  <c r="T130" i="14"/>
  <c r="T132" i="14"/>
  <c r="T134" i="14"/>
  <c r="T136" i="14"/>
  <c r="T138" i="14"/>
  <c r="T140" i="14"/>
  <c r="T142" i="14"/>
  <c r="T144" i="14"/>
  <c r="T146" i="14"/>
  <c r="T148" i="14"/>
  <c r="T150" i="14"/>
  <c r="T152" i="14"/>
  <c r="T154" i="14"/>
  <c r="T156" i="14"/>
  <c r="T158" i="14"/>
  <c r="T160" i="14"/>
  <c r="T162" i="14"/>
  <c r="T164" i="14"/>
  <c r="T166" i="14"/>
  <c r="T168" i="14"/>
  <c r="T170" i="14"/>
  <c r="T172" i="14"/>
  <c r="T174" i="14"/>
  <c r="T176" i="14"/>
  <c r="T178" i="14"/>
  <c r="T180" i="14"/>
  <c r="T182" i="14"/>
  <c r="T184" i="14"/>
  <c r="T186" i="14"/>
  <c r="T188" i="14"/>
  <c r="T190" i="14"/>
  <c r="T192" i="14"/>
  <c r="T194" i="14"/>
  <c r="T196" i="14"/>
  <c r="T198" i="14"/>
  <c r="T200" i="14"/>
  <c r="T202" i="14"/>
  <c r="T204" i="14"/>
  <c r="T206" i="14"/>
  <c r="T208" i="14"/>
  <c r="T210" i="14"/>
  <c r="T212" i="14"/>
  <c r="T214" i="14"/>
  <c r="T216" i="14"/>
  <c r="T218" i="14"/>
  <c r="T220" i="14"/>
  <c r="T222" i="14"/>
  <c r="T224" i="14"/>
  <c r="T226" i="14"/>
  <c r="T228" i="14"/>
  <c r="T230" i="14"/>
  <c r="T232" i="14"/>
  <c r="T234" i="14"/>
  <c r="T236" i="14"/>
  <c r="T238" i="14"/>
  <c r="T240" i="14"/>
  <c r="T242" i="14"/>
  <c r="T244" i="14"/>
  <c r="T246" i="14"/>
  <c r="T248" i="14"/>
  <c r="T250" i="14"/>
  <c r="T252" i="14"/>
  <c r="T254" i="14"/>
  <c r="T256" i="14"/>
  <c r="T245" i="14"/>
  <c r="T249" i="14"/>
  <c r="T253" i="14"/>
  <c r="T257" i="14"/>
  <c r="T259" i="14"/>
  <c r="T261" i="14"/>
  <c r="T263" i="14"/>
  <c r="T265" i="14"/>
  <c r="T267" i="14"/>
  <c r="T269" i="14"/>
  <c r="T271" i="14"/>
  <c r="T273" i="14"/>
  <c r="T275" i="14"/>
  <c r="T277" i="14"/>
  <c r="T279" i="14"/>
  <c r="T129" i="14"/>
  <c r="T127" i="14"/>
  <c r="T247" i="14"/>
  <c r="T251" i="14"/>
  <c r="T255" i="14"/>
  <c r="T258" i="14"/>
  <c r="T260" i="14"/>
  <c r="T262" i="14"/>
  <c r="T264" i="14"/>
  <c r="T266" i="14"/>
  <c r="T268" i="14"/>
  <c r="T270" i="14"/>
  <c r="T272" i="14"/>
  <c r="T274" i="14"/>
  <c r="T276" i="14"/>
  <c r="T278" i="14"/>
  <c r="T280" i="14"/>
  <c r="T128" i="14"/>
  <c r="Y302" i="14"/>
  <c r="Y303" i="14"/>
  <c r="Y306" i="14"/>
  <c r="Y307" i="14"/>
  <c r="Y304" i="14"/>
  <c r="Y305" i="14"/>
  <c r="Y308" i="14"/>
  <c r="Y296" i="14"/>
  <c r="Y299" i="14"/>
  <c r="Y301" i="14"/>
  <c r="Y295" i="14"/>
  <c r="Y297" i="14"/>
  <c r="Y298" i="14"/>
  <c r="Y300" i="14"/>
  <c r="Y289" i="14"/>
  <c r="Y291" i="14"/>
  <c r="Y293" i="14"/>
  <c r="Y288" i="14"/>
  <c r="Y290" i="14"/>
  <c r="Y292" i="14"/>
  <c r="Y294" i="14"/>
  <c r="Y284" i="14"/>
  <c r="Y286" i="14"/>
  <c r="Y285" i="14"/>
  <c r="Y287" i="14"/>
  <c r="Y281" i="14"/>
  <c r="Y282" i="14"/>
  <c r="Y283" i="14"/>
  <c r="Y129" i="14"/>
  <c r="Y131" i="14"/>
  <c r="Y133" i="14"/>
  <c r="Y135" i="14"/>
  <c r="Y137" i="14"/>
  <c r="Y139" i="14"/>
  <c r="Y141" i="14"/>
  <c r="Y143" i="14"/>
  <c r="Y145" i="14"/>
  <c r="Y147" i="14"/>
  <c r="Y149" i="14"/>
  <c r="Y151" i="14"/>
  <c r="Y153" i="14"/>
  <c r="Y155" i="14"/>
  <c r="Y157" i="14"/>
  <c r="Y159" i="14"/>
  <c r="Y161" i="14"/>
  <c r="Y163" i="14"/>
  <c r="Y165" i="14"/>
  <c r="Y167" i="14"/>
  <c r="Y169" i="14"/>
  <c r="Y171" i="14"/>
  <c r="Y173" i="14"/>
  <c r="Y175" i="14"/>
  <c r="Y177" i="14"/>
  <c r="Y179" i="14"/>
  <c r="Y181" i="14"/>
  <c r="Y183" i="14"/>
  <c r="Y185" i="14"/>
  <c r="Y187" i="14"/>
  <c r="Y189" i="14"/>
  <c r="Y191" i="14"/>
  <c r="Y193" i="14"/>
  <c r="Y195" i="14"/>
  <c r="Y197" i="14"/>
  <c r="Y199" i="14"/>
  <c r="Y201" i="14"/>
  <c r="Y203" i="14"/>
  <c r="Y205" i="14"/>
  <c r="Y207" i="14"/>
  <c r="Y209" i="14"/>
  <c r="Y211" i="14"/>
  <c r="Y213" i="14"/>
  <c r="Y215" i="14"/>
  <c r="Y217" i="14"/>
  <c r="Y219" i="14"/>
  <c r="Y221" i="14"/>
  <c r="Y223" i="14"/>
  <c r="Y225" i="14"/>
  <c r="Y227" i="14"/>
  <c r="Y229" i="14"/>
  <c r="Y231" i="14"/>
  <c r="Y233" i="14"/>
  <c r="Y235" i="14"/>
  <c r="Y237" i="14"/>
  <c r="Y239" i="14"/>
  <c r="Y241" i="14"/>
  <c r="Y243" i="14"/>
  <c r="Y245" i="14"/>
  <c r="Y247" i="14"/>
  <c r="Y249" i="14"/>
  <c r="Y251" i="14"/>
  <c r="Y253" i="14"/>
  <c r="Y255" i="14"/>
  <c r="Y257" i="14"/>
  <c r="Y259" i="14"/>
  <c r="Y261" i="14"/>
  <c r="Y263" i="14"/>
  <c r="Y265" i="14"/>
  <c r="Y267" i="14"/>
  <c r="Y269" i="14"/>
  <c r="Y271" i="14"/>
  <c r="Y273" i="14"/>
  <c r="Y275" i="14"/>
  <c r="Y277" i="14"/>
  <c r="Y279" i="14"/>
  <c r="Y128" i="14"/>
  <c r="Y130" i="14"/>
  <c r="Y132" i="14"/>
  <c r="Y134" i="14"/>
  <c r="Y136" i="14"/>
  <c r="Y138" i="14"/>
  <c r="Y140" i="14"/>
  <c r="Y142" i="14"/>
  <c r="Y144" i="14"/>
  <c r="Y146" i="14"/>
  <c r="Y148" i="14"/>
  <c r="Y150" i="14"/>
  <c r="Y152" i="14"/>
  <c r="Y154" i="14"/>
  <c r="Y156" i="14"/>
  <c r="Y158" i="14"/>
  <c r="Y160" i="14"/>
  <c r="Y162" i="14"/>
  <c r="Y164" i="14"/>
  <c r="Y166" i="14"/>
  <c r="Y168" i="14"/>
  <c r="Y170" i="14"/>
  <c r="Y172" i="14"/>
  <c r="Y174" i="14"/>
  <c r="Y176" i="14"/>
  <c r="Y178" i="14"/>
  <c r="Y180" i="14"/>
  <c r="Y182" i="14"/>
  <c r="Y184" i="14"/>
  <c r="Y186" i="14"/>
  <c r="Y188" i="14"/>
  <c r="Y190" i="14"/>
  <c r="Y192" i="14"/>
  <c r="Y194" i="14"/>
  <c r="Y196" i="14"/>
  <c r="Y198" i="14"/>
  <c r="Y200" i="14"/>
  <c r="Y202" i="14"/>
  <c r="Y204" i="14"/>
  <c r="Y206" i="14"/>
  <c r="Y208" i="14"/>
  <c r="Y210" i="14"/>
  <c r="Y212" i="14"/>
  <c r="Y214" i="14"/>
  <c r="Y216" i="14"/>
  <c r="Y218" i="14"/>
  <c r="Y220" i="14"/>
  <c r="Y222" i="14"/>
  <c r="Y224" i="14"/>
  <c r="Y226" i="14"/>
  <c r="Y228" i="14"/>
  <c r="Y230" i="14"/>
  <c r="Y232" i="14"/>
  <c r="Y234" i="14"/>
  <c r="Y236" i="14"/>
  <c r="Y238" i="14"/>
  <c r="Y240" i="14"/>
  <c r="Y242" i="14"/>
  <c r="Y244" i="14"/>
  <c r="Y246" i="14"/>
  <c r="Y248" i="14"/>
  <c r="Y250" i="14"/>
  <c r="Y252" i="14"/>
  <c r="Y254" i="14"/>
  <c r="Y256" i="14"/>
  <c r="Y258" i="14"/>
  <c r="Y260" i="14"/>
  <c r="Y262" i="14"/>
  <c r="Y264" i="14"/>
  <c r="Y266" i="14"/>
  <c r="Y268" i="14"/>
  <c r="Y270" i="14"/>
  <c r="Y272" i="14"/>
  <c r="Y274" i="14"/>
  <c r="Y276" i="14"/>
  <c r="Y278" i="14"/>
  <c r="Y280" i="14"/>
  <c r="Y127" i="14"/>
  <c r="R136" i="14" l="1"/>
  <c r="U136" i="14"/>
  <c r="R283" i="14"/>
  <c r="U283" i="14"/>
  <c r="U291" i="14"/>
  <c r="R291" i="14"/>
  <c r="R298" i="14"/>
  <c r="U298" i="14"/>
  <c r="R308" i="14"/>
  <c r="U308" i="14"/>
  <c r="R236" i="14"/>
  <c r="U236" i="14"/>
  <c r="U252" i="14"/>
  <c r="R252" i="14"/>
  <c r="R268" i="14"/>
  <c r="U268" i="14"/>
  <c r="R227" i="14"/>
  <c r="U227" i="14"/>
  <c r="R243" i="14"/>
  <c r="U243" i="14"/>
  <c r="U259" i="14"/>
  <c r="R259" i="14"/>
  <c r="R275" i="14"/>
  <c r="U275" i="14"/>
  <c r="R311" i="14"/>
  <c r="U311" i="14"/>
  <c r="R319" i="14"/>
  <c r="U319" i="14"/>
  <c r="U328" i="14"/>
  <c r="R328" i="14"/>
  <c r="U335" i="14"/>
  <c r="R335" i="14"/>
  <c r="R345" i="14"/>
  <c r="U345" i="14"/>
  <c r="R357" i="14"/>
  <c r="U357" i="14"/>
  <c r="U364" i="14"/>
  <c r="R364" i="14"/>
  <c r="R369" i="14"/>
  <c r="U369" i="14"/>
  <c r="R380" i="14"/>
  <c r="U380" i="14"/>
  <c r="R379" i="14"/>
  <c r="U379" i="14"/>
  <c r="U390" i="14"/>
  <c r="R390" i="14"/>
  <c r="R386" i="14"/>
  <c r="U386" i="14"/>
  <c r="R411" i="14"/>
  <c r="U411" i="14"/>
  <c r="U405" i="14"/>
  <c r="R405" i="14"/>
  <c r="U418" i="14"/>
  <c r="R418" i="14"/>
  <c r="R426" i="14"/>
  <c r="U426" i="14"/>
  <c r="U453" i="14"/>
  <c r="R453" i="14"/>
  <c r="U454" i="14"/>
  <c r="R454" i="14"/>
  <c r="U448" i="14"/>
  <c r="R448" i="14"/>
  <c r="U484" i="14"/>
  <c r="R484" i="14"/>
  <c r="U466" i="14"/>
  <c r="R466" i="14"/>
  <c r="U487" i="14"/>
  <c r="R487" i="14"/>
  <c r="U472" i="14"/>
  <c r="R472" i="14"/>
  <c r="R502" i="14"/>
  <c r="U502" i="14"/>
  <c r="R504" i="14"/>
  <c r="U504" i="14"/>
  <c r="R508" i="14"/>
  <c r="U508" i="14"/>
  <c r="U514" i="14"/>
  <c r="R514" i="14"/>
  <c r="R525" i="14"/>
  <c r="U525" i="14"/>
  <c r="R556" i="14"/>
  <c r="U556" i="14"/>
  <c r="U539" i="14"/>
  <c r="R539" i="14"/>
  <c r="U560" i="14"/>
  <c r="R560" i="14"/>
  <c r="R540" i="14"/>
  <c r="U540" i="14"/>
  <c r="R554" i="14"/>
  <c r="U554" i="14"/>
  <c r="U575" i="14"/>
  <c r="R575" i="14"/>
  <c r="R586" i="14"/>
  <c r="U586" i="14"/>
  <c r="R584" i="14"/>
  <c r="U584" i="14"/>
  <c r="R585" i="14"/>
  <c r="U585" i="14"/>
  <c r="U615" i="14"/>
  <c r="R615" i="14"/>
  <c r="U617" i="14"/>
  <c r="R617" i="14"/>
  <c r="U608" i="14"/>
  <c r="R608" i="14"/>
  <c r="U620" i="14"/>
  <c r="R620" i="14"/>
  <c r="U639" i="14"/>
  <c r="R639" i="14"/>
  <c r="R642" i="14"/>
  <c r="U642" i="14"/>
  <c r="U645" i="14"/>
  <c r="R645" i="14"/>
  <c r="U633" i="14"/>
  <c r="R633" i="14"/>
  <c r="U667" i="14"/>
  <c r="R667" i="14"/>
  <c r="R690" i="14"/>
  <c r="U690" i="14"/>
  <c r="U680" i="14"/>
  <c r="R680" i="14"/>
  <c r="U682" i="14"/>
  <c r="R682" i="14"/>
  <c r="U677" i="14"/>
  <c r="R677" i="14"/>
  <c r="U707" i="14"/>
  <c r="R707" i="14"/>
  <c r="U713" i="14"/>
  <c r="R713" i="14"/>
  <c r="U728" i="14"/>
  <c r="R728" i="14"/>
  <c r="U726" i="14"/>
  <c r="R726" i="14"/>
  <c r="R733" i="14"/>
  <c r="U733" i="14"/>
  <c r="U754" i="14"/>
  <c r="R754" i="14"/>
  <c r="U758" i="14"/>
  <c r="R758" i="14"/>
  <c r="U769" i="14"/>
  <c r="R769" i="14"/>
  <c r="R779" i="14"/>
  <c r="U779" i="14"/>
  <c r="U784" i="14"/>
  <c r="R784" i="14"/>
  <c r="U797" i="14"/>
  <c r="R797" i="14"/>
  <c r="U796" i="14"/>
  <c r="R796" i="14"/>
  <c r="R806" i="14"/>
  <c r="U806" i="14"/>
  <c r="R812" i="14"/>
  <c r="U812" i="14"/>
  <c r="U818" i="14"/>
  <c r="R818" i="14"/>
  <c r="U827" i="14"/>
  <c r="R827" i="14"/>
  <c r="U834" i="14"/>
  <c r="R834" i="14"/>
  <c r="U840" i="14"/>
  <c r="R840" i="14"/>
  <c r="U850" i="14"/>
  <c r="R850" i="14"/>
  <c r="U843" i="14"/>
  <c r="R843" i="14"/>
  <c r="R857" i="14"/>
  <c r="U857" i="14"/>
  <c r="U868" i="14"/>
  <c r="R868" i="14"/>
  <c r="U880" i="14"/>
  <c r="R880" i="14"/>
  <c r="U874" i="14"/>
  <c r="R874" i="14"/>
  <c r="U887" i="14"/>
  <c r="R887" i="14"/>
  <c r="R893" i="14"/>
  <c r="U893" i="14"/>
  <c r="R900" i="14"/>
  <c r="U900" i="14"/>
  <c r="R919" i="14"/>
  <c r="U919" i="14"/>
  <c r="R925" i="14"/>
  <c r="U925" i="14"/>
  <c r="R927" i="14"/>
  <c r="U927" i="14"/>
  <c r="R945" i="14"/>
  <c r="U945" i="14"/>
  <c r="R941" i="14"/>
  <c r="U941" i="14"/>
  <c r="R961" i="14"/>
  <c r="U961" i="14"/>
  <c r="R975" i="14"/>
  <c r="U975" i="14"/>
  <c r="U981" i="14"/>
  <c r="R981" i="14"/>
  <c r="U984" i="14"/>
  <c r="R984" i="14"/>
  <c r="U996" i="14"/>
  <c r="R996" i="14"/>
  <c r="R997" i="14"/>
  <c r="U997" i="14"/>
  <c r="R1008" i="14"/>
  <c r="U1008" i="14"/>
  <c r="R1013" i="14"/>
  <c r="U1013" i="14"/>
  <c r="R165" i="14"/>
  <c r="U165" i="14"/>
  <c r="R186" i="14"/>
  <c r="U186" i="14"/>
  <c r="R151" i="14"/>
  <c r="U151" i="14"/>
  <c r="U167" i="14"/>
  <c r="R167" i="14"/>
  <c r="R183" i="14"/>
  <c r="U183" i="14"/>
  <c r="R199" i="14"/>
  <c r="U199" i="14"/>
  <c r="U215" i="14"/>
  <c r="R215" i="14"/>
  <c r="U140" i="14"/>
  <c r="R140" i="14"/>
  <c r="R156" i="14"/>
  <c r="U156" i="14"/>
  <c r="U172" i="14"/>
  <c r="R172" i="14"/>
  <c r="R188" i="14"/>
  <c r="U188" i="14"/>
  <c r="U204" i="14"/>
  <c r="R204" i="14"/>
  <c r="R127" i="14"/>
  <c r="U127" i="14"/>
  <c r="R135" i="14"/>
  <c r="U135" i="14"/>
  <c r="R282" i="14"/>
  <c r="U282" i="14"/>
  <c r="U289" i="14"/>
  <c r="R289" i="14"/>
  <c r="R296" i="14"/>
  <c r="U296" i="14"/>
  <c r="R305" i="14"/>
  <c r="U305" i="14"/>
  <c r="U238" i="14"/>
  <c r="R238" i="14"/>
  <c r="U254" i="14"/>
  <c r="R254" i="14"/>
  <c r="R270" i="14"/>
  <c r="U270" i="14"/>
  <c r="R229" i="14"/>
  <c r="U229" i="14"/>
  <c r="R245" i="14"/>
  <c r="U245" i="14"/>
  <c r="U261" i="14"/>
  <c r="R261" i="14"/>
  <c r="R277" i="14"/>
  <c r="U277" i="14"/>
  <c r="R315" i="14"/>
  <c r="U315" i="14"/>
  <c r="R329" i="14"/>
  <c r="U329" i="14"/>
  <c r="U324" i="14"/>
  <c r="R324" i="14"/>
  <c r="R334" i="14"/>
  <c r="U334" i="14"/>
  <c r="R333" i="14"/>
  <c r="U333" i="14"/>
  <c r="U346" i="14"/>
  <c r="R346" i="14"/>
  <c r="U355" i="14"/>
  <c r="R355" i="14"/>
  <c r="R362" i="14"/>
  <c r="U362" i="14"/>
  <c r="R367" i="14"/>
  <c r="U367" i="14"/>
  <c r="R384" i="14"/>
  <c r="U384" i="14"/>
  <c r="U387" i="14"/>
  <c r="R387" i="14"/>
  <c r="R397" i="14"/>
  <c r="U397" i="14"/>
  <c r="R408" i="14"/>
  <c r="U408" i="14"/>
  <c r="R401" i="14"/>
  <c r="U401" i="14"/>
  <c r="U414" i="14"/>
  <c r="R414" i="14"/>
  <c r="R422" i="14"/>
  <c r="U422" i="14"/>
  <c r="U450" i="14"/>
  <c r="R450" i="14"/>
  <c r="R436" i="14"/>
  <c r="U436" i="14"/>
  <c r="R439" i="14"/>
  <c r="U439" i="14"/>
  <c r="U490" i="14"/>
  <c r="R490" i="14"/>
  <c r="U481" i="14"/>
  <c r="R481" i="14"/>
  <c r="U491" i="14"/>
  <c r="R491" i="14"/>
  <c r="R489" i="14"/>
  <c r="U489" i="14"/>
  <c r="U499" i="14"/>
  <c r="R499" i="14"/>
  <c r="R495" i="14"/>
  <c r="U495" i="14"/>
  <c r="U511" i="14"/>
  <c r="R511" i="14"/>
  <c r="R527" i="14"/>
  <c r="U527" i="14"/>
  <c r="U523" i="14"/>
  <c r="R523" i="14"/>
  <c r="U545" i="14"/>
  <c r="R545" i="14"/>
  <c r="U532" i="14"/>
  <c r="R532" i="14"/>
  <c r="R546" i="14"/>
  <c r="U546" i="14"/>
  <c r="U561" i="14"/>
  <c r="R561" i="14"/>
  <c r="U573" i="14"/>
  <c r="R573" i="14"/>
  <c r="U591" i="14"/>
  <c r="R591" i="14"/>
  <c r="R583" i="14"/>
  <c r="U583" i="14"/>
  <c r="U577" i="14"/>
  <c r="R577" i="14"/>
  <c r="U611" i="14"/>
  <c r="R611" i="14"/>
  <c r="U613" i="14"/>
  <c r="R613" i="14"/>
  <c r="R625" i="14"/>
  <c r="U625" i="14"/>
  <c r="U628" i="14"/>
  <c r="R628" i="14"/>
  <c r="R653" i="14"/>
  <c r="U653" i="14"/>
  <c r="R644" i="14"/>
  <c r="U644" i="14"/>
  <c r="R636" i="14"/>
  <c r="U636" i="14"/>
  <c r="U651" i="14"/>
  <c r="R651" i="14"/>
  <c r="U663" i="14"/>
  <c r="R663" i="14"/>
  <c r="U668" i="14"/>
  <c r="R668" i="14"/>
  <c r="R670" i="14"/>
  <c r="U670" i="14"/>
  <c r="U688" i="14"/>
  <c r="R688" i="14"/>
  <c r="R699" i="14"/>
  <c r="U699" i="14"/>
  <c r="R704" i="14"/>
  <c r="U704" i="14"/>
  <c r="R714" i="14"/>
  <c r="U714" i="14"/>
  <c r="U725" i="14"/>
  <c r="R725" i="14"/>
  <c r="U730" i="14"/>
  <c r="R730" i="14"/>
  <c r="U735" i="14"/>
  <c r="R735" i="14"/>
  <c r="R739" i="14"/>
  <c r="U739" i="14"/>
  <c r="U748" i="14"/>
  <c r="R748" i="14"/>
  <c r="U752" i="14"/>
  <c r="R752" i="14"/>
  <c r="R764" i="14"/>
  <c r="U764" i="14"/>
  <c r="R774" i="14"/>
  <c r="U774" i="14"/>
  <c r="U781" i="14"/>
  <c r="R781" i="14"/>
  <c r="U792" i="14"/>
  <c r="R792" i="14"/>
  <c r="U791" i="14"/>
  <c r="R791" i="14"/>
  <c r="R807" i="14"/>
  <c r="U807" i="14"/>
  <c r="U809" i="14"/>
  <c r="R809" i="14"/>
  <c r="U824" i="14"/>
  <c r="R824" i="14"/>
  <c r="U829" i="14"/>
  <c r="R829" i="14"/>
  <c r="U842" i="14"/>
  <c r="R842" i="14"/>
  <c r="R847" i="14"/>
  <c r="U847" i="14"/>
  <c r="U853" i="14"/>
  <c r="R853" i="14"/>
  <c r="U860" i="14"/>
  <c r="R860" i="14"/>
  <c r="U864" i="14"/>
  <c r="R864" i="14"/>
  <c r="R872" i="14"/>
  <c r="U872" i="14"/>
  <c r="R877" i="14"/>
  <c r="U877" i="14"/>
  <c r="R886" i="14"/>
  <c r="U886" i="14"/>
  <c r="R898" i="14"/>
  <c r="U898" i="14"/>
  <c r="U907" i="14"/>
  <c r="R907" i="14"/>
  <c r="U913" i="14"/>
  <c r="R913" i="14"/>
  <c r="R926" i="14"/>
  <c r="U926" i="14"/>
  <c r="R935" i="14"/>
  <c r="U935" i="14"/>
  <c r="R943" i="14"/>
  <c r="U943" i="14"/>
  <c r="U950" i="14"/>
  <c r="R950" i="14"/>
  <c r="R982" i="14"/>
  <c r="U982" i="14"/>
  <c r="U973" i="14"/>
  <c r="R973" i="14"/>
  <c r="R974" i="14"/>
  <c r="U974" i="14"/>
  <c r="R989" i="14"/>
  <c r="U989" i="14"/>
  <c r="R990" i="14"/>
  <c r="U990" i="14"/>
  <c r="R1006" i="14"/>
  <c r="U1006" i="14"/>
  <c r="R1014" i="14"/>
  <c r="U1014" i="14"/>
  <c r="R149" i="14"/>
  <c r="U149" i="14"/>
  <c r="R170" i="14"/>
  <c r="U170" i="14"/>
  <c r="R169" i="14"/>
  <c r="U169" i="14"/>
  <c r="R201" i="14"/>
  <c r="U201" i="14"/>
  <c r="U158" i="14"/>
  <c r="R158" i="14"/>
  <c r="R190" i="14"/>
  <c r="U190" i="14"/>
  <c r="R134" i="14"/>
  <c r="U134" i="14"/>
  <c r="R281" i="14"/>
  <c r="U281" i="14"/>
  <c r="U294" i="14"/>
  <c r="R294" i="14"/>
  <c r="U303" i="14"/>
  <c r="R303" i="14"/>
  <c r="R306" i="14"/>
  <c r="U306" i="14"/>
  <c r="R224" i="14"/>
  <c r="U224" i="14"/>
  <c r="R240" i="14"/>
  <c r="U240" i="14"/>
  <c r="R256" i="14"/>
  <c r="U256" i="14"/>
  <c r="U272" i="14"/>
  <c r="R272" i="14"/>
  <c r="U231" i="14"/>
  <c r="R231" i="14"/>
  <c r="U247" i="14"/>
  <c r="R247" i="14"/>
  <c r="R263" i="14"/>
  <c r="U263" i="14"/>
  <c r="R279" i="14"/>
  <c r="U279" i="14"/>
  <c r="U325" i="14"/>
  <c r="R325" i="14"/>
  <c r="U322" i="14"/>
  <c r="R322" i="14"/>
  <c r="R332" i="14"/>
  <c r="U332" i="14"/>
  <c r="U330" i="14"/>
  <c r="R330" i="14"/>
  <c r="U344" i="14"/>
  <c r="R344" i="14"/>
  <c r="U353" i="14"/>
  <c r="R353" i="14"/>
  <c r="R360" i="14"/>
  <c r="U360" i="14"/>
  <c r="R365" i="14"/>
  <c r="U365" i="14"/>
  <c r="U376" i="14"/>
  <c r="R376" i="14"/>
  <c r="R396" i="14"/>
  <c r="U396" i="14"/>
  <c r="U399" i="14"/>
  <c r="R399" i="14"/>
  <c r="U412" i="14"/>
  <c r="R412" i="14"/>
  <c r="U404" i="14"/>
  <c r="R404" i="14"/>
  <c r="R424" i="14"/>
  <c r="U424" i="14"/>
  <c r="U425" i="14"/>
  <c r="R425" i="14"/>
  <c r="R437" i="14"/>
  <c r="U437" i="14"/>
  <c r="R441" i="14"/>
  <c r="U441" i="14"/>
  <c r="R451" i="14"/>
  <c r="U451" i="14"/>
  <c r="U459" i="14"/>
  <c r="R459" i="14"/>
  <c r="U464" i="14"/>
  <c r="R464" i="14"/>
  <c r="R462" i="14"/>
  <c r="U462" i="14"/>
  <c r="R468" i="14"/>
  <c r="U468" i="14"/>
  <c r="R486" i="14"/>
  <c r="U486" i="14"/>
  <c r="U494" i="14"/>
  <c r="R494" i="14"/>
  <c r="U506" i="14"/>
  <c r="R506" i="14"/>
  <c r="R520" i="14"/>
  <c r="U520" i="14"/>
  <c r="U541" i="14"/>
  <c r="R541" i="14"/>
  <c r="U530" i="14"/>
  <c r="R530" i="14"/>
  <c r="U550" i="14"/>
  <c r="R550" i="14"/>
  <c r="R524" i="14"/>
  <c r="U524" i="14"/>
  <c r="U551" i="14"/>
  <c r="R551" i="14"/>
  <c r="R564" i="14"/>
  <c r="U564" i="14"/>
  <c r="R571" i="14"/>
  <c r="U571" i="14"/>
  <c r="R596" i="14"/>
  <c r="U596" i="14"/>
  <c r="U587" i="14"/>
  <c r="R587" i="14"/>
  <c r="U588" i="14"/>
  <c r="R588" i="14"/>
  <c r="R609" i="14"/>
  <c r="U609" i="14"/>
  <c r="R614" i="14"/>
  <c r="U614" i="14"/>
  <c r="R623" i="14"/>
  <c r="U623" i="14"/>
  <c r="R640" i="14"/>
  <c r="U640" i="14"/>
  <c r="R648" i="14"/>
  <c r="U648" i="14"/>
  <c r="U660" i="14"/>
  <c r="R660" i="14"/>
  <c r="U646" i="14"/>
  <c r="R646" i="14"/>
  <c r="R661" i="14"/>
  <c r="U661" i="14"/>
  <c r="R666" i="14"/>
  <c r="U666" i="14"/>
  <c r="U692" i="14"/>
  <c r="R692" i="14"/>
  <c r="R687" i="14"/>
  <c r="U687" i="14"/>
  <c r="R686" i="14"/>
  <c r="U686" i="14"/>
  <c r="R697" i="14"/>
  <c r="U697" i="14"/>
  <c r="R705" i="14"/>
  <c r="U705" i="14"/>
  <c r="U709" i="14"/>
  <c r="R709" i="14"/>
  <c r="U723" i="14"/>
  <c r="R723" i="14"/>
  <c r="U718" i="14"/>
  <c r="R718" i="14"/>
  <c r="R737" i="14"/>
  <c r="U737" i="14"/>
  <c r="U744" i="14"/>
  <c r="R744" i="14"/>
  <c r="U745" i="14"/>
  <c r="R745" i="14"/>
  <c r="R762" i="14"/>
  <c r="U762" i="14"/>
  <c r="U766" i="14"/>
  <c r="R766" i="14"/>
  <c r="U778" i="14"/>
  <c r="R778" i="14"/>
  <c r="U785" i="14"/>
  <c r="R785" i="14"/>
  <c r="R789" i="14"/>
  <c r="U789" i="14"/>
  <c r="U788" i="14"/>
  <c r="R788" i="14"/>
  <c r="U801" i="14"/>
  <c r="R801" i="14"/>
  <c r="U816" i="14"/>
  <c r="R816" i="14"/>
  <c r="R825" i="14"/>
  <c r="U825" i="14"/>
  <c r="U838" i="14"/>
  <c r="R838" i="14"/>
  <c r="R844" i="14"/>
  <c r="U844" i="14"/>
  <c r="R854" i="14"/>
  <c r="U854" i="14"/>
  <c r="U856" i="14"/>
  <c r="R856" i="14"/>
  <c r="R885" i="14"/>
  <c r="U885" i="14"/>
  <c r="U891" i="14"/>
  <c r="R891" i="14"/>
  <c r="R871" i="14"/>
  <c r="U871" i="14"/>
  <c r="U905" i="14"/>
  <c r="R905" i="14"/>
  <c r="R908" i="14"/>
  <c r="U908" i="14"/>
  <c r="U916" i="14"/>
  <c r="R916" i="14"/>
  <c r="R923" i="14"/>
  <c r="U923" i="14"/>
  <c r="U928" i="14"/>
  <c r="R928" i="14"/>
  <c r="R936" i="14"/>
  <c r="U936" i="14"/>
  <c r="R954" i="14"/>
  <c r="U954" i="14"/>
  <c r="U944" i="14"/>
  <c r="R944" i="14"/>
  <c r="U967" i="14"/>
  <c r="R967" i="14"/>
  <c r="R957" i="14"/>
  <c r="U957" i="14"/>
  <c r="R971" i="14"/>
  <c r="U971" i="14"/>
  <c r="U972" i="14"/>
  <c r="R972" i="14"/>
  <c r="R987" i="14"/>
  <c r="U987" i="14"/>
  <c r="R998" i="14"/>
  <c r="U998" i="14"/>
  <c r="R1010" i="14"/>
  <c r="U1010" i="14"/>
  <c r="R1018" i="14"/>
  <c r="U1018" i="14"/>
  <c r="R1020" i="14"/>
  <c r="U1020" i="14"/>
  <c r="R154" i="14"/>
  <c r="U154" i="14"/>
  <c r="R218" i="14"/>
  <c r="U218" i="14"/>
  <c r="U153" i="14"/>
  <c r="R153" i="14"/>
  <c r="U217" i="14"/>
  <c r="R217" i="14"/>
  <c r="R155" i="14"/>
  <c r="U155" i="14"/>
  <c r="R187" i="14"/>
  <c r="U187" i="14"/>
  <c r="R219" i="14"/>
  <c r="U219" i="14"/>
  <c r="R160" i="14"/>
  <c r="U160" i="14"/>
  <c r="R192" i="14"/>
  <c r="U192" i="14"/>
  <c r="R208" i="14"/>
  <c r="U208" i="14"/>
  <c r="R133" i="14"/>
  <c r="U133" i="14"/>
  <c r="U286" i="14"/>
  <c r="R286" i="14"/>
  <c r="U292" i="14"/>
  <c r="R292" i="14"/>
  <c r="R307" i="14"/>
  <c r="U307" i="14"/>
  <c r="U302" i="14"/>
  <c r="R302" i="14"/>
  <c r="U226" i="14"/>
  <c r="R226" i="14"/>
  <c r="U242" i="14"/>
  <c r="R242" i="14"/>
  <c r="R258" i="14"/>
  <c r="U258" i="14"/>
  <c r="U274" i="14"/>
  <c r="R274" i="14"/>
  <c r="U233" i="14"/>
  <c r="R233" i="14"/>
  <c r="U249" i="14"/>
  <c r="R249" i="14"/>
  <c r="R265" i="14"/>
  <c r="U265" i="14"/>
  <c r="R128" i="14"/>
  <c r="U128" i="14"/>
  <c r="U312" i="14"/>
  <c r="R312" i="14"/>
  <c r="U327" i="14"/>
  <c r="R327" i="14"/>
  <c r="R320" i="14"/>
  <c r="U320" i="14"/>
  <c r="U331" i="14"/>
  <c r="R331" i="14"/>
  <c r="U338" i="14"/>
  <c r="R338" i="14"/>
  <c r="U356" i="14"/>
  <c r="R356" i="14"/>
  <c r="R351" i="14"/>
  <c r="U351" i="14"/>
  <c r="R358" i="14"/>
  <c r="U358" i="14"/>
  <c r="U375" i="14"/>
  <c r="R375" i="14"/>
  <c r="U374" i="14"/>
  <c r="R374" i="14"/>
  <c r="R393" i="14"/>
  <c r="U393" i="14"/>
  <c r="R398" i="14"/>
  <c r="U398" i="14"/>
  <c r="U407" i="14"/>
  <c r="R407" i="14"/>
  <c r="U400" i="14"/>
  <c r="R400" i="14"/>
  <c r="R423" i="14"/>
  <c r="U423" i="14"/>
  <c r="U421" i="14"/>
  <c r="R421" i="14"/>
  <c r="R457" i="14"/>
  <c r="U457" i="14"/>
  <c r="R455" i="14"/>
  <c r="U455" i="14"/>
  <c r="U449" i="14"/>
  <c r="R449" i="14"/>
  <c r="U478" i="14"/>
  <c r="R478" i="14"/>
  <c r="U471" i="14"/>
  <c r="R471" i="14"/>
  <c r="U476" i="14"/>
  <c r="R476" i="14"/>
  <c r="U475" i="14"/>
  <c r="R475" i="14"/>
  <c r="U483" i="14"/>
  <c r="R483" i="14"/>
  <c r="U503" i="14"/>
  <c r="R503" i="14"/>
  <c r="R513" i="14"/>
  <c r="U513" i="14"/>
  <c r="U516" i="14"/>
  <c r="R516" i="14"/>
  <c r="U547" i="14"/>
  <c r="R547" i="14"/>
  <c r="R536" i="14"/>
  <c r="U536" i="14"/>
  <c r="R557" i="14"/>
  <c r="U557" i="14"/>
  <c r="U531" i="14"/>
  <c r="R531" i="14"/>
  <c r="U558" i="14"/>
  <c r="R558" i="14"/>
  <c r="R566" i="14"/>
  <c r="U566" i="14"/>
  <c r="R574" i="14"/>
  <c r="U574" i="14"/>
  <c r="U582" i="14"/>
  <c r="R582" i="14"/>
  <c r="R592" i="14"/>
  <c r="U592" i="14"/>
  <c r="R593" i="14"/>
  <c r="U593" i="14"/>
  <c r="R618" i="14"/>
  <c r="U618" i="14"/>
  <c r="U612" i="14"/>
  <c r="R612" i="14"/>
  <c r="U616" i="14"/>
  <c r="R616" i="14"/>
  <c r="R643" i="14"/>
  <c r="U643" i="14"/>
  <c r="R626" i="14"/>
  <c r="U626" i="14"/>
  <c r="U650" i="14"/>
  <c r="R650" i="14"/>
  <c r="R659" i="14"/>
  <c r="U659" i="14"/>
  <c r="R654" i="14"/>
  <c r="U654" i="14"/>
  <c r="R675" i="14"/>
  <c r="U675" i="14"/>
  <c r="U678" i="14"/>
  <c r="R678" i="14"/>
  <c r="U671" i="14"/>
  <c r="R671" i="14"/>
  <c r="R689" i="14"/>
  <c r="U689" i="14"/>
  <c r="U702" i="14"/>
  <c r="R702" i="14"/>
  <c r="U708" i="14"/>
  <c r="R708" i="14"/>
  <c r="U722" i="14"/>
  <c r="R722" i="14"/>
  <c r="R724" i="14"/>
  <c r="U724" i="14"/>
  <c r="U734" i="14"/>
  <c r="R734" i="14"/>
  <c r="U741" i="14"/>
  <c r="R741" i="14"/>
  <c r="U755" i="14"/>
  <c r="R755" i="14"/>
  <c r="R765" i="14"/>
  <c r="U765" i="14"/>
  <c r="U763" i="14"/>
  <c r="R763" i="14"/>
  <c r="U775" i="14"/>
  <c r="R775" i="14"/>
  <c r="U786" i="14"/>
  <c r="R786" i="14"/>
  <c r="R795" i="14"/>
  <c r="U795" i="14"/>
  <c r="U799" i="14"/>
  <c r="R799" i="14"/>
  <c r="U813" i="14"/>
  <c r="R813" i="14"/>
  <c r="R819" i="14"/>
  <c r="U819" i="14"/>
  <c r="R826" i="14"/>
  <c r="U826" i="14"/>
  <c r="U835" i="14"/>
  <c r="R835" i="14"/>
  <c r="U839" i="14"/>
  <c r="R839" i="14"/>
  <c r="U848" i="14"/>
  <c r="R848" i="14"/>
  <c r="R855" i="14"/>
  <c r="U855" i="14"/>
  <c r="U862" i="14"/>
  <c r="R862" i="14"/>
  <c r="U865" i="14"/>
  <c r="R865" i="14"/>
  <c r="U881" i="14"/>
  <c r="R881" i="14"/>
  <c r="U892" i="14"/>
  <c r="R892" i="14"/>
  <c r="R895" i="14"/>
  <c r="U895" i="14"/>
  <c r="R902" i="14"/>
  <c r="U902" i="14"/>
  <c r="R909" i="14"/>
  <c r="U909" i="14"/>
  <c r="U921" i="14"/>
  <c r="R921" i="14"/>
  <c r="R922" i="14"/>
  <c r="U922" i="14"/>
  <c r="R933" i="14"/>
  <c r="U933" i="14"/>
  <c r="R937" i="14"/>
  <c r="U937" i="14"/>
  <c r="U942" i="14"/>
  <c r="R942" i="14"/>
  <c r="R946" i="14"/>
  <c r="U946" i="14"/>
  <c r="R962" i="14"/>
  <c r="U962" i="14"/>
  <c r="R963" i="14"/>
  <c r="U963" i="14"/>
  <c r="U980" i="14"/>
  <c r="R980" i="14"/>
  <c r="R976" i="14"/>
  <c r="U976" i="14"/>
  <c r="R993" i="14"/>
  <c r="U993" i="14"/>
  <c r="U1003" i="14"/>
  <c r="R1003" i="14"/>
  <c r="R1007" i="14"/>
  <c r="U1007" i="14"/>
  <c r="R1011" i="14"/>
  <c r="U1011" i="14"/>
  <c r="R1021" i="14"/>
  <c r="U1021" i="14"/>
  <c r="U213" i="14"/>
  <c r="R213" i="14"/>
  <c r="U137" i="14"/>
  <c r="R137" i="14"/>
  <c r="R185" i="14"/>
  <c r="U185" i="14"/>
  <c r="R142" i="14"/>
  <c r="U142" i="14"/>
  <c r="R174" i="14"/>
  <c r="U174" i="14"/>
  <c r="U206" i="14"/>
  <c r="R206" i="14"/>
  <c r="R139" i="14"/>
  <c r="U139" i="14"/>
  <c r="R171" i="14"/>
  <c r="U171" i="14"/>
  <c r="U203" i="14"/>
  <c r="R203" i="14"/>
  <c r="R144" i="14"/>
  <c r="U144" i="14"/>
  <c r="R176" i="14"/>
  <c r="U176" i="14"/>
  <c r="U141" i="14"/>
  <c r="R141" i="14"/>
  <c r="R157" i="14"/>
  <c r="U157" i="14"/>
  <c r="U173" i="14"/>
  <c r="R173" i="14"/>
  <c r="R189" i="14"/>
  <c r="U189" i="14"/>
  <c r="U205" i="14"/>
  <c r="R205" i="14"/>
  <c r="R220" i="14"/>
  <c r="U220" i="14"/>
  <c r="R146" i="14"/>
  <c r="U146" i="14"/>
  <c r="R162" i="14"/>
  <c r="U162" i="14"/>
  <c r="U178" i="14"/>
  <c r="R178" i="14"/>
  <c r="U194" i="14"/>
  <c r="R194" i="14"/>
  <c r="R210" i="14"/>
  <c r="U210" i="14"/>
  <c r="R132" i="14"/>
  <c r="U132" i="14"/>
  <c r="U284" i="14"/>
  <c r="R284" i="14"/>
  <c r="U290" i="14"/>
  <c r="R290" i="14"/>
  <c r="R300" i="14"/>
  <c r="U300" i="14"/>
  <c r="R228" i="14"/>
  <c r="U228" i="14"/>
  <c r="U244" i="14"/>
  <c r="R244" i="14"/>
  <c r="U260" i="14"/>
  <c r="R260" i="14"/>
  <c r="R276" i="14"/>
  <c r="U276" i="14"/>
  <c r="U235" i="14"/>
  <c r="R235" i="14"/>
  <c r="U251" i="14"/>
  <c r="R251" i="14"/>
  <c r="R267" i="14"/>
  <c r="U267" i="14"/>
  <c r="U310" i="14"/>
  <c r="R310" i="14"/>
  <c r="R323" i="14"/>
  <c r="U323" i="14"/>
  <c r="U317" i="14"/>
  <c r="R317" i="14"/>
  <c r="R341" i="14"/>
  <c r="U341" i="14"/>
  <c r="R342" i="14"/>
  <c r="U342" i="14"/>
  <c r="R354" i="14"/>
  <c r="U354" i="14"/>
  <c r="U349" i="14"/>
  <c r="R349" i="14"/>
  <c r="R370" i="14"/>
  <c r="U370" i="14"/>
  <c r="U373" i="14"/>
  <c r="R373" i="14"/>
  <c r="R378" i="14"/>
  <c r="U378" i="14"/>
  <c r="U395" i="14"/>
  <c r="R395" i="14"/>
  <c r="R394" i="14"/>
  <c r="U394" i="14"/>
  <c r="R420" i="14"/>
  <c r="U420" i="14"/>
  <c r="R413" i="14"/>
  <c r="U413" i="14"/>
  <c r="U434" i="14"/>
  <c r="R434" i="14"/>
  <c r="R427" i="14"/>
  <c r="U427" i="14"/>
  <c r="U452" i="14"/>
  <c r="R452" i="14"/>
  <c r="U440" i="14"/>
  <c r="R440" i="14"/>
  <c r="R485" i="14"/>
  <c r="U485" i="14"/>
  <c r="U474" i="14"/>
  <c r="R474" i="14"/>
  <c r="R482" i="14"/>
  <c r="U482" i="14"/>
  <c r="U479" i="14"/>
  <c r="R479" i="14"/>
  <c r="U480" i="14"/>
  <c r="R480" i="14"/>
  <c r="U501" i="14"/>
  <c r="R501" i="14"/>
  <c r="R509" i="14"/>
  <c r="U509" i="14"/>
  <c r="U519" i="14"/>
  <c r="R519" i="14"/>
  <c r="R552" i="14"/>
  <c r="U552" i="14"/>
  <c r="U542" i="14"/>
  <c r="R542" i="14"/>
  <c r="R521" i="14"/>
  <c r="U521" i="14"/>
  <c r="U537" i="14"/>
  <c r="R537" i="14"/>
  <c r="R538" i="14"/>
  <c r="U538" i="14"/>
  <c r="U565" i="14"/>
  <c r="R565" i="14"/>
  <c r="R576" i="14"/>
  <c r="U576" i="14"/>
  <c r="R589" i="14"/>
  <c r="U589" i="14"/>
  <c r="R590" i="14"/>
  <c r="U590" i="14"/>
  <c r="U599" i="14"/>
  <c r="R599" i="14"/>
  <c r="U600" i="14"/>
  <c r="R600" i="14"/>
  <c r="U602" i="14"/>
  <c r="R602" i="14"/>
  <c r="R621" i="14"/>
  <c r="U621" i="14"/>
  <c r="U638" i="14"/>
  <c r="R638" i="14"/>
  <c r="R647" i="14"/>
  <c r="U647" i="14"/>
  <c r="U656" i="14"/>
  <c r="R656" i="14"/>
  <c r="R627" i="14"/>
  <c r="U627" i="14"/>
  <c r="U664" i="14"/>
  <c r="R664" i="14"/>
  <c r="U673" i="14"/>
  <c r="R673" i="14"/>
  <c r="U698" i="14"/>
  <c r="R698" i="14"/>
  <c r="R674" i="14"/>
  <c r="U674" i="14"/>
  <c r="U694" i="14"/>
  <c r="R694" i="14"/>
  <c r="U703" i="14"/>
  <c r="R703" i="14"/>
  <c r="U710" i="14"/>
  <c r="R710" i="14"/>
  <c r="R716" i="14"/>
  <c r="U716" i="14"/>
  <c r="U721" i="14"/>
  <c r="R721" i="14"/>
  <c r="R731" i="14"/>
  <c r="U731" i="14"/>
  <c r="R743" i="14"/>
  <c r="U743" i="14"/>
  <c r="R753" i="14"/>
  <c r="U753" i="14"/>
  <c r="U749" i="14"/>
  <c r="R749" i="14"/>
  <c r="U772" i="14"/>
  <c r="R772" i="14"/>
  <c r="R759" i="14"/>
  <c r="U759" i="14"/>
  <c r="R776" i="14"/>
  <c r="U776" i="14"/>
  <c r="U782" i="14"/>
  <c r="R782" i="14"/>
  <c r="R790" i="14"/>
  <c r="U790" i="14"/>
  <c r="R803" i="14"/>
  <c r="U803" i="14"/>
  <c r="R810" i="14"/>
  <c r="U810" i="14"/>
  <c r="U821" i="14"/>
  <c r="R821" i="14"/>
  <c r="U822" i="14"/>
  <c r="R822" i="14"/>
  <c r="R831" i="14"/>
  <c r="U831" i="14"/>
  <c r="R841" i="14"/>
  <c r="U841" i="14"/>
  <c r="U851" i="14"/>
  <c r="R851" i="14"/>
  <c r="U852" i="14"/>
  <c r="R852" i="14"/>
  <c r="U859" i="14"/>
  <c r="R859" i="14"/>
  <c r="R866" i="14"/>
  <c r="U866" i="14"/>
  <c r="R889" i="14"/>
  <c r="U889" i="14"/>
  <c r="U878" i="14"/>
  <c r="R878" i="14"/>
  <c r="R896" i="14"/>
  <c r="U896" i="14"/>
  <c r="U899" i="14"/>
  <c r="R899" i="14"/>
  <c r="R910" i="14"/>
  <c r="U910" i="14"/>
  <c r="R920" i="14"/>
  <c r="U920" i="14"/>
  <c r="U931" i="14"/>
  <c r="R931" i="14"/>
  <c r="R938" i="14"/>
  <c r="U938" i="14"/>
  <c r="R949" i="14"/>
  <c r="U949" i="14"/>
  <c r="R952" i="14"/>
  <c r="U952" i="14"/>
  <c r="R968" i="14"/>
  <c r="U968" i="14"/>
  <c r="R970" i="14"/>
  <c r="U970" i="14"/>
  <c r="R966" i="14"/>
  <c r="U966" i="14"/>
  <c r="R985" i="14"/>
  <c r="U985" i="14"/>
  <c r="U991" i="14"/>
  <c r="R991" i="14"/>
  <c r="R999" i="14"/>
  <c r="U999" i="14"/>
  <c r="R1004" i="14"/>
  <c r="U1004" i="14"/>
  <c r="R1015" i="14"/>
  <c r="U1015" i="14"/>
  <c r="R1022" i="14"/>
  <c r="U1022" i="14"/>
  <c r="U181" i="14"/>
  <c r="R181" i="14"/>
  <c r="U159" i="14"/>
  <c r="R159" i="14"/>
  <c r="U191" i="14"/>
  <c r="R191" i="14"/>
  <c r="R148" i="14"/>
  <c r="U148" i="14"/>
  <c r="R196" i="14"/>
  <c r="U196" i="14"/>
  <c r="R212" i="14"/>
  <c r="U212" i="14"/>
  <c r="U131" i="14"/>
  <c r="R131" i="14"/>
  <c r="U287" i="14"/>
  <c r="R287" i="14"/>
  <c r="U288" i="14"/>
  <c r="R288" i="14"/>
  <c r="R297" i="14"/>
  <c r="U297" i="14"/>
  <c r="U230" i="14"/>
  <c r="R230" i="14"/>
  <c r="R246" i="14"/>
  <c r="U246" i="14"/>
  <c r="U262" i="14"/>
  <c r="R262" i="14"/>
  <c r="R278" i="14"/>
  <c r="U278" i="14"/>
  <c r="R237" i="14"/>
  <c r="U237" i="14"/>
  <c r="U253" i="14"/>
  <c r="R253" i="14"/>
  <c r="U269" i="14"/>
  <c r="R269" i="14"/>
  <c r="R314" i="14"/>
  <c r="U314" i="14"/>
  <c r="U316" i="14"/>
  <c r="R316" i="14"/>
  <c r="R339" i="14"/>
  <c r="U339" i="14"/>
  <c r="U340" i="14"/>
  <c r="R340" i="14"/>
  <c r="R352" i="14"/>
  <c r="U352" i="14"/>
  <c r="U363" i="14"/>
  <c r="R363" i="14"/>
  <c r="U368" i="14"/>
  <c r="R368" i="14"/>
  <c r="U372" i="14"/>
  <c r="R372" i="14"/>
  <c r="R382" i="14"/>
  <c r="U382" i="14"/>
  <c r="U391" i="14"/>
  <c r="R391" i="14"/>
  <c r="U403" i="14"/>
  <c r="R403" i="14"/>
  <c r="U416" i="14"/>
  <c r="R416" i="14"/>
  <c r="R410" i="14"/>
  <c r="U410" i="14"/>
  <c r="U430" i="14"/>
  <c r="R430" i="14"/>
  <c r="U431" i="14"/>
  <c r="R431" i="14"/>
  <c r="U435" i="14"/>
  <c r="R435" i="14"/>
  <c r="R438" i="14"/>
  <c r="U438" i="14"/>
  <c r="R444" i="14"/>
  <c r="U444" i="14"/>
  <c r="R458" i="14"/>
  <c r="U458" i="14"/>
  <c r="R461" i="14"/>
  <c r="U461" i="14"/>
  <c r="U492" i="14"/>
  <c r="R492" i="14"/>
  <c r="R463" i="14"/>
  <c r="U463" i="14"/>
  <c r="U498" i="14"/>
  <c r="R498" i="14"/>
  <c r="U505" i="14"/>
  <c r="R505" i="14"/>
  <c r="U507" i="14"/>
  <c r="R507" i="14"/>
  <c r="R515" i="14"/>
  <c r="U515" i="14"/>
  <c r="R555" i="14"/>
  <c r="U555" i="14"/>
  <c r="R562" i="14"/>
  <c r="U562" i="14"/>
  <c r="U528" i="14"/>
  <c r="R528" i="14"/>
  <c r="R543" i="14"/>
  <c r="U543" i="14"/>
  <c r="R522" i="14"/>
  <c r="U522" i="14"/>
  <c r="U568" i="14"/>
  <c r="R568" i="14"/>
  <c r="R569" i="14"/>
  <c r="U569" i="14"/>
  <c r="R594" i="14"/>
  <c r="U594" i="14"/>
  <c r="R595" i="14"/>
  <c r="U595" i="14"/>
  <c r="U605" i="14"/>
  <c r="R605" i="14"/>
  <c r="R601" i="14"/>
  <c r="U601" i="14"/>
  <c r="R607" i="14"/>
  <c r="U607" i="14"/>
  <c r="R624" i="14"/>
  <c r="U624" i="14"/>
  <c r="U655" i="14"/>
  <c r="R655" i="14"/>
  <c r="R629" i="14"/>
  <c r="U629" i="14"/>
  <c r="R631" i="14"/>
  <c r="U631" i="14"/>
  <c r="R641" i="14"/>
  <c r="U641" i="14"/>
  <c r="U637" i="14"/>
  <c r="R637" i="14"/>
  <c r="R684" i="14"/>
  <c r="U684" i="14"/>
  <c r="R693" i="14"/>
  <c r="U693" i="14"/>
  <c r="R683" i="14"/>
  <c r="U683" i="14"/>
  <c r="R672" i="14"/>
  <c r="U672" i="14"/>
  <c r="R681" i="14"/>
  <c r="U681" i="14"/>
  <c r="R711" i="14"/>
  <c r="U711" i="14"/>
  <c r="R717" i="14"/>
  <c r="U717" i="14"/>
  <c r="U727" i="14"/>
  <c r="R727" i="14"/>
  <c r="R740" i="14"/>
  <c r="U740" i="14"/>
  <c r="R747" i="14"/>
  <c r="U747" i="14"/>
  <c r="R757" i="14"/>
  <c r="U757" i="14"/>
  <c r="U760" i="14"/>
  <c r="R760" i="14"/>
  <c r="R767" i="14"/>
  <c r="U767" i="14"/>
  <c r="U777" i="14"/>
  <c r="R777" i="14"/>
  <c r="R783" i="14"/>
  <c r="U783" i="14"/>
  <c r="U787" i="14"/>
  <c r="R787" i="14"/>
  <c r="R802" i="14"/>
  <c r="U802" i="14"/>
  <c r="R814" i="14"/>
  <c r="U814" i="14"/>
  <c r="R817" i="14"/>
  <c r="U817" i="14"/>
  <c r="U830" i="14"/>
  <c r="R830" i="14"/>
  <c r="U836" i="14"/>
  <c r="R836" i="14"/>
  <c r="U845" i="14"/>
  <c r="R845" i="14"/>
  <c r="R863" i="14"/>
  <c r="U863" i="14"/>
  <c r="R870" i="14"/>
  <c r="U870" i="14"/>
  <c r="R890" i="14"/>
  <c r="U890" i="14"/>
  <c r="U882" i="14"/>
  <c r="R882" i="14"/>
  <c r="U897" i="14"/>
  <c r="R897" i="14"/>
  <c r="R903" i="14"/>
  <c r="U903" i="14"/>
  <c r="R912" i="14"/>
  <c r="U912" i="14"/>
  <c r="R914" i="14"/>
  <c r="U914" i="14"/>
  <c r="U930" i="14"/>
  <c r="R930" i="14"/>
  <c r="R939" i="14"/>
  <c r="U939" i="14"/>
  <c r="R951" i="14"/>
  <c r="U951" i="14"/>
  <c r="R948" i="14"/>
  <c r="U948" i="14"/>
  <c r="U965" i="14"/>
  <c r="R965" i="14"/>
  <c r="U979" i="14"/>
  <c r="R979" i="14"/>
  <c r="U969" i="14"/>
  <c r="R969" i="14"/>
  <c r="R988" i="14"/>
  <c r="U988" i="14"/>
  <c r="U994" i="14"/>
  <c r="R994" i="14"/>
  <c r="U1000" i="14"/>
  <c r="R1000" i="14"/>
  <c r="R1005" i="14"/>
  <c r="U1005" i="14"/>
  <c r="U1012" i="14"/>
  <c r="R1012" i="14"/>
  <c r="R1023" i="14"/>
  <c r="U1023" i="14"/>
  <c r="R138" i="14"/>
  <c r="U138" i="14"/>
  <c r="U143" i="14"/>
  <c r="R143" i="14"/>
  <c r="R207" i="14"/>
  <c r="U207" i="14"/>
  <c r="R164" i="14"/>
  <c r="U164" i="14"/>
  <c r="R145" i="14"/>
  <c r="U145" i="14"/>
  <c r="R177" i="14"/>
  <c r="U177" i="14"/>
  <c r="R209" i="14"/>
  <c r="U209" i="14"/>
  <c r="R150" i="14"/>
  <c r="U150" i="14"/>
  <c r="U166" i="14"/>
  <c r="R166" i="14"/>
  <c r="R182" i="14"/>
  <c r="U182" i="14"/>
  <c r="R198" i="14"/>
  <c r="U198" i="14"/>
  <c r="U214" i="14"/>
  <c r="R214" i="14"/>
  <c r="R130" i="14"/>
  <c r="U130" i="14"/>
  <c r="R285" i="14"/>
  <c r="U285" i="14"/>
  <c r="R301" i="14"/>
  <c r="U301" i="14"/>
  <c r="U295" i="14"/>
  <c r="R295" i="14"/>
  <c r="U232" i="14"/>
  <c r="R232" i="14"/>
  <c r="R248" i="14"/>
  <c r="U248" i="14"/>
  <c r="R264" i="14"/>
  <c r="U264" i="14"/>
  <c r="R280" i="14"/>
  <c r="U280" i="14"/>
  <c r="R239" i="14"/>
  <c r="U239" i="14"/>
  <c r="R255" i="14"/>
  <c r="U255" i="14"/>
  <c r="R271" i="14"/>
  <c r="U271" i="14"/>
  <c r="R309" i="14"/>
  <c r="U309" i="14"/>
  <c r="R321" i="14"/>
  <c r="U321" i="14"/>
  <c r="U343" i="14"/>
  <c r="R343" i="14"/>
  <c r="R337" i="14"/>
  <c r="U337" i="14"/>
  <c r="R350" i="14"/>
  <c r="U350" i="14"/>
  <c r="R361" i="14"/>
  <c r="U361" i="14"/>
  <c r="R366" i="14"/>
  <c r="U366" i="14"/>
  <c r="R377" i="14"/>
  <c r="U377" i="14"/>
  <c r="R381" i="14"/>
  <c r="U381" i="14"/>
  <c r="U389" i="14"/>
  <c r="R389" i="14"/>
  <c r="R406" i="14"/>
  <c r="U406" i="14"/>
  <c r="R419" i="14"/>
  <c r="U419" i="14"/>
  <c r="R409" i="14"/>
  <c r="U409" i="14"/>
  <c r="R433" i="14"/>
  <c r="U433" i="14"/>
  <c r="R432" i="14"/>
  <c r="U432" i="14"/>
  <c r="U445" i="14"/>
  <c r="R445" i="14"/>
  <c r="U447" i="14"/>
  <c r="R447" i="14"/>
  <c r="R446" i="14"/>
  <c r="U446" i="14"/>
  <c r="R460" i="14"/>
  <c r="U460" i="14"/>
  <c r="U465" i="14"/>
  <c r="R465" i="14"/>
  <c r="R488" i="14"/>
  <c r="U488" i="14"/>
  <c r="U467" i="14"/>
  <c r="R467" i="14"/>
  <c r="U493" i="14"/>
  <c r="R493" i="14"/>
  <c r="U497" i="14"/>
  <c r="R497" i="14"/>
  <c r="R512" i="14"/>
  <c r="U512" i="14"/>
  <c r="U517" i="14"/>
  <c r="R517" i="14"/>
  <c r="U559" i="14"/>
  <c r="R559" i="14"/>
  <c r="U526" i="14"/>
  <c r="R526" i="14"/>
  <c r="U548" i="14"/>
  <c r="R548" i="14"/>
  <c r="U549" i="14"/>
  <c r="R549" i="14"/>
  <c r="U529" i="14"/>
  <c r="R529" i="14"/>
  <c r="U570" i="14"/>
  <c r="R570" i="14"/>
  <c r="R572" i="14"/>
  <c r="U572" i="14"/>
  <c r="U579" i="14"/>
  <c r="R579" i="14"/>
  <c r="U578" i="14"/>
  <c r="R578" i="14"/>
  <c r="U610" i="14"/>
  <c r="R610" i="14"/>
  <c r="U598" i="14"/>
  <c r="R598" i="14"/>
  <c r="U597" i="14"/>
  <c r="R597" i="14"/>
  <c r="U619" i="14"/>
  <c r="R619" i="14"/>
  <c r="U652" i="14"/>
  <c r="R652" i="14"/>
  <c r="U657" i="14"/>
  <c r="R657" i="14"/>
  <c r="R634" i="14"/>
  <c r="U634" i="14"/>
  <c r="R630" i="14"/>
  <c r="U630" i="14"/>
  <c r="R662" i="14"/>
  <c r="U662" i="14"/>
  <c r="U700" i="14"/>
  <c r="R700" i="14"/>
  <c r="U691" i="14"/>
  <c r="R691" i="14"/>
  <c r="U701" i="14"/>
  <c r="R701" i="14"/>
  <c r="U676" i="14"/>
  <c r="R676" i="14"/>
  <c r="U706" i="14"/>
  <c r="R706" i="14"/>
  <c r="U715" i="14"/>
  <c r="R715" i="14"/>
  <c r="U720" i="14"/>
  <c r="R720" i="14"/>
  <c r="U732" i="14"/>
  <c r="R732" i="14"/>
  <c r="U742" i="14"/>
  <c r="R742" i="14"/>
  <c r="U750" i="14"/>
  <c r="R750" i="14"/>
  <c r="U756" i="14"/>
  <c r="R756" i="14"/>
  <c r="U768" i="14"/>
  <c r="R768" i="14"/>
  <c r="U771" i="14"/>
  <c r="R771" i="14"/>
  <c r="R773" i="14"/>
  <c r="U773" i="14"/>
  <c r="U780" i="14"/>
  <c r="R780" i="14"/>
  <c r="U794" i="14"/>
  <c r="R794" i="14"/>
  <c r="U798" i="14"/>
  <c r="R798" i="14"/>
  <c r="R804" i="14"/>
  <c r="U804" i="14"/>
  <c r="R811" i="14"/>
  <c r="U811" i="14"/>
  <c r="U820" i="14"/>
  <c r="R820" i="14"/>
  <c r="R828" i="14"/>
  <c r="U828" i="14"/>
  <c r="U832" i="14"/>
  <c r="R832" i="14"/>
  <c r="U849" i="14"/>
  <c r="R849" i="14"/>
  <c r="U861" i="14"/>
  <c r="R861" i="14"/>
  <c r="U867" i="14"/>
  <c r="R867" i="14"/>
  <c r="U875" i="14"/>
  <c r="R875" i="14"/>
  <c r="U873" i="14"/>
  <c r="R873" i="14"/>
  <c r="U879" i="14"/>
  <c r="R879" i="14"/>
  <c r="U883" i="14"/>
  <c r="R883" i="14"/>
  <c r="R901" i="14"/>
  <c r="U901" i="14"/>
  <c r="R911" i="14"/>
  <c r="U911" i="14"/>
  <c r="R915" i="14"/>
  <c r="U915" i="14"/>
  <c r="R917" i="14"/>
  <c r="U917" i="14"/>
  <c r="U929" i="14"/>
  <c r="R929" i="14"/>
  <c r="R940" i="14"/>
  <c r="U940" i="14"/>
  <c r="R947" i="14"/>
  <c r="U947" i="14"/>
  <c r="U956" i="14"/>
  <c r="R956" i="14"/>
  <c r="U959" i="14"/>
  <c r="R959" i="14"/>
  <c r="R958" i="14"/>
  <c r="U958" i="14"/>
  <c r="R964" i="14"/>
  <c r="U964" i="14"/>
  <c r="U983" i="14"/>
  <c r="R983" i="14"/>
  <c r="U995" i="14"/>
  <c r="R995" i="14"/>
  <c r="R1001" i="14"/>
  <c r="U1001" i="14"/>
  <c r="R1009" i="14"/>
  <c r="U1009" i="14"/>
  <c r="R1016" i="14"/>
  <c r="U1016" i="14"/>
  <c r="U1024" i="14"/>
  <c r="R1024" i="14"/>
  <c r="R197" i="14"/>
  <c r="U197" i="14"/>
  <c r="U202" i="14"/>
  <c r="R202" i="14"/>
  <c r="U175" i="14"/>
  <c r="R175" i="14"/>
  <c r="U221" i="14"/>
  <c r="R221" i="14"/>
  <c r="U180" i="14"/>
  <c r="R180" i="14"/>
  <c r="U161" i="14"/>
  <c r="R161" i="14"/>
  <c r="R193" i="14"/>
  <c r="U193" i="14"/>
  <c r="R222" i="14"/>
  <c r="U222" i="14"/>
  <c r="R147" i="14"/>
  <c r="U147" i="14"/>
  <c r="U163" i="14"/>
  <c r="R163" i="14"/>
  <c r="U179" i="14"/>
  <c r="R179" i="14"/>
  <c r="R195" i="14"/>
  <c r="U195" i="14"/>
  <c r="R211" i="14"/>
  <c r="U211" i="14"/>
  <c r="U223" i="14"/>
  <c r="R223" i="14"/>
  <c r="U152" i="14"/>
  <c r="R152" i="14"/>
  <c r="R168" i="14"/>
  <c r="U168" i="14"/>
  <c r="U184" i="14"/>
  <c r="R184" i="14"/>
  <c r="R200" i="14"/>
  <c r="U200" i="14"/>
  <c r="R216" i="14"/>
  <c r="U216" i="14"/>
  <c r="U129" i="14"/>
  <c r="R129" i="14"/>
  <c r="R293" i="14"/>
  <c r="U293" i="14"/>
  <c r="U299" i="14"/>
  <c r="R299" i="14"/>
  <c r="U304" i="14"/>
  <c r="R304" i="14"/>
  <c r="U234" i="14"/>
  <c r="R234" i="14"/>
  <c r="R250" i="14"/>
  <c r="U250" i="14"/>
  <c r="R266" i="14"/>
  <c r="U266" i="14"/>
  <c r="U225" i="14"/>
  <c r="R225" i="14"/>
  <c r="U241" i="14"/>
  <c r="R241" i="14"/>
  <c r="R257" i="14"/>
  <c r="U257" i="14"/>
  <c r="U273" i="14"/>
  <c r="R273" i="14"/>
  <c r="U313" i="14"/>
  <c r="R313" i="14"/>
  <c r="U318" i="14"/>
  <c r="R318" i="14"/>
  <c r="R326" i="14"/>
  <c r="U326" i="14"/>
  <c r="U336" i="14"/>
  <c r="R336" i="14"/>
  <c r="U347" i="14"/>
  <c r="R347" i="14"/>
  <c r="U348" i="14"/>
  <c r="R348" i="14"/>
  <c r="R359" i="14"/>
  <c r="U359" i="14"/>
  <c r="U371" i="14"/>
  <c r="R371" i="14"/>
  <c r="U383" i="14"/>
  <c r="R383" i="14"/>
  <c r="U385" i="14"/>
  <c r="R385" i="14"/>
  <c r="R392" i="14"/>
  <c r="U392" i="14"/>
  <c r="U388" i="14"/>
  <c r="R388" i="14"/>
  <c r="U402" i="14"/>
  <c r="R402" i="14"/>
  <c r="U415" i="14"/>
  <c r="R415" i="14"/>
  <c r="R417" i="14"/>
  <c r="U417" i="14"/>
  <c r="U429" i="14"/>
  <c r="R429" i="14"/>
  <c r="U428" i="14"/>
  <c r="R428" i="14"/>
  <c r="R443" i="14"/>
  <c r="U443" i="14"/>
  <c r="U456" i="14"/>
  <c r="R456" i="14"/>
  <c r="R442" i="14"/>
  <c r="U442" i="14"/>
  <c r="U469" i="14"/>
  <c r="R469" i="14"/>
  <c r="R470" i="14"/>
  <c r="U470" i="14"/>
  <c r="U477" i="14"/>
  <c r="R477" i="14"/>
  <c r="U473" i="14"/>
  <c r="R473" i="14"/>
  <c r="R496" i="14"/>
  <c r="U496" i="14"/>
  <c r="R500" i="14"/>
  <c r="U500" i="14"/>
  <c r="U510" i="14"/>
  <c r="R510" i="14"/>
  <c r="R518" i="14"/>
  <c r="U518" i="14"/>
  <c r="U544" i="14"/>
  <c r="R544" i="14"/>
  <c r="R533" i="14"/>
  <c r="U533" i="14"/>
  <c r="U553" i="14"/>
  <c r="R553" i="14"/>
  <c r="R534" i="14"/>
  <c r="U534" i="14"/>
  <c r="U535" i="14"/>
  <c r="R535" i="14"/>
  <c r="R567" i="14"/>
  <c r="U567" i="14"/>
  <c r="U563" i="14"/>
  <c r="R563" i="14"/>
  <c r="R580" i="14"/>
  <c r="U580" i="14"/>
  <c r="R581" i="14"/>
  <c r="U581" i="14"/>
  <c r="R603" i="14"/>
  <c r="U603" i="14"/>
  <c r="U604" i="14"/>
  <c r="R604" i="14"/>
  <c r="R606" i="14"/>
  <c r="U606" i="14"/>
  <c r="R622" i="14"/>
  <c r="U622" i="14"/>
  <c r="R632" i="14"/>
  <c r="U632" i="14"/>
  <c r="U635" i="14"/>
  <c r="R635" i="14"/>
  <c r="U658" i="14"/>
  <c r="R658" i="14"/>
  <c r="R649" i="14"/>
  <c r="U649" i="14"/>
  <c r="R665" i="14"/>
  <c r="U665" i="14"/>
  <c r="U696" i="14"/>
  <c r="R696" i="14"/>
  <c r="R685" i="14"/>
  <c r="U685" i="14"/>
  <c r="R669" i="14"/>
  <c r="U669" i="14"/>
  <c r="R679" i="14"/>
  <c r="U679" i="14"/>
  <c r="U695" i="14"/>
  <c r="R695" i="14"/>
  <c r="R712" i="14"/>
  <c r="U712" i="14"/>
  <c r="R719" i="14"/>
  <c r="U719" i="14"/>
  <c r="R729" i="14"/>
  <c r="U729" i="14"/>
  <c r="U736" i="14"/>
  <c r="R736" i="14"/>
  <c r="R738" i="14"/>
  <c r="U738" i="14"/>
  <c r="R751" i="14"/>
  <c r="U751" i="14"/>
  <c r="R746" i="14"/>
  <c r="U746" i="14"/>
  <c r="U761" i="14"/>
  <c r="R761" i="14"/>
  <c r="U770" i="14"/>
  <c r="R770" i="14"/>
  <c r="R800" i="14"/>
  <c r="U800" i="14"/>
  <c r="R793" i="14"/>
  <c r="U793" i="14"/>
  <c r="U805" i="14"/>
  <c r="R805" i="14"/>
  <c r="U808" i="14"/>
  <c r="R808" i="14"/>
  <c r="R815" i="14"/>
  <c r="U815" i="14"/>
  <c r="R823" i="14"/>
  <c r="U823" i="14"/>
  <c r="U833" i="14"/>
  <c r="R833" i="14"/>
  <c r="R837" i="14"/>
  <c r="U837" i="14"/>
  <c r="R846" i="14"/>
  <c r="U846" i="14"/>
  <c r="R858" i="14"/>
  <c r="U858" i="14"/>
  <c r="U869" i="14"/>
  <c r="R869" i="14"/>
  <c r="R884" i="14"/>
  <c r="U884" i="14"/>
  <c r="R876" i="14"/>
  <c r="U876" i="14"/>
  <c r="U894" i="14"/>
  <c r="R894" i="14"/>
  <c r="R888" i="14"/>
  <c r="U888" i="14"/>
  <c r="U904" i="14"/>
  <c r="R904" i="14"/>
  <c r="U906" i="14"/>
  <c r="R906" i="14"/>
  <c r="U918" i="14"/>
  <c r="R918" i="14"/>
  <c r="R924" i="14"/>
  <c r="U924" i="14"/>
  <c r="R932" i="14"/>
  <c r="U932" i="14"/>
  <c r="R934" i="14"/>
  <c r="U934" i="14"/>
  <c r="U955" i="14"/>
  <c r="R955" i="14"/>
  <c r="U953" i="14"/>
  <c r="R953" i="14"/>
  <c r="U960" i="14"/>
  <c r="R960" i="14"/>
  <c r="U977" i="14"/>
  <c r="R977" i="14"/>
  <c r="U978" i="14"/>
  <c r="R978" i="14"/>
  <c r="R986" i="14"/>
  <c r="U986" i="14"/>
  <c r="U992" i="14"/>
  <c r="R992" i="14"/>
  <c r="U1002" i="14"/>
  <c r="R1002" i="14"/>
  <c r="U1017" i="14"/>
  <c r="R1017" i="14"/>
  <c r="U1019" i="14"/>
  <c r="R1019" i="14"/>
  <c r="Z276" i="14" l="1"/>
  <c r="W276" i="14"/>
  <c r="Z220" i="14"/>
  <c r="W220" i="14"/>
  <c r="Z173" i="14"/>
  <c r="W173" i="14"/>
  <c r="Z292" i="14"/>
  <c r="W292" i="14"/>
  <c r="Z342" i="14"/>
  <c r="W342" i="14"/>
  <c r="W394" i="14"/>
  <c r="Z394" i="14"/>
  <c r="W453" i="14"/>
  <c r="Z453" i="14"/>
  <c r="W509" i="14"/>
  <c r="Z509" i="14"/>
  <c r="Z571" i="14"/>
  <c r="W571" i="14"/>
  <c r="W625" i="14"/>
  <c r="Z625" i="14"/>
  <c r="Z688" i="14"/>
  <c r="W688" i="14"/>
  <c r="Z751" i="14"/>
  <c r="W751" i="14"/>
  <c r="Z788" i="14"/>
  <c r="W788" i="14"/>
  <c r="W841" i="14"/>
  <c r="Z841" i="14"/>
  <c r="Z894" i="14"/>
  <c r="W894" i="14"/>
  <c r="Z949" i="14"/>
  <c r="W949" i="14"/>
  <c r="W1014" i="14"/>
  <c r="Z1014" i="14"/>
  <c r="Z275" i="14"/>
  <c r="W275" i="14"/>
  <c r="Z267" i="14"/>
  <c r="W267" i="14"/>
  <c r="Z259" i="14"/>
  <c r="W259" i="14"/>
  <c r="W251" i="14"/>
  <c r="Z251" i="14"/>
  <c r="Z243" i="14"/>
  <c r="W243" i="14"/>
  <c r="Z235" i="14"/>
  <c r="W235" i="14"/>
  <c r="Z227" i="14"/>
  <c r="W227" i="14"/>
  <c r="Z219" i="14"/>
  <c r="W219" i="14"/>
  <c r="Z212" i="14"/>
  <c r="W212" i="14"/>
  <c r="Z204" i="14"/>
  <c r="W204" i="14"/>
  <c r="Z196" i="14"/>
  <c r="W196" i="14"/>
  <c r="Z188" i="14"/>
  <c r="W188" i="14"/>
  <c r="Z180" i="14"/>
  <c r="W180" i="14"/>
  <c r="Z172" i="14"/>
  <c r="W172" i="14"/>
  <c r="Z164" i="14"/>
  <c r="W164" i="14"/>
  <c r="Z156" i="14"/>
  <c r="W156" i="14"/>
  <c r="Z148" i="14"/>
  <c r="W148" i="14"/>
  <c r="Z140" i="14"/>
  <c r="W140" i="14"/>
  <c r="Z132" i="14"/>
  <c r="W132" i="14"/>
  <c r="W284" i="14"/>
  <c r="Z284" i="14"/>
  <c r="Z290" i="14"/>
  <c r="W290" i="14"/>
  <c r="Z295" i="14"/>
  <c r="W295" i="14"/>
  <c r="Z314" i="14"/>
  <c r="W314" i="14"/>
  <c r="Z320" i="14"/>
  <c r="W320" i="14"/>
  <c r="Z325" i="14"/>
  <c r="W325" i="14"/>
  <c r="Z331" i="14"/>
  <c r="W331" i="14"/>
  <c r="Z341" i="14"/>
  <c r="W341" i="14"/>
  <c r="Z354" i="14"/>
  <c r="W354" i="14"/>
  <c r="Z349" i="14"/>
  <c r="W349" i="14"/>
  <c r="Z370" i="14"/>
  <c r="W370" i="14"/>
  <c r="Z373" i="14"/>
  <c r="W373" i="14"/>
  <c r="Z381" i="14"/>
  <c r="W381" i="14"/>
  <c r="Z391" i="14"/>
  <c r="W391" i="14"/>
  <c r="Z397" i="14"/>
  <c r="W397" i="14"/>
  <c r="Z402" i="14"/>
  <c r="W402" i="14"/>
  <c r="W407" i="14"/>
  <c r="Z407" i="14"/>
  <c r="Z426" i="14"/>
  <c r="W426" i="14"/>
  <c r="Z431" i="14"/>
  <c r="W431" i="14"/>
  <c r="Z440" i="14"/>
  <c r="W440" i="14"/>
  <c r="Z445" i="14"/>
  <c r="W445" i="14"/>
  <c r="Z456" i="14"/>
  <c r="W456" i="14"/>
  <c r="Z463" i="14"/>
  <c r="W463" i="14"/>
  <c r="W472" i="14"/>
  <c r="Z472" i="14"/>
  <c r="Z481" i="14"/>
  <c r="W481" i="14"/>
  <c r="Z475" i="14"/>
  <c r="W475" i="14"/>
  <c r="Z471" i="14"/>
  <c r="W471" i="14"/>
  <c r="Z504" i="14"/>
  <c r="W504" i="14"/>
  <c r="W505" i="14"/>
  <c r="Z505" i="14"/>
  <c r="Z520" i="14"/>
  <c r="W520" i="14"/>
  <c r="Z562" i="14"/>
  <c r="W562" i="14"/>
  <c r="Z521" i="14"/>
  <c r="W521" i="14"/>
  <c r="Z543" i="14"/>
  <c r="W543" i="14"/>
  <c r="Z522" i="14"/>
  <c r="W522" i="14"/>
  <c r="Z538" i="14"/>
  <c r="W538" i="14"/>
  <c r="Z559" i="14"/>
  <c r="W559" i="14"/>
  <c r="Z569" i="14"/>
  <c r="W569" i="14"/>
  <c r="Z589" i="14"/>
  <c r="W589" i="14"/>
  <c r="Z590" i="14"/>
  <c r="W590" i="14"/>
  <c r="Z582" i="14"/>
  <c r="W582" i="14"/>
  <c r="Z605" i="14"/>
  <c r="W605" i="14"/>
  <c r="Z617" i="14"/>
  <c r="W617" i="14"/>
  <c r="Z603" i="14"/>
  <c r="W603" i="14"/>
  <c r="Z652" i="14"/>
  <c r="W652" i="14"/>
  <c r="Z631" i="14"/>
  <c r="W631" i="14"/>
  <c r="Z658" i="14"/>
  <c r="W658" i="14"/>
  <c r="Z626" i="14"/>
  <c r="W626" i="14"/>
  <c r="Z634" i="14"/>
  <c r="W634" i="14"/>
  <c r="Z661" i="14"/>
  <c r="W661" i="14"/>
  <c r="Z697" i="14"/>
  <c r="W697" i="14"/>
  <c r="Z686" i="14"/>
  <c r="W686" i="14"/>
  <c r="W680" i="14"/>
  <c r="Z680" i="14"/>
  <c r="Z687" i="14"/>
  <c r="W687" i="14"/>
  <c r="Z703" i="14"/>
  <c r="W703" i="14"/>
  <c r="Z714" i="14"/>
  <c r="W714" i="14"/>
  <c r="W730" i="14"/>
  <c r="Z730" i="14"/>
  <c r="W725" i="14"/>
  <c r="Z725" i="14"/>
  <c r="Z741" i="14"/>
  <c r="W741" i="14"/>
  <c r="Z755" i="14"/>
  <c r="W755" i="14"/>
  <c r="W750" i="14"/>
  <c r="Z750" i="14"/>
  <c r="Z763" i="14"/>
  <c r="W763" i="14"/>
  <c r="Z765" i="14"/>
  <c r="W765" i="14"/>
  <c r="Z778" i="14"/>
  <c r="W778" i="14"/>
  <c r="W780" i="14"/>
  <c r="Z780" i="14"/>
  <c r="Z799" i="14"/>
  <c r="W799" i="14"/>
  <c r="Z804" i="14"/>
  <c r="W804" i="14"/>
  <c r="Z811" i="14"/>
  <c r="W811" i="14"/>
  <c r="W815" i="14"/>
  <c r="Z815" i="14"/>
  <c r="Z827" i="14"/>
  <c r="W827" i="14"/>
  <c r="Z829" i="14"/>
  <c r="W829" i="14"/>
  <c r="W836" i="14"/>
  <c r="Z836" i="14"/>
  <c r="Z843" i="14"/>
  <c r="W843" i="14"/>
  <c r="W860" i="14"/>
  <c r="Z860" i="14"/>
  <c r="W868" i="14"/>
  <c r="Z868" i="14"/>
  <c r="Z878" i="14"/>
  <c r="W878" i="14"/>
  <c r="Z871" i="14"/>
  <c r="W871" i="14"/>
  <c r="W877" i="14"/>
  <c r="Z877" i="14"/>
  <c r="Z899" i="14"/>
  <c r="W899" i="14"/>
  <c r="W909" i="14"/>
  <c r="Z909" i="14"/>
  <c r="W913" i="14"/>
  <c r="Z913" i="14"/>
  <c r="Z925" i="14"/>
  <c r="W925" i="14"/>
  <c r="Z932" i="14"/>
  <c r="W932" i="14"/>
  <c r="W935" i="14"/>
  <c r="Z935" i="14"/>
  <c r="Z941" i="14"/>
  <c r="W941" i="14"/>
  <c r="Z953" i="14"/>
  <c r="W953" i="14"/>
  <c r="Z960" i="14"/>
  <c r="W960" i="14"/>
  <c r="W958" i="14"/>
  <c r="Z958" i="14"/>
  <c r="W972" i="14"/>
  <c r="Z972" i="14"/>
  <c r="W984" i="14"/>
  <c r="Z984" i="14"/>
  <c r="W996" i="14"/>
  <c r="Z996" i="14"/>
  <c r="W998" i="14"/>
  <c r="Z998" i="14"/>
  <c r="W1010" i="14"/>
  <c r="Z1010" i="14"/>
  <c r="W1011" i="14"/>
  <c r="Z1011" i="14"/>
  <c r="Z268" i="14"/>
  <c r="W268" i="14"/>
  <c r="W213" i="14"/>
  <c r="Z213" i="14"/>
  <c r="Z165" i="14"/>
  <c r="W165" i="14"/>
  <c r="W297" i="14"/>
  <c r="Z297" i="14"/>
  <c r="W351" i="14"/>
  <c r="Z351" i="14"/>
  <c r="Z409" i="14"/>
  <c r="W409" i="14"/>
  <c r="W479" i="14"/>
  <c r="Z479" i="14"/>
  <c r="Z542" i="14"/>
  <c r="W542" i="14"/>
  <c r="W612" i="14"/>
  <c r="Z612" i="14"/>
  <c r="Z677" i="14"/>
  <c r="W677" i="14"/>
  <c r="W728" i="14"/>
  <c r="Z728" i="14"/>
  <c r="Z786" i="14"/>
  <c r="W786" i="14"/>
  <c r="Z863" i="14"/>
  <c r="W863" i="14"/>
  <c r="W919" i="14"/>
  <c r="Z919" i="14"/>
  <c r="W989" i="14"/>
  <c r="Z989" i="14"/>
  <c r="Z274" i="14"/>
  <c r="W274" i="14"/>
  <c r="Z266" i="14"/>
  <c r="W266" i="14"/>
  <c r="Z258" i="14"/>
  <c r="W258" i="14"/>
  <c r="W250" i="14"/>
  <c r="Z250" i="14"/>
  <c r="Z242" i="14"/>
  <c r="W242" i="14"/>
  <c r="Z234" i="14"/>
  <c r="W234" i="14"/>
  <c r="Z226" i="14"/>
  <c r="W226" i="14"/>
  <c r="Z127" i="14"/>
  <c r="W127" i="14"/>
  <c r="Z211" i="14"/>
  <c r="W211" i="14"/>
  <c r="W203" i="14"/>
  <c r="Z203" i="14"/>
  <c r="W195" i="14"/>
  <c r="Z195" i="14"/>
  <c r="Z187" i="14"/>
  <c r="W187" i="14"/>
  <c r="Z179" i="14"/>
  <c r="W179" i="14"/>
  <c r="W171" i="14"/>
  <c r="Z171" i="14"/>
  <c r="Z163" i="14"/>
  <c r="W163" i="14"/>
  <c r="Z155" i="14"/>
  <c r="W155" i="14"/>
  <c r="Z147" i="14"/>
  <c r="W147" i="14"/>
  <c r="W139" i="14"/>
  <c r="Z139" i="14"/>
  <c r="Z131" i="14"/>
  <c r="W131" i="14"/>
  <c r="Z287" i="14"/>
  <c r="W287" i="14"/>
  <c r="Z288" i="14"/>
  <c r="W288" i="14"/>
  <c r="W306" i="14"/>
  <c r="Z306" i="14"/>
  <c r="W311" i="14"/>
  <c r="Z311" i="14"/>
  <c r="W317" i="14"/>
  <c r="Z317" i="14"/>
  <c r="Z328" i="14"/>
  <c r="W328" i="14"/>
  <c r="Z335" i="14"/>
  <c r="W335" i="14"/>
  <c r="Z338" i="14"/>
  <c r="W338" i="14"/>
  <c r="Z352" i="14"/>
  <c r="W352" i="14"/>
  <c r="W363" i="14"/>
  <c r="Z363" i="14"/>
  <c r="Z368" i="14"/>
  <c r="W368" i="14"/>
  <c r="W372" i="14"/>
  <c r="Z372" i="14"/>
  <c r="W380" i="14"/>
  <c r="Z380" i="14"/>
  <c r="Z389" i="14"/>
  <c r="W389" i="14"/>
  <c r="Z396" i="14"/>
  <c r="W396" i="14"/>
  <c r="Z400" i="14"/>
  <c r="W400" i="14"/>
  <c r="W420" i="14"/>
  <c r="Z420" i="14"/>
  <c r="Z424" i="14"/>
  <c r="W424" i="14"/>
  <c r="Z430" i="14"/>
  <c r="W430" i="14"/>
  <c r="Z435" i="14"/>
  <c r="W435" i="14"/>
  <c r="W447" i="14"/>
  <c r="Z447" i="14"/>
  <c r="Z455" i="14"/>
  <c r="W455" i="14"/>
  <c r="W467" i="14"/>
  <c r="Z467" i="14"/>
  <c r="Z485" i="14"/>
  <c r="W485" i="14"/>
  <c r="W477" i="14"/>
  <c r="Z477" i="14"/>
  <c r="Z483" i="14"/>
  <c r="W483" i="14"/>
  <c r="W466" i="14"/>
  <c r="Z466" i="14"/>
  <c r="W497" i="14"/>
  <c r="Z497" i="14"/>
  <c r="Z507" i="14"/>
  <c r="W507" i="14"/>
  <c r="Z516" i="14"/>
  <c r="W516" i="14"/>
  <c r="Z526" i="14"/>
  <c r="W526" i="14"/>
  <c r="W528" i="14"/>
  <c r="Z528" i="14"/>
  <c r="Z534" i="14"/>
  <c r="W534" i="14"/>
  <c r="Z529" i="14"/>
  <c r="W529" i="14"/>
  <c r="W544" i="14"/>
  <c r="Z544" i="14"/>
  <c r="W564" i="14"/>
  <c r="Z564" i="14"/>
  <c r="Z576" i="14"/>
  <c r="W576" i="14"/>
  <c r="Z584" i="14"/>
  <c r="W584" i="14"/>
  <c r="Z595" i="14"/>
  <c r="W595" i="14"/>
  <c r="W586" i="14"/>
  <c r="Z586" i="14"/>
  <c r="W613" i="14"/>
  <c r="Z613" i="14"/>
  <c r="Z602" i="14"/>
  <c r="W602" i="14"/>
  <c r="Z623" i="14"/>
  <c r="W623" i="14"/>
  <c r="Z637" i="14"/>
  <c r="W637" i="14"/>
  <c r="W655" i="14"/>
  <c r="Z655" i="14"/>
  <c r="Z656" i="14"/>
  <c r="W656" i="14"/>
  <c r="Z632" i="14"/>
  <c r="W632" i="14"/>
  <c r="W657" i="14"/>
  <c r="Z657" i="14"/>
  <c r="Z664" i="14"/>
  <c r="W664" i="14"/>
  <c r="Z673" i="14"/>
  <c r="W673" i="14"/>
  <c r="Z674" i="14"/>
  <c r="W674" i="14"/>
  <c r="W700" i="14"/>
  <c r="Z700" i="14"/>
  <c r="W684" i="14"/>
  <c r="Z684" i="14"/>
  <c r="Z708" i="14"/>
  <c r="W708" i="14"/>
  <c r="W709" i="14"/>
  <c r="Z709" i="14"/>
  <c r="W718" i="14"/>
  <c r="Z718" i="14"/>
  <c r="W733" i="14"/>
  <c r="Z733" i="14"/>
  <c r="Z740" i="14"/>
  <c r="W740" i="14"/>
  <c r="W754" i="14"/>
  <c r="Z754" i="14"/>
  <c r="Z746" i="14"/>
  <c r="W746" i="14"/>
  <c r="Z764" i="14"/>
  <c r="W764" i="14"/>
  <c r="Z772" i="14"/>
  <c r="W772" i="14"/>
  <c r="W774" i="14"/>
  <c r="Z774" i="14"/>
  <c r="W795" i="14"/>
  <c r="Z795" i="14"/>
  <c r="Z794" i="14"/>
  <c r="W794" i="14"/>
  <c r="Z806" i="14"/>
  <c r="W806" i="14"/>
  <c r="Z809" i="14"/>
  <c r="W809" i="14"/>
  <c r="W818" i="14"/>
  <c r="Z818" i="14"/>
  <c r="Z822" i="14"/>
  <c r="W822" i="14"/>
  <c r="Z831" i="14"/>
  <c r="W831" i="14"/>
  <c r="Z851" i="14"/>
  <c r="W851" i="14"/>
  <c r="W847" i="14"/>
  <c r="Z847" i="14"/>
  <c r="W861" i="14"/>
  <c r="Z861" i="14"/>
  <c r="Z866" i="14"/>
  <c r="W866" i="14"/>
  <c r="W896" i="14"/>
  <c r="Z896" i="14"/>
  <c r="Z872" i="14"/>
  <c r="W872" i="14"/>
  <c r="W884" i="14"/>
  <c r="Z884" i="14"/>
  <c r="W903" i="14"/>
  <c r="Z903" i="14"/>
  <c r="W910" i="14"/>
  <c r="Z910" i="14"/>
  <c r="W916" i="14"/>
  <c r="Z916" i="14"/>
  <c r="Z926" i="14"/>
  <c r="W926" i="14"/>
  <c r="Z927" i="14"/>
  <c r="W927" i="14"/>
  <c r="W934" i="14"/>
  <c r="Z934" i="14"/>
  <c r="W942" i="14"/>
  <c r="Z942" i="14"/>
  <c r="W951" i="14"/>
  <c r="Z951" i="14"/>
  <c r="W963" i="14"/>
  <c r="Z963" i="14"/>
  <c r="W957" i="14"/>
  <c r="Z957" i="14"/>
  <c r="W976" i="14"/>
  <c r="Z976" i="14"/>
  <c r="W987" i="14"/>
  <c r="Z987" i="14"/>
  <c r="W990" i="14"/>
  <c r="Z990" i="14"/>
  <c r="W999" i="14"/>
  <c r="Z999" i="14"/>
  <c r="W1016" i="14"/>
  <c r="Z1016" i="14"/>
  <c r="W1021" i="14"/>
  <c r="Z1021" i="14"/>
  <c r="Z228" i="14"/>
  <c r="W228" i="14"/>
  <c r="W141" i="14"/>
  <c r="Z141" i="14"/>
  <c r="W332" i="14"/>
  <c r="Z332" i="14"/>
  <c r="W387" i="14"/>
  <c r="Z387" i="14"/>
  <c r="W434" i="14"/>
  <c r="Z434" i="14"/>
  <c r="Z473" i="14"/>
  <c r="W473" i="14"/>
  <c r="Z537" i="14"/>
  <c r="W537" i="14"/>
  <c r="Z578" i="14"/>
  <c r="W578" i="14"/>
  <c r="W643" i="14"/>
  <c r="Z643" i="14"/>
  <c r="Z705" i="14"/>
  <c r="W705" i="14"/>
  <c r="W757" i="14"/>
  <c r="Z757" i="14"/>
  <c r="W812" i="14"/>
  <c r="Z812" i="14"/>
  <c r="Z869" i="14"/>
  <c r="W869" i="14"/>
  <c r="Z915" i="14"/>
  <c r="W915" i="14"/>
  <c r="W1003" i="14"/>
  <c r="Z1003" i="14"/>
  <c r="Z128" i="14"/>
  <c r="W128" i="14"/>
  <c r="W273" i="14"/>
  <c r="Z273" i="14"/>
  <c r="W265" i="14"/>
  <c r="Z265" i="14"/>
  <c r="W257" i="14"/>
  <c r="Z257" i="14"/>
  <c r="Z249" i="14"/>
  <c r="W249" i="14"/>
  <c r="W241" i="14"/>
  <c r="Z241" i="14"/>
  <c r="Z233" i="14"/>
  <c r="W233" i="14"/>
  <c r="Z225" i="14"/>
  <c r="W225" i="14"/>
  <c r="Z218" i="14"/>
  <c r="W218" i="14"/>
  <c r="Z210" i="14"/>
  <c r="W210" i="14"/>
  <c r="Z202" i="14"/>
  <c r="W202" i="14"/>
  <c r="Z194" i="14"/>
  <c r="W194" i="14"/>
  <c r="Z186" i="14"/>
  <c r="W186" i="14"/>
  <c r="W178" i="14"/>
  <c r="Z178" i="14"/>
  <c r="Z170" i="14"/>
  <c r="W170" i="14"/>
  <c r="Z162" i="14"/>
  <c r="W162" i="14"/>
  <c r="W154" i="14"/>
  <c r="Z154" i="14"/>
  <c r="W146" i="14"/>
  <c r="Z146" i="14"/>
  <c r="W138" i="14"/>
  <c r="Z138" i="14"/>
  <c r="Z130" i="14"/>
  <c r="W130" i="14"/>
  <c r="Z285" i="14"/>
  <c r="W285" i="14"/>
  <c r="W301" i="14"/>
  <c r="Z301" i="14"/>
  <c r="Z305" i="14"/>
  <c r="W305" i="14"/>
  <c r="Z310" i="14"/>
  <c r="W310" i="14"/>
  <c r="Z321" i="14"/>
  <c r="W321" i="14"/>
  <c r="W327" i="14"/>
  <c r="Z327" i="14"/>
  <c r="Z333" i="14"/>
  <c r="W333" i="14"/>
  <c r="Z337" i="14"/>
  <c r="W337" i="14"/>
  <c r="W350" i="14"/>
  <c r="Z350" i="14"/>
  <c r="W361" i="14"/>
  <c r="Z361" i="14"/>
  <c r="Z366" i="14"/>
  <c r="W366" i="14"/>
  <c r="Z377" i="14"/>
  <c r="W377" i="14"/>
  <c r="Z383" i="14"/>
  <c r="W383" i="14"/>
  <c r="W388" i="14"/>
  <c r="Z388" i="14"/>
  <c r="Z393" i="14"/>
  <c r="W393" i="14"/>
  <c r="Z413" i="14"/>
  <c r="W413" i="14"/>
  <c r="Z417" i="14"/>
  <c r="W417" i="14"/>
  <c r="W422" i="14"/>
  <c r="Z422" i="14"/>
  <c r="Z433" i="14"/>
  <c r="W433" i="14"/>
  <c r="W438" i="14"/>
  <c r="Z438" i="14"/>
  <c r="Z446" i="14"/>
  <c r="W446" i="14"/>
  <c r="W457" i="14"/>
  <c r="Z457" i="14"/>
  <c r="Z482" i="14"/>
  <c r="W482" i="14"/>
  <c r="W484" i="14"/>
  <c r="Z484" i="14"/>
  <c r="W474" i="14"/>
  <c r="Z474" i="14"/>
  <c r="W486" i="14"/>
  <c r="Z486" i="14"/>
  <c r="Z476" i="14"/>
  <c r="W476" i="14"/>
  <c r="Z500" i="14"/>
  <c r="W500" i="14"/>
  <c r="Z510" i="14"/>
  <c r="W510" i="14"/>
  <c r="W517" i="14"/>
  <c r="Z517" i="14"/>
  <c r="Z533" i="14"/>
  <c r="W533" i="14"/>
  <c r="Z548" i="14"/>
  <c r="W548" i="14"/>
  <c r="W540" i="14"/>
  <c r="Z540" i="14"/>
  <c r="W535" i="14"/>
  <c r="Z535" i="14"/>
  <c r="Z549" i="14"/>
  <c r="W549" i="14"/>
  <c r="Z567" i="14"/>
  <c r="W567" i="14"/>
  <c r="Z572" i="14"/>
  <c r="W572" i="14"/>
  <c r="W594" i="14"/>
  <c r="Z594" i="14"/>
  <c r="Z581" i="14"/>
  <c r="W581" i="14"/>
  <c r="Z591" i="14"/>
  <c r="W591" i="14"/>
  <c r="Z604" i="14"/>
  <c r="W604" i="14"/>
  <c r="W614" i="14"/>
  <c r="Z614" i="14"/>
  <c r="W621" i="14"/>
  <c r="Z621" i="14"/>
  <c r="W654" i="14"/>
  <c r="Z654" i="14"/>
  <c r="Z640" i="14"/>
  <c r="W640" i="14"/>
  <c r="W644" i="14"/>
  <c r="Z644" i="14"/>
  <c r="Z651" i="14"/>
  <c r="W651" i="14"/>
  <c r="Z627" i="14"/>
  <c r="W627" i="14"/>
  <c r="W668" i="14"/>
  <c r="Z668" i="14"/>
  <c r="W689" i="14"/>
  <c r="Z689" i="14"/>
  <c r="W669" i="14"/>
  <c r="Z669" i="14"/>
  <c r="W695" i="14"/>
  <c r="Z695" i="14"/>
  <c r="Z691" i="14"/>
  <c r="W691" i="14"/>
  <c r="W706" i="14"/>
  <c r="Z706" i="14"/>
  <c r="Z717" i="14"/>
  <c r="W717" i="14"/>
  <c r="W727" i="14"/>
  <c r="Z727" i="14"/>
  <c r="Z735" i="14"/>
  <c r="W735" i="14"/>
  <c r="W742" i="14"/>
  <c r="Z742" i="14"/>
  <c r="Z748" i="14"/>
  <c r="W748" i="14"/>
  <c r="W758" i="14"/>
  <c r="Z758" i="14"/>
  <c r="Z766" i="14"/>
  <c r="W766" i="14"/>
  <c r="Z768" i="14"/>
  <c r="W768" i="14"/>
  <c r="W781" i="14"/>
  <c r="Z781" i="14"/>
  <c r="W790" i="14"/>
  <c r="Z790" i="14"/>
  <c r="Z792" i="14"/>
  <c r="W792" i="14"/>
  <c r="W807" i="14"/>
  <c r="Z807" i="14"/>
  <c r="W808" i="14"/>
  <c r="Z808" i="14"/>
  <c r="W821" i="14"/>
  <c r="Z821" i="14"/>
  <c r="Z828" i="14"/>
  <c r="W828" i="14"/>
  <c r="W837" i="14"/>
  <c r="Z837" i="14"/>
  <c r="Z848" i="14"/>
  <c r="W848" i="14"/>
  <c r="W855" i="14"/>
  <c r="Z855" i="14"/>
  <c r="W856" i="14"/>
  <c r="Z856" i="14"/>
  <c r="Z870" i="14"/>
  <c r="W870" i="14"/>
  <c r="W891" i="14"/>
  <c r="Z891" i="14"/>
  <c r="Z888" i="14"/>
  <c r="W888" i="14"/>
  <c r="Z895" i="14"/>
  <c r="W895" i="14"/>
  <c r="W902" i="14"/>
  <c r="Z902" i="14"/>
  <c r="W911" i="14"/>
  <c r="Z911" i="14"/>
  <c r="W920" i="14"/>
  <c r="Z920" i="14"/>
  <c r="Z922" i="14"/>
  <c r="W922" i="14"/>
  <c r="Z933" i="14"/>
  <c r="W933" i="14"/>
  <c r="W936" i="14"/>
  <c r="Z936" i="14"/>
  <c r="Z948" i="14"/>
  <c r="W948" i="14"/>
  <c r="W952" i="14"/>
  <c r="Z952" i="14"/>
  <c r="W962" i="14"/>
  <c r="Z962" i="14"/>
  <c r="W977" i="14"/>
  <c r="Z977" i="14"/>
  <c r="Z970" i="14"/>
  <c r="W970" i="14"/>
  <c r="Z988" i="14"/>
  <c r="W988" i="14"/>
  <c r="W993" i="14"/>
  <c r="Z993" i="14"/>
  <c r="W1004" i="14"/>
  <c r="Z1004" i="14"/>
  <c r="W1012" i="14"/>
  <c r="Z1012" i="14"/>
  <c r="W1022" i="14"/>
  <c r="Z1022" i="14"/>
  <c r="Z236" i="14"/>
  <c r="W236" i="14"/>
  <c r="Z181" i="14"/>
  <c r="W181" i="14"/>
  <c r="Z286" i="14"/>
  <c r="W286" i="14"/>
  <c r="W356" i="14"/>
  <c r="Z356" i="14"/>
  <c r="Z404" i="14"/>
  <c r="W404" i="14"/>
  <c r="Z469" i="14"/>
  <c r="W469" i="14"/>
  <c r="W523" i="14"/>
  <c r="Z523" i="14"/>
  <c r="Z573" i="14"/>
  <c r="W573" i="14"/>
  <c r="Z648" i="14"/>
  <c r="W648" i="14"/>
  <c r="W676" i="14"/>
  <c r="Z676" i="14"/>
  <c r="Z732" i="14"/>
  <c r="W732" i="14"/>
  <c r="Z805" i="14"/>
  <c r="W805" i="14"/>
  <c r="W846" i="14"/>
  <c r="Z846" i="14"/>
  <c r="W898" i="14"/>
  <c r="Z898" i="14"/>
  <c r="Z964" i="14"/>
  <c r="W964" i="14"/>
  <c r="W992" i="14"/>
  <c r="Z992" i="14"/>
  <c r="W280" i="14"/>
  <c r="Z280" i="14"/>
  <c r="Z272" i="14"/>
  <c r="W272" i="14"/>
  <c r="Z264" i="14"/>
  <c r="W264" i="14"/>
  <c r="Z256" i="14"/>
  <c r="W256" i="14"/>
  <c r="W248" i="14"/>
  <c r="Z248" i="14"/>
  <c r="Z240" i="14"/>
  <c r="W240" i="14"/>
  <c r="W232" i="14"/>
  <c r="Z232" i="14"/>
  <c r="Z224" i="14"/>
  <c r="W224" i="14"/>
  <c r="W217" i="14"/>
  <c r="Z217" i="14"/>
  <c r="Z209" i="14"/>
  <c r="W209" i="14"/>
  <c r="W201" i="14"/>
  <c r="Z201" i="14"/>
  <c r="Z193" i="14"/>
  <c r="W193" i="14"/>
  <c r="W185" i="14"/>
  <c r="Z185" i="14"/>
  <c r="Z177" i="14"/>
  <c r="W177" i="14"/>
  <c r="Z169" i="14"/>
  <c r="W169" i="14"/>
  <c r="Z161" i="14"/>
  <c r="W161" i="14"/>
  <c r="W153" i="14"/>
  <c r="Z153" i="14"/>
  <c r="Z145" i="14"/>
  <c r="W145" i="14"/>
  <c r="W137" i="14"/>
  <c r="Z137" i="14"/>
  <c r="Z129" i="14"/>
  <c r="W129" i="14"/>
  <c r="W293" i="14"/>
  <c r="Z293" i="14"/>
  <c r="Z299" i="14"/>
  <c r="W299" i="14"/>
  <c r="Z302" i="14"/>
  <c r="W302" i="14"/>
  <c r="Z313" i="14"/>
  <c r="W313" i="14"/>
  <c r="W319" i="14"/>
  <c r="Z319" i="14"/>
  <c r="Z324" i="14"/>
  <c r="W324" i="14"/>
  <c r="Z330" i="14"/>
  <c r="W330" i="14"/>
  <c r="Z347" i="14"/>
  <c r="W347" i="14"/>
  <c r="W348" i="14"/>
  <c r="Z348" i="14"/>
  <c r="Z359" i="14"/>
  <c r="W359" i="14"/>
  <c r="Z371" i="14"/>
  <c r="W371" i="14"/>
  <c r="Z376" i="14"/>
  <c r="W376" i="14"/>
  <c r="W382" i="14"/>
  <c r="Z382" i="14"/>
  <c r="W386" i="14"/>
  <c r="Z386" i="14"/>
  <c r="W405" i="14"/>
  <c r="Z405" i="14"/>
  <c r="Z411" i="14"/>
  <c r="W411" i="14"/>
  <c r="W416" i="14"/>
  <c r="Z416" i="14"/>
  <c r="Z425" i="14"/>
  <c r="W425" i="14"/>
  <c r="W432" i="14"/>
  <c r="Z432" i="14"/>
  <c r="Z436" i="14"/>
  <c r="W436" i="14"/>
  <c r="W444" i="14"/>
  <c r="Z444" i="14"/>
  <c r="Z452" i="14"/>
  <c r="W452" i="14"/>
  <c r="Z487" i="14"/>
  <c r="W487" i="14"/>
  <c r="Z460" i="14"/>
  <c r="W460" i="14"/>
  <c r="W480" i="14"/>
  <c r="Z480" i="14"/>
  <c r="Z465" i="14"/>
  <c r="W465" i="14"/>
  <c r="W496" i="14"/>
  <c r="Z496" i="14"/>
  <c r="Z495" i="14"/>
  <c r="W495" i="14"/>
  <c r="W512" i="14"/>
  <c r="Z512" i="14"/>
  <c r="Z518" i="14"/>
  <c r="W518" i="14"/>
  <c r="Z539" i="14"/>
  <c r="W539" i="14"/>
  <c r="Z553" i="14"/>
  <c r="W553" i="14"/>
  <c r="W546" i="14"/>
  <c r="Z546" i="14"/>
  <c r="Z554" i="14"/>
  <c r="W554" i="14"/>
  <c r="Z556" i="14"/>
  <c r="W556" i="14"/>
  <c r="Z566" i="14"/>
  <c r="W566" i="14"/>
  <c r="W577" i="14"/>
  <c r="Z577" i="14"/>
  <c r="W580" i="14"/>
  <c r="Z580" i="14"/>
  <c r="Z585" i="14"/>
  <c r="W585" i="14"/>
  <c r="Z597" i="14"/>
  <c r="W597" i="14"/>
  <c r="Z616" i="14"/>
  <c r="W616" i="14"/>
  <c r="W611" i="14"/>
  <c r="Z611" i="14"/>
  <c r="Z624" i="14"/>
  <c r="W624" i="14"/>
  <c r="Z653" i="14"/>
  <c r="W653" i="14"/>
  <c r="W639" i="14"/>
  <c r="Z639" i="14"/>
  <c r="W628" i="14"/>
  <c r="Z628" i="14"/>
  <c r="Z659" i="14"/>
  <c r="W659" i="14"/>
  <c r="Z666" i="14"/>
  <c r="W666" i="14"/>
  <c r="Z701" i="14"/>
  <c r="W701" i="14"/>
  <c r="W678" i="14"/>
  <c r="Z678" i="14"/>
  <c r="Z672" i="14"/>
  <c r="W672" i="14"/>
  <c r="Z670" i="14"/>
  <c r="W670" i="14"/>
  <c r="W679" i="14"/>
  <c r="Z679" i="14"/>
  <c r="W715" i="14"/>
  <c r="Z715" i="14"/>
  <c r="Z722" i="14"/>
  <c r="W722" i="14"/>
  <c r="Z724" i="14"/>
  <c r="W724" i="14"/>
  <c r="W737" i="14"/>
  <c r="Z737" i="14"/>
  <c r="W743" i="14"/>
  <c r="Z743" i="14"/>
  <c r="Z745" i="14"/>
  <c r="W745" i="14"/>
  <c r="W752" i="14"/>
  <c r="Z752" i="14"/>
  <c r="W759" i="14"/>
  <c r="Z759" i="14"/>
  <c r="W776" i="14"/>
  <c r="Z776" i="14"/>
  <c r="Z783" i="14"/>
  <c r="W783" i="14"/>
  <c r="W787" i="14"/>
  <c r="Z787" i="14"/>
  <c r="W793" i="14"/>
  <c r="Z793" i="14"/>
  <c r="W802" i="14"/>
  <c r="Z802" i="14"/>
  <c r="Z810" i="14"/>
  <c r="W810" i="14"/>
  <c r="Z816" i="14"/>
  <c r="W816" i="14"/>
  <c r="W835" i="14"/>
  <c r="Z835" i="14"/>
  <c r="W842" i="14"/>
  <c r="Z842" i="14"/>
  <c r="Z845" i="14"/>
  <c r="W845" i="14"/>
  <c r="W854" i="14"/>
  <c r="Z854" i="14"/>
  <c r="Z858" i="14"/>
  <c r="W858" i="14"/>
  <c r="W864" i="14"/>
  <c r="Z864" i="14"/>
  <c r="Z881" i="14"/>
  <c r="W881" i="14"/>
  <c r="Z889" i="14"/>
  <c r="W889" i="14"/>
  <c r="W897" i="14"/>
  <c r="Z897" i="14"/>
  <c r="Z900" i="14"/>
  <c r="W900" i="14"/>
  <c r="Z906" i="14"/>
  <c r="W906" i="14"/>
  <c r="Z917" i="14"/>
  <c r="W917" i="14"/>
  <c r="W923" i="14"/>
  <c r="Z923" i="14"/>
  <c r="Z930" i="14"/>
  <c r="W930" i="14"/>
  <c r="W950" i="14"/>
  <c r="Z950" i="14"/>
  <c r="W945" i="14"/>
  <c r="Z945" i="14"/>
  <c r="W966" i="14"/>
  <c r="Z966" i="14"/>
  <c r="Z975" i="14"/>
  <c r="W975" i="14"/>
  <c r="Z969" i="14"/>
  <c r="W969" i="14"/>
  <c r="Z979" i="14"/>
  <c r="W979" i="14"/>
  <c r="Z985" i="14"/>
  <c r="W985" i="14"/>
  <c r="Z1000" i="14"/>
  <c r="W1000" i="14"/>
  <c r="W1005" i="14"/>
  <c r="Z1005" i="14"/>
  <c r="W1013" i="14"/>
  <c r="Z1013" i="14"/>
  <c r="W1023" i="14"/>
  <c r="Z1023" i="14"/>
  <c r="Z260" i="14"/>
  <c r="W260" i="14"/>
  <c r="Z205" i="14"/>
  <c r="W205" i="14"/>
  <c r="W157" i="14"/>
  <c r="Z157" i="14"/>
  <c r="Z322" i="14"/>
  <c r="W322" i="14"/>
  <c r="Z358" i="14"/>
  <c r="W358" i="14"/>
  <c r="W437" i="14"/>
  <c r="Z437" i="14"/>
  <c r="W494" i="14"/>
  <c r="Z494" i="14"/>
  <c r="W532" i="14"/>
  <c r="Z532" i="14"/>
  <c r="Z608" i="14"/>
  <c r="W608" i="14"/>
  <c r="Z641" i="14"/>
  <c r="W641" i="14"/>
  <c r="W711" i="14"/>
  <c r="Z711" i="14"/>
  <c r="Z770" i="14"/>
  <c r="W770" i="14"/>
  <c r="Z826" i="14"/>
  <c r="W826" i="14"/>
  <c r="Z879" i="14"/>
  <c r="W879" i="14"/>
  <c r="W946" i="14"/>
  <c r="Z946" i="14"/>
  <c r="W959" i="14"/>
  <c r="Z959" i="14"/>
  <c r="Z279" i="14"/>
  <c r="W279" i="14"/>
  <c r="W263" i="14"/>
  <c r="Z263" i="14"/>
  <c r="W255" i="14"/>
  <c r="Z255" i="14"/>
  <c r="Z247" i="14"/>
  <c r="W247" i="14"/>
  <c r="Z239" i="14"/>
  <c r="W239" i="14"/>
  <c r="W231" i="14"/>
  <c r="Z231" i="14"/>
  <c r="Z223" i="14"/>
  <c r="W223" i="14"/>
  <c r="Z216" i="14"/>
  <c r="W216" i="14"/>
  <c r="Z208" i="14"/>
  <c r="W208" i="14"/>
  <c r="W200" i="14"/>
  <c r="Z200" i="14"/>
  <c r="Z192" i="14"/>
  <c r="W192" i="14"/>
  <c r="Z184" i="14"/>
  <c r="W184" i="14"/>
  <c r="Z176" i="14"/>
  <c r="W176" i="14"/>
  <c r="W168" i="14"/>
  <c r="Z168" i="14"/>
  <c r="Z160" i="14"/>
  <c r="W160" i="14"/>
  <c r="Z152" i="14"/>
  <c r="W152" i="14"/>
  <c r="Z144" i="14"/>
  <c r="W144" i="14"/>
  <c r="W136" i="14"/>
  <c r="Z136" i="14"/>
  <c r="Z283" i="14"/>
  <c r="W283" i="14"/>
  <c r="Z291" i="14"/>
  <c r="W291" i="14"/>
  <c r="Z298" i="14"/>
  <c r="W298" i="14"/>
  <c r="W308" i="14"/>
  <c r="Z308" i="14"/>
  <c r="Z312" i="14"/>
  <c r="W312" i="14"/>
  <c r="Z318" i="14"/>
  <c r="W318" i="14"/>
  <c r="Z323" i="14"/>
  <c r="W323" i="14"/>
  <c r="W343" i="14"/>
  <c r="Z343" i="14"/>
  <c r="Z345" i="14"/>
  <c r="W345" i="14"/>
  <c r="Z357" i="14"/>
  <c r="W357" i="14"/>
  <c r="Z364" i="14"/>
  <c r="W364" i="14"/>
  <c r="Z369" i="14"/>
  <c r="W369" i="14"/>
  <c r="Z374" i="14"/>
  <c r="W374" i="14"/>
  <c r="Z379" i="14"/>
  <c r="W379" i="14"/>
  <c r="Z399" i="14"/>
  <c r="W399" i="14"/>
  <c r="W403" i="14"/>
  <c r="Z403" i="14"/>
  <c r="Z410" i="14"/>
  <c r="W410" i="14"/>
  <c r="Z419" i="14"/>
  <c r="W419" i="14"/>
  <c r="Z423" i="14"/>
  <c r="W423" i="14"/>
  <c r="W429" i="14"/>
  <c r="Z429" i="14"/>
  <c r="Z441" i="14"/>
  <c r="W441" i="14"/>
  <c r="Z450" i="14"/>
  <c r="W450" i="14"/>
  <c r="Z451" i="14"/>
  <c r="W451" i="14"/>
  <c r="Z490" i="14"/>
  <c r="W490" i="14"/>
  <c r="Z462" i="14"/>
  <c r="W462" i="14"/>
  <c r="Z459" i="14"/>
  <c r="W459" i="14"/>
  <c r="Z470" i="14"/>
  <c r="W470" i="14"/>
  <c r="Z501" i="14"/>
  <c r="W501" i="14"/>
  <c r="Z498" i="14"/>
  <c r="W498" i="14"/>
  <c r="Z508" i="14"/>
  <c r="W508" i="14"/>
  <c r="Z514" i="14"/>
  <c r="W514" i="14"/>
  <c r="Z545" i="14"/>
  <c r="W545" i="14"/>
  <c r="Z560" i="14"/>
  <c r="W560" i="14"/>
  <c r="Z551" i="14"/>
  <c r="W551" i="14"/>
  <c r="Z561" i="14"/>
  <c r="W561" i="14"/>
  <c r="Z527" i="14"/>
  <c r="W527" i="14"/>
  <c r="Z563" i="14"/>
  <c r="W563" i="14"/>
  <c r="Z565" i="14"/>
  <c r="W565" i="14"/>
  <c r="Z587" i="14"/>
  <c r="W587" i="14"/>
  <c r="Z593" i="14"/>
  <c r="W593" i="14"/>
  <c r="Z600" i="14"/>
  <c r="W600" i="14"/>
  <c r="Z598" i="14"/>
  <c r="W598" i="14"/>
  <c r="Z618" i="14"/>
  <c r="W618" i="14"/>
  <c r="W619" i="14"/>
  <c r="Z619" i="14"/>
  <c r="Z638" i="14"/>
  <c r="W638" i="14"/>
  <c r="W642" i="14"/>
  <c r="Z642" i="14"/>
  <c r="Z629" i="14"/>
  <c r="W629" i="14"/>
  <c r="Z647" i="14"/>
  <c r="W647" i="14"/>
  <c r="Z662" i="14"/>
  <c r="W662" i="14"/>
  <c r="Z671" i="14"/>
  <c r="W671" i="14"/>
  <c r="Z682" i="14"/>
  <c r="W682" i="14"/>
  <c r="Z681" i="14"/>
  <c r="W681" i="14"/>
  <c r="Z685" i="14"/>
  <c r="W685" i="14"/>
  <c r="Z702" i="14"/>
  <c r="W702" i="14"/>
  <c r="Z713" i="14"/>
  <c r="W713" i="14"/>
  <c r="Z729" i="14"/>
  <c r="W729" i="14"/>
  <c r="Z716" i="14"/>
  <c r="W716" i="14"/>
  <c r="Z734" i="14"/>
  <c r="W734" i="14"/>
  <c r="Z744" i="14"/>
  <c r="W744" i="14"/>
  <c r="Z756" i="14"/>
  <c r="W756" i="14"/>
  <c r="Z753" i="14"/>
  <c r="W753" i="14"/>
  <c r="W767" i="14"/>
  <c r="Z767" i="14"/>
  <c r="Z775" i="14"/>
  <c r="W775" i="14"/>
  <c r="Z782" i="14"/>
  <c r="W782" i="14"/>
  <c r="Z798" i="14"/>
  <c r="W798" i="14"/>
  <c r="Z789" i="14"/>
  <c r="W789" i="14"/>
  <c r="Z801" i="14"/>
  <c r="W801" i="14"/>
  <c r="Z814" i="14"/>
  <c r="W814" i="14"/>
  <c r="Z825" i="14"/>
  <c r="W825" i="14"/>
  <c r="Z832" i="14"/>
  <c r="W832" i="14"/>
  <c r="W839" i="14"/>
  <c r="Z839" i="14"/>
  <c r="W844" i="14"/>
  <c r="Z844" i="14"/>
  <c r="W852" i="14"/>
  <c r="Z852" i="14"/>
  <c r="Z862" i="14"/>
  <c r="W862" i="14"/>
  <c r="W865" i="14"/>
  <c r="Z865" i="14"/>
  <c r="W893" i="14"/>
  <c r="Z893" i="14"/>
  <c r="W876" i="14"/>
  <c r="Z876" i="14"/>
  <c r="W873" i="14"/>
  <c r="Z873" i="14"/>
  <c r="Z904" i="14"/>
  <c r="W904" i="14"/>
  <c r="W907" i="14"/>
  <c r="Z907" i="14"/>
  <c r="Z914" i="14"/>
  <c r="W914" i="14"/>
  <c r="W924" i="14"/>
  <c r="Z924" i="14"/>
  <c r="W937" i="14"/>
  <c r="Z937" i="14"/>
  <c r="Z944" i="14"/>
  <c r="W944" i="14"/>
  <c r="Z956" i="14"/>
  <c r="W956" i="14"/>
  <c r="Z968" i="14"/>
  <c r="W968" i="14"/>
  <c r="Z973" i="14"/>
  <c r="W973" i="14"/>
  <c r="Z967" i="14"/>
  <c r="W967" i="14"/>
  <c r="Z982" i="14"/>
  <c r="W982" i="14"/>
  <c r="Z991" i="14"/>
  <c r="W991" i="14"/>
  <c r="Z1001" i="14"/>
  <c r="W1001" i="14"/>
  <c r="W1006" i="14"/>
  <c r="Z1006" i="14"/>
  <c r="W1015" i="14"/>
  <c r="Z1015" i="14"/>
  <c r="W1024" i="14"/>
  <c r="Z1024" i="14"/>
  <c r="W244" i="14"/>
  <c r="Z244" i="14"/>
  <c r="Z197" i="14"/>
  <c r="W197" i="14"/>
  <c r="W149" i="14"/>
  <c r="Z149" i="14"/>
  <c r="Z303" i="14"/>
  <c r="W303" i="14"/>
  <c r="Z375" i="14"/>
  <c r="W375" i="14"/>
  <c r="Z443" i="14"/>
  <c r="W443" i="14"/>
  <c r="W493" i="14"/>
  <c r="Z493" i="14"/>
  <c r="W552" i="14"/>
  <c r="Z552" i="14"/>
  <c r="Z606" i="14"/>
  <c r="W606" i="14"/>
  <c r="Z663" i="14"/>
  <c r="W663" i="14"/>
  <c r="Z723" i="14"/>
  <c r="W723" i="14"/>
  <c r="W779" i="14"/>
  <c r="Z779" i="14"/>
  <c r="Z830" i="14"/>
  <c r="W830" i="14"/>
  <c r="W892" i="14"/>
  <c r="Z892" i="14"/>
  <c r="W940" i="14"/>
  <c r="Z940" i="14"/>
  <c r="W1007" i="14"/>
  <c r="Z1007" i="14"/>
  <c r="W278" i="14"/>
  <c r="Z278" i="14"/>
  <c r="Z270" i="14"/>
  <c r="W270" i="14"/>
  <c r="Z262" i="14"/>
  <c r="W262" i="14"/>
  <c r="W254" i="14"/>
  <c r="Z254" i="14"/>
  <c r="W246" i="14"/>
  <c r="Z246" i="14"/>
  <c r="W238" i="14"/>
  <c r="Z238" i="14"/>
  <c r="W230" i="14"/>
  <c r="Z230" i="14"/>
  <c r="W222" i="14"/>
  <c r="Z222" i="14"/>
  <c r="Z215" i="14"/>
  <c r="W215" i="14"/>
  <c r="Z207" i="14"/>
  <c r="W207" i="14"/>
  <c r="W199" i="14"/>
  <c r="Z199" i="14"/>
  <c r="Z191" i="14"/>
  <c r="W191" i="14"/>
  <c r="W183" i="14"/>
  <c r="Z183" i="14"/>
  <c r="Z175" i="14"/>
  <c r="W175" i="14"/>
  <c r="W167" i="14"/>
  <c r="Z167" i="14"/>
  <c r="Z159" i="14"/>
  <c r="W159" i="14"/>
  <c r="W151" i="14"/>
  <c r="Z151" i="14"/>
  <c r="W143" i="14"/>
  <c r="Z143" i="14"/>
  <c r="Z135" i="14"/>
  <c r="W135" i="14"/>
  <c r="Z282" i="14"/>
  <c r="W282" i="14"/>
  <c r="W289" i="14"/>
  <c r="Z289" i="14"/>
  <c r="W296" i="14"/>
  <c r="Z296" i="14"/>
  <c r="W307" i="14"/>
  <c r="Z307" i="14"/>
  <c r="Z309" i="14"/>
  <c r="W309" i="14"/>
  <c r="W316" i="14"/>
  <c r="Z316" i="14"/>
  <c r="Z336" i="14"/>
  <c r="W336" i="14"/>
  <c r="W340" i="14"/>
  <c r="Z340" i="14"/>
  <c r="Z346" i="14"/>
  <c r="W346" i="14"/>
  <c r="W355" i="14"/>
  <c r="Z355" i="14"/>
  <c r="W362" i="14"/>
  <c r="Z362" i="14"/>
  <c r="Z367" i="14"/>
  <c r="W367" i="14"/>
  <c r="Z378" i="14"/>
  <c r="W378" i="14"/>
  <c r="W392" i="14"/>
  <c r="Z392" i="14"/>
  <c r="W398" i="14"/>
  <c r="Z398" i="14"/>
  <c r="W401" i="14"/>
  <c r="Z401" i="14"/>
  <c r="W408" i="14"/>
  <c r="Z408" i="14"/>
  <c r="W418" i="14"/>
  <c r="Z418" i="14"/>
  <c r="W421" i="14"/>
  <c r="Z421" i="14"/>
  <c r="Z428" i="14"/>
  <c r="W428" i="14"/>
  <c r="W442" i="14"/>
  <c r="Z442" i="14"/>
  <c r="W449" i="14"/>
  <c r="Z449" i="14"/>
  <c r="Z492" i="14"/>
  <c r="W492" i="14"/>
  <c r="W464" i="14"/>
  <c r="Z464" i="14"/>
  <c r="Z489" i="14"/>
  <c r="W489" i="14"/>
  <c r="W478" i="14"/>
  <c r="Z478" i="14"/>
  <c r="W506" i="14"/>
  <c r="Z506" i="14"/>
  <c r="Z503" i="14"/>
  <c r="W503" i="14"/>
  <c r="W511" i="14"/>
  <c r="Z511" i="14"/>
  <c r="Z519" i="14"/>
  <c r="W519" i="14"/>
  <c r="Z550" i="14"/>
  <c r="W550" i="14"/>
  <c r="W524" i="14"/>
  <c r="Z524" i="14"/>
  <c r="W555" i="14"/>
  <c r="Z555" i="14"/>
  <c r="Z536" i="14"/>
  <c r="W536" i="14"/>
  <c r="W541" i="14"/>
  <c r="Z541" i="14"/>
  <c r="W574" i="14"/>
  <c r="Z574" i="14"/>
  <c r="W568" i="14"/>
  <c r="Z568" i="14"/>
  <c r="W592" i="14"/>
  <c r="Z592" i="14"/>
  <c r="Z588" i="14"/>
  <c r="W588" i="14"/>
  <c r="W610" i="14"/>
  <c r="Z610" i="14"/>
  <c r="W599" i="14"/>
  <c r="Z599" i="14"/>
  <c r="W607" i="14"/>
  <c r="Z607" i="14"/>
  <c r="Z620" i="14"/>
  <c r="W620" i="14"/>
  <c r="Z660" i="14"/>
  <c r="W660" i="14"/>
  <c r="W630" i="14"/>
  <c r="Z630" i="14"/>
  <c r="Z635" i="14"/>
  <c r="W635" i="14"/>
  <c r="W645" i="14"/>
  <c r="Z645" i="14"/>
  <c r="Z665" i="14"/>
  <c r="W665" i="14"/>
  <c r="W690" i="14"/>
  <c r="Z690" i="14"/>
  <c r="W699" i="14"/>
  <c r="Z699" i="14"/>
  <c r="Z693" i="14"/>
  <c r="W693" i="14"/>
  <c r="W696" i="14"/>
  <c r="Z696" i="14"/>
  <c r="W707" i="14"/>
  <c r="Z707" i="14"/>
  <c r="W710" i="14"/>
  <c r="Z710" i="14"/>
  <c r="W726" i="14"/>
  <c r="Z726" i="14"/>
  <c r="W721" i="14"/>
  <c r="Z721" i="14"/>
  <c r="Z736" i="14"/>
  <c r="W736" i="14"/>
  <c r="W738" i="14"/>
  <c r="Z738" i="14"/>
  <c r="Z747" i="14"/>
  <c r="W747" i="14"/>
  <c r="Z769" i="14"/>
  <c r="W769" i="14"/>
  <c r="W761" i="14"/>
  <c r="Z761" i="14"/>
  <c r="W777" i="14"/>
  <c r="Z777" i="14"/>
  <c r="W784" i="14"/>
  <c r="Z784" i="14"/>
  <c r="Z796" i="14"/>
  <c r="W796" i="14"/>
  <c r="W800" i="14"/>
  <c r="Z800" i="14"/>
  <c r="W803" i="14"/>
  <c r="Z803" i="14"/>
  <c r="Z817" i="14"/>
  <c r="W817" i="14"/>
  <c r="W824" i="14"/>
  <c r="Z824" i="14"/>
  <c r="W833" i="14"/>
  <c r="Z833" i="14"/>
  <c r="W838" i="14"/>
  <c r="Z838" i="14"/>
  <c r="Z849" i="14"/>
  <c r="W849" i="14"/>
  <c r="W853" i="14"/>
  <c r="Z853" i="14"/>
  <c r="W859" i="14"/>
  <c r="Z859" i="14"/>
  <c r="W882" i="14"/>
  <c r="Z882" i="14"/>
  <c r="Z887" i="14"/>
  <c r="W887" i="14"/>
  <c r="W880" i="14"/>
  <c r="Z880" i="14"/>
  <c r="W875" i="14"/>
  <c r="Z875" i="14"/>
  <c r="Z901" i="14"/>
  <c r="W901" i="14"/>
  <c r="W912" i="14"/>
  <c r="Z912" i="14"/>
  <c r="Z921" i="14"/>
  <c r="W921" i="14"/>
  <c r="W929" i="14"/>
  <c r="Z929" i="14"/>
  <c r="W939" i="14"/>
  <c r="Z939" i="14"/>
  <c r="W947" i="14"/>
  <c r="Z947" i="14"/>
  <c r="W954" i="14"/>
  <c r="Z954" i="14"/>
  <c r="Z965" i="14"/>
  <c r="W965" i="14"/>
  <c r="W971" i="14"/>
  <c r="Z971" i="14"/>
  <c r="Z978" i="14"/>
  <c r="W978" i="14"/>
  <c r="Z983" i="14"/>
  <c r="W983" i="14"/>
  <c r="Z994" i="14"/>
  <c r="W994" i="14"/>
  <c r="W1002" i="14"/>
  <c r="Z1002" i="14"/>
  <c r="Z1009" i="14"/>
  <c r="W1009" i="14"/>
  <c r="W1017" i="14"/>
  <c r="Z1017" i="14"/>
  <c r="Z1019" i="14"/>
  <c r="W1019" i="14"/>
  <c r="Z252" i="14"/>
  <c r="W252" i="14"/>
  <c r="Z189" i="14"/>
  <c r="W189" i="14"/>
  <c r="Z133" i="14"/>
  <c r="W133" i="14"/>
  <c r="Z326" i="14"/>
  <c r="W326" i="14"/>
  <c r="Z384" i="14"/>
  <c r="W384" i="14"/>
  <c r="W414" i="14"/>
  <c r="Z414" i="14"/>
  <c r="W491" i="14"/>
  <c r="Z491" i="14"/>
  <c r="Z530" i="14"/>
  <c r="W530" i="14"/>
  <c r="W596" i="14"/>
  <c r="Z596" i="14"/>
  <c r="Z636" i="14"/>
  <c r="W636" i="14"/>
  <c r="Z683" i="14"/>
  <c r="W683" i="14"/>
  <c r="Z760" i="14"/>
  <c r="W760" i="14"/>
  <c r="Z819" i="14"/>
  <c r="W819" i="14"/>
  <c r="W874" i="14"/>
  <c r="Z874" i="14"/>
  <c r="W931" i="14"/>
  <c r="Z931" i="14"/>
  <c r="Z974" i="14"/>
  <c r="W974" i="14"/>
  <c r="W271" i="14"/>
  <c r="Z271" i="14"/>
  <c r="Z277" i="14"/>
  <c r="W277" i="14"/>
  <c r="W269" i="14"/>
  <c r="Z269" i="14"/>
  <c r="Z261" i="14"/>
  <c r="W261" i="14"/>
  <c r="Z253" i="14"/>
  <c r="W253" i="14"/>
  <c r="Z245" i="14"/>
  <c r="W245" i="14"/>
  <c r="W237" i="14"/>
  <c r="Z237" i="14"/>
  <c r="Z229" i="14"/>
  <c r="W229" i="14"/>
  <c r="W221" i="14"/>
  <c r="Z221" i="14"/>
  <c r="W214" i="14"/>
  <c r="Z214" i="14"/>
  <c r="W206" i="14"/>
  <c r="Z206" i="14"/>
  <c r="W198" i="14"/>
  <c r="Z198" i="14"/>
  <c r="W190" i="14"/>
  <c r="Z190" i="14"/>
  <c r="Z182" i="14"/>
  <c r="W182" i="14"/>
  <c r="W174" i="14"/>
  <c r="Z174" i="14"/>
  <c r="W166" i="14"/>
  <c r="Z166" i="14"/>
  <c r="W158" i="14"/>
  <c r="Z158" i="14"/>
  <c r="Z150" i="14"/>
  <c r="W150" i="14"/>
  <c r="W142" i="14"/>
  <c r="Z142" i="14"/>
  <c r="W134" i="14"/>
  <c r="Z134" i="14"/>
  <c r="Z281" i="14"/>
  <c r="W281" i="14"/>
  <c r="Z294" i="14"/>
  <c r="W294" i="14"/>
  <c r="W300" i="14"/>
  <c r="Z300" i="14"/>
  <c r="Z304" i="14"/>
  <c r="W304" i="14"/>
  <c r="W315" i="14"/>
  <c r="Z315" i="14"/>
  <c r="W329" i="14"/>
  <c r="Z329" i="14"/>
  <c r="W334" i="14"/>
  <c r="Z334" i="14"/>
  <c r="W339" i="14"/>
  <c r="Z339" i="14"/>
  <c r="Z344" i="14"/>
  <c r="W344" i="14"/>
  <c r="Z353" i="14"/>
  <c r="W353" i="14"/>
  <c r="Z360" i="14"/>
  <c r="W360" i="14"/>
  <c r="Z365" i="14"/>
  <c r="W365" i="14"/>
  <c r="Z385" i="14"/>
  <c r="W385" i="14"/>
  <c r="W390" i="14"/>
  <c r="Z390" i="14"/>
  <c r="W395" i="14"/>
  <c r="Z395" i="14"/>
  <c r="W406" i="14"/>
  <c r="Z406" i="14"/>
  <c r="Z412" i="14"/>
  <c r="W412" i="14"/>
  <c r="W415" i="14"/>
  <c r="Z415" i="14"/>
  <c r="W427" i="14"/>
  <c r="Z427" i="14"/>
  <c r="Z439" i="14"/>
  <c r="W439" i="14"/>
  <c r="Z448" i="14"/>
  <c r="W448" i="14"/>
  <c r="Z454" i="14"/>
  <c r="W454" i="14"/>
  <c r="W458" i="14"/>
  <c r="Z458" i="14"/>
  <c r="W468" i="14"/>
  <c r="Z468" i="14"/>
  <c r="Z461" i="14"/>
  <c r="W461" i="14"/>
  <c r="Z488" i="14"/>
  <c r="W488" i="14"/>
  <c r="Z499" i="14"/>
  <c r="W499" i="14"/>
  <c r="W502" i="14"/>
  <c r="Z502" i="14"/>
  <c r="Z513" i="14"/>
  <c r="W513" i="14"/>
  <c r="Z515" i="14"/>
  <c r="W515" i="14"/>
  <c r="W557" i="14"/>
  <c r="Z557" i="14"/>
  <c r="W531" i="14"/>
  <c r="Z531" i="14"/>
  <c r="W558" i="14"/>
  <c r="Z558" i="14"/>
  <c r="Z525" i="14"/>
  <c r="W525" i="14"/>
  <c r="Z547" i="14"/>
  <c r="W547" i="14"/>
  <c r="Z575" i="14"/>
  <c r="W575" i="14"/>
  <c r="W570" i="14"/>
  <c r="Z570" i="14"/>
  <c r="Z583" i="14"/>
  <c r="W583" i="14"/>
  <c r="Z579" i="14"/>
  <c r="W579" i="14"/>
  <c r="W601" i="14"/>
  <c r="Z601" i="14"/>
  <c r="Z609" i="14"/>
  <c r="W609" i="14"/>
  <c r="W615" i="14"/>
  <c r="Z615" i="14"/>
  <c r="Z622" i="14"/>
  <c r="W622" i="14"/>
  <c r="W633" i="14"/>
  <c r="Z633" i="14"/>
  <c r="W650" i="14"/>
  <c r="Z650" i="14"/>
  <c r="Z646" i="14"/>
  <c r="W646" i="14"/>
  <c r="W649" i="14"/>
  <c r="Z649" i="14"/>
  <c r="W667" i="14"/>
  <c r="Z667" i="14"/>
  <c r="W694" i="14"/>
  <c r="Z694" i="14"/>
  <c r="Z692" i="14"/>
  <c r="W692" i="14"/>
  <c r="Z675" i="14"/>
  <c r="W675" i="14"/>
  <c r="W698" i="14"/>
  <c r="Z698" i="14"/>
  <c r="W704" i="14"/>
  <c r="Z704" i="14"/>
  <c r="Z712" i="14"/>
  <c r="W712" i="14"/>
  <c r="W720" i="14"/>
  <c r="Z720" i="14"/>
  <c r="W719" i="14"/>
  <c r="Z719" i="14"/>
  <c r="W731" i="14"/>
  <c r="Z731" i="14"/>
  <c r="Z739" i="14"/>
  <c r="W739" i="14"/>
  <c r="W749" i="14"/>
  <c r="Z749" i="14"/>
  <c r="W771" i="14"/>
  <c r="Z771" i="14"/>
  <c r="W762" i="14"/>
  <c r="Z762" i="14"/>
  <c r="Z773" i="14"/>
  <c r="W773" i="14"/>
  <c r="W785" i="14"/>
  <c r="Z785" i="14"/>
  <c r="W791" i="14"/>
  <c r="Z791" i="14"/>
  <c r="W797" i="14"/>
  <c r="Z797" i="14"/>
  <c r="Z813" i="14"/>
  <c r="W813" i="14"/>
  <c r="W820" i="14"/>
  <c r="Z820" i="14"/>
  <c r="W823" i="14"/>
  <c r="Z823" i="14"/>
  <c r="W834" i="14"/>
  <c r="Z834" i="14"/>
  <c r="W840" i="14"/>
  <c r="Z840" i="14"/>
  <c r="W850" i="14"/>
  <c r="Z850" i="14"/>
  <c r="W857" i="14"/>
  <c r="Z857" i="14"/>
  <c r="Z867" i="14"/>
  <c r="W867" i="14"/>
  <c r="Z890" i="14"/>
  <c r="W890" i="14"/>
  <c r="Z885" i="14"/>
  <c r="W885" i="14"/>
  <c r="W883" i="14"/>
  <c r="Z883" i="14"/>
  <c r="W886" i="14"/>
  <c r="Z886" i="14"/>
  <c r="W905" i="14"/>
  <c r="Z905" i="14"/>
  <c r="Z908" i="14"/>
  <c r="W908" i="14"/>
  <c r="Z918" i="14"/>
  <c r="W918" i="14"/>
  <c r="W928" i="14"/>
  <c r="Z928" i="14"/>
  <c r="Z938" i="14"/>
  <c r="W938" i="14"/>
  <c r="W943" i="14"/>
  <c r="Z943" i="14"/>
  <c r="Z955" i="14"/>
  <c r="W955" i="14"/>
  <c r="W961" i="14"/>
  <c r="Z961" i="14"/>
  <c r="Z980" i="14"/>
  <c r="W980" i="14"/>
  <c r="W981" i="14"/>
  <c r="Z981" i="14"/>
  <c r="W986" i="14"/>
  <c r="Z986" i="14"/>
  <c r="W995" i="14"/>
  <c r="Z995" i="14"/>
  <c r="W997" i="14"/>
  <c r="Z997" i="14"/>
  <c r="W1008" i="14"/>
  <c r="Z1008" i="14"/>
  <c r="W1018" i="14"/>
  <c r="Z1018" i="14"/>
  <c r="W1020" i="14"/>
  <c r="Z1020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(GEE) Eva Pereira</author>
  </authors>
  <commentList>
    <comment ref="H40" authorId="0" shapeId="0" xr:uid="{7C5837D8-F994-4BEB-A4B5-C560911FE43D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Número de minutos de comunicações de voz originadas com resposta / SAÍDA (outgoing)</t>
        </r>
      </text>
    </comment>
    <comment ref="K40" authorId="0" shapeId="0" xr:uid="{F86B1475-5CA5-47BF-BA12-B7A25DC7B553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Avaliado em GB
</t>
        </r>
      </text>
    </comment>
  </commentList>
</comments>
</file>

<file path=xl/sharedStrings.xml><?xml version="1.0" encoding="utf-8"?>
<sst xmlns="http://schemas.openxmlformats.org/spreadsheetml/2006/main" count="1135" uniqueCount="220">
  <si>
    <t>Desemprego</t>
  </si>
  <si>
    <t>NrEmpresas</t>
  </si>
  <si>
    <t>Chegadas</t>
  </si>
  <si>
    <t>Fonte</t>
  </si>
  <si>
    <t>Taxa de desemprego %</t>
  </si>
  <si>
    <t>Univ. Católica</t>
  </si>
  <si>
    <t>Banco de Portugal</t>
  </si>
  <si>
    <t>ISEG</t>
  </si>
  <si>
    <t>Transporte Aéreo</t>
  </si>
  <si>
    <t>Transporte Ferroviário</t>
  </si>
  <si>
    <t>Partidas</t>
  </si>
  <si>
    <t>Aéreo</t>
  </si>
  <si>
    <t>Marítimo</t>
  </si>
  <si>
    <t>Fontes:</t>
  </si>
  <si>
    <t>Indicadores de Transporte</t>
  </si>
  <si>
    <t>Previsões para a Economia Portuguesa</t>
  </si>
  <si>
    <t>Total</t>
  </si>
  <si>
    <t>Passageiros</t>
  </si>
  <si>
    <t>Mercadorias</t>
  </si>
  <si>
    <t>Indicadores de Conjuntura - COVID-19</t>
  </si>
  <si>
    <t>Percentagem de realização superior a 80,0% e inferior a 97,9 %</t>
  </si>
  <si>
    <t>Percentagem de realização inferior a 79,9%</t>
  </si>
  <si>
    <t>Legenda</t>
  </si>
  <si>
    <t>Série Tráfego Aéreo</t>
  </si>
  <si>
    <t>Série Tráfego Ferroviário</t>
  </si>
  <si>
    <t>Período</t>
  </si>
  <si>
    <t>Uni.</t>
  </si>
  <si>
    <t>janeiro</t>
  </si>
  <si>
    <t>fevereiro</t>
  </si>
  <si>
    <t>março</t>
  </si>
  <si>
    <t>1º trimestre</t>
  </si>
  <si>
    <t>tvh</t>
  </si>
  <si>
    <t>INE</t>
  </si>
  <si>
    <t>Índice de Preços no Consumidor (Base 2012)</t>
  </si>
  <si>
    <t>2012=100</t>
  </si>
  <si>
    <t xml:space="preserve">Produtos alimentares e bebidas não alcoólicas    </t>
  </si>
  <si>
    <t xml:space="preserve">Bebidas alcoólicas e tabaco    </t>
  </si>
  <si>
    <t xml:space="preserve">Vestuário e calçado    </t>
  </si>
  <si>
    <t xml:space="preserve">Habitação, água, eletricidade, gás e outros combustíveis    </t>
  </si>
  <si>
    <t xml:space="preserve">Acessórios, equip. doméstico e manut. cor. da habitação   </t>
  </si>
  <si>
    <t xml:space="preserve">Saúde    </t>
  </si>
  <si>
    <t xml:space="preserve">Transportes    </t>
  </si>
  <si>
    <t xml:space="preserve">Comunicações    </t>
  </si>
  <si>
    <t xml:space="preserve">Lazer, recreação e cultura    </t>
  </si>
  <si>
    <t>Educação</t>
  </si>
  <si>
    <t xml:space="preserve">Restaurantes e hotéis    </t>
  </si>
  <si>
    <t>Bens e serviços diversos</t>
  </si>
  <si>
    <t>Vendas de Veículos Automóveis</t>
  </si>
  <si>
    <t>ACAP</t>
  </si>
  <si>
    <t>uni.</t>
  </si>
  <si>
    <t>Produção Automóvel para Exportação</t>
  </si>
  <si>
    <t>Consumo de Combustíveis</t>
  </si>
  <si>
    <t>ENSE</t>
  </si>
  <si>
    <t>Gasolina</t>
  </si>
  <si>
    <t>ton.</t>
  </si>
  <si>
    <t>Gasolinatvh</t>
  </si>
  <si>
    <t>Gasóleo</t>
  </si>
  <si>
    <t>Gasóleotvh</t>
  </si>
  <si>
    <t>Jet</t>
  </si>
  <si>
    <t>Jettvh</t>
  </si>
  <si>
    <t>Lisboa</t>
  </si>
  <si>
    <t>Porto</t>
  </si>
  <si>
    <t>ACAP - Associação Automóvel de Portugal</t>
  </si>
  <si>
    <t>CE - Comissão Europeia</t>
  </si>
  <si>
    <t>ENSE - Entidade Nacional para o Setor Energético</t>
  </si>
  <si>
    <t>INE - Instituto Nacional de Estatística</t>
  </si>
  <si>
    <t>Indicadores de conjuntura diários - Síntese Covid-19</t>
  </si>
  <si>
    <t>Síntese de Indicadores económicos mensais</t>
  </si>
  <si>
    <t xml:space="preserve"> </t>
  </si>
  <si>
    <t>Data de Publicação</t>
  </si>
  <si>
    <t>Fundo Monetário Internacional</t>
  </si>
  <si>
    <t>MERCADO DE TRABALHO</t>
  </si>
  <si>
    <t>TRANSPORTES</t>
  </si>
  <si>
    <t>Ferroviário - comboios realizados</t>
  </si>
  <si>
    <t>Período Pré-Covid-19 Benchmark</t>
  </si>
  <si>
    <t>Cores</t>
  </si>
  <si>
    <t>Percentagem de realização superior a 98,0% face ao valor de referência</t>
  </si>
  <si>
    <t>Conteúdos</t>
  </si>
  <si>
    <t>Indicadores Diários</t>
  </si>
  <si>
    <t>Indicadores de Mobilidade</t>
  </si>
  <si>
    <t>Retail and Recreation</t>
  </si>
  <si>
    <t>Grocery and Pharmacy</t>
  </si>
  <si>
    <t>Parks</t>
  </si>
  <si>
    <t>Transit Stations</t>
  </si>
  <si>
    <t>Workplaces</t>
  </si>
  <si>
    <t>Residential</t>
  </si>
  <si>
    <t>Portugal</t>
  </si>
  <si>
    <t>Data</t>
  </si>
  <si>
    <t>Fonte: Google Analytcs</t>
  </si>
  <si>
    <t>Indicadores de Mobilidade desenvolvidos pela Google através dos dados agregados e anonimizados de visitas e duração das visitas do Google Maps. Unidade: Variação % de visitas e duração de visitas, face ao valor de baseline. Baseline: definido como o valor mediano de visitas por local e duração das mesmas durante o período de 5 semanas entre 3 de janeiro e 6 de fevereiro, para cada dia respectivo da semana</t>
  </si>
  <si>
    <t>Indicadores Semanais</t>
  </si>
  <si>
    <t>MOBILIDADE</t>
  </si>
  <si>
    <t>Constituição de pessoas coletivas e entidades equiparadas</t>
  </si>
  <si>
    <t>Dissolução de pessoas coletivas e entidades equiparadas</t>
  </si>
  <si>
    <t>Compras com cartões em terminais de pagamento automático localizadas em Portugal e no Estrangeiro</t>
  </si>
  <si>
    <t>BdP</t>
  </si>
  <si>
    <t>milhões de euros</t>
  </si>
  <si>
    <t>milhares de transações</t>
  </si>
  <si>
    <t>euros por transação</t>
  </si>
  <si>
    <t>Cartões emitidos em Portugal - Total</t>
  </si>
  <si>
    <t>Cartões emitidos em Portugal - TPA localizadas em Portugal</t>
  </si>
  <si>
    <t>Cartões emitidos em Portugal - TPA localizadas no estrangeiro</t>
  </si>
  <si>
    <t>Levantamentos com cartões em caixas automáticas localizadas em Portugal e no Estrangeiro</t>
  </si>
  <si>
    <t>Cartões emitidos em Portugal - Caixas Automáticas localizadas em Portugal</t>
  </si>
  <si>
    <t>Cartões emitidos em Portugal - Caixas Automáticas localizadas no estrangeiro</t>
  </si>
  <si>
    <t>BdP - Banco de Portugal</t>
  </si>
  <si>
    <t>Comércio e Lazer</t>
  </si>
  <si>
    <t>Parques</t>
  </si>
  <si>
    <t>Transportes/Deslocações</t>
  </si>
  <si>
    <t>Local de Trabalho</t>
  </si>
  <si>
    <t>Residência</t>
  </si>
  <si>
    <t>Supermercados e Farmácia</t>
  </si>
  <si>
    <t>Ligeiros</t>
  </si>
  <si>
    <t>Pesados</t>
  </si>
  <si>
    <t>1489
(FDS: 908,5)</t>
  </si>
  <si>
    <t>109
(FDS: 45)</t>
  </si>
  <si>
    <t>Série Venda de Veículos</t>
  </si>
  <si>
    <t>1598
(FDS: 953,5)</t>
  </si>
  <si>
    <r>
      <rPr>
        <b/>
        <sz val="11"/>
        <color theme="1"/>
        <rFont val="Calibri"/>
        <family val="2"/>
        <scheme val="minor"/>
      </rPr>
      <t>Transporte Ferroviário:</t>
    </r>
    <r>
      <rPr>
        <sz val="11"/>
        <color theme="1"/>
        <rFont val="Calibri"/>
        <family val="2"/>
        <scheme val="minor"/>
      </rPr>
      <t xml:space="preserve"> Infraestruturas de Portugal</t>
    </r>
  </si>
  <si>
    <r>
      <rPr>
        <b/>
        <sz val="11"/>
        <color theme="1"/>
        <rFont val="Calibri"/>
        <family val="2"/>
        <scheme val="minor"/>
      </rPr>
      <t>Venda de Veículos:</t>
    </r>
    <r>
      <rPr>
        <sz val="11"/>
        <color theme="1"/>
        <rFont val="Calibri"/>
        <family val="2"/>
        <scheme val="minor"/>
      </rPr>
      <t xml:space="preserve"> ACAP</t>
    </r>
  </si>
  <si>
    <t>Comissão Europeia</t>
  </si>
  <si>
    <t>abril</t>
  </si>
  <si>
    <t/>
  </si>
  <si>
    <t>Índice de Volume de Negócios da Indústria</t>
  </si>
  <si>
    <t>2015=100</t>
  </si>
  <si>
    <t>Índice de Emprego na Indústria</t>
  </si>
  <si>
    <t>Bens de Consumo</t>
  </si>
  <si>
    <t>Bens Intermédios</t>
  </si>
  <si>
    <t>Bens de Investimento</t>
  </si>
  <si>
    <t>Energia</t>
  </si>
  <si>
    <t>Índice de Volume de Negócios no Comércio a Retalho</t>
  </si>
  <si>
    <t>Produtos alimentares,  bebidas e tabaco</t>
  </si>
  <si>
    <t>Produtos não alimentares</t>
  </si>
  <si>
    <t>Desempregados</t>
  </si>
  <si>
    <t>IEFP</t>
  </si>
  <si>
    <t>Pedidos de emprego</t>
  </si>
  <si>
    <t>Ofertas de emprego</t>
  </si>
  <si>
    <t>Cartões emitidos no estrangeiro em caixas automáticas em Portugal</t>
  </si>
  <si>
    <t>IEFP - Instituto do Emprego e Formação Profissional</t>
  </si>
  <si>
    <t>Índice de Volume de Negócios nos Serviços</t>
  </si>
  <si>
    <t>Turismo</t>
  </si>
  <si>
    <t>Dormidas de Estrangeiros na Hotelaria</t>
  </si>
  <si>
    <t>milhares pessoas</t>
  </si>
  <si>
    <t>Dormidas de Nacionais na Hotelaria</t>
  </si>
  <si>
    <t>Receitas na Hotelaria</t>
  </si>
  <si>
    <t>milhares euros</t>
  </si>
  <si>
    <t>maio</t>
  </si>
  <si>
    <t>2º trimestre</t>
  </si>
  <si>
    <t>4º trimestre</t>
  </si>
  <si>
    <t>3º trimestre</t>
  </si>
  <si>
    <t>Contas Nacionais Trimestrais (Base 2016 - Valores Constantes)</t>
  </si>
  <si>
    <t>Formação Bruta de Capital</t>
  </si>
  <si>
    <t>milhões euros</t>
  </si>
  <si>
    <t>Exportações</t>
  </si>
  <si>
    <t>Despesa Consumo Final Administrações Públicas</t>
  </si>
  <si>
    <t>Despesa Consumo Final Famílias</t>
  </si>
  <si>
    <t>Tráfego Aeroportuário</t>
  </si>
  <si>
    <t>VINCI</t>
  </si>
  <si>
    <t>Número de Passageiros</t>
  </si>
  <si>
    <t>Lisboatvh</t>
  </si>
  <si>
    <t>Portotvh</t>
  </si>
  <si>
    <t>Faro</t>
  </si>
  <si>
    <t>Farotvh</t>
  </si>
  <si>
    <t>Madeira</t>
  </si>
  <si>
    <t>Madeiratvh</t>
  </si>
  <si>
    <t>Açores</t>
  </si>
  <si>
    <t>Açorestvh</t>
  </si>
  <si>
    <t>TOTAL</t>
  </si>
  <si>
    <t>TOTALtvh</t>
  </si>
  <si>
    <t>Movimento de Voos Comerciais</t>
  </si>
  <si>
    <t>nº voos</t>
  </si>
  <si>
    <t>VINCI - VINCI Airports</t>
  </si>
  <si>
    <t>Ministério das Finanças</t>
  </si>
  <si>
    <t>cartões emitidos no estrangeiro em TPA em Portugal</t>
  </si>
  <si>
    <t>Conselho de Finanças Públicas</t>
  </si>
  <si>
    <t>Média</t>
  </si>
  <si>
    <t>OCDE</t>
  </si>
  <si>
    <t>Dívida Pública (%PIB)</t>
  </si>
  <si>
    <t>junho</t>
  </si>
  <si>
    <t>Cenário optimista</t>
  </si>
  <si>
    <t>Cenário pessimista</t>
  </si>
  <si>
    <t>Cenário base / central</t>
  </si>
  <si>
    <t>Layoff Simp.</t>
  </si>
  <si>
    <t>Indicadores Económicos - Síntese Covid-19</t>
  </si>
  <si>
    <t>julho</t>
  </si>
  <si>
    <t>agosto</t>
  </si>
  <si>
    <t>setembro</t>
  </si>
  <si>
    <t>Est. Emergência</t>
  </si>
  <si>
    <t>FMI</t>
  </si>
  <si>
    <t>outubro</t>
  </si>
  <si>
    <t>novembro</t>
  </si>
  <si>
    <t>dezembro</t>
  </si>
  <si>
    <t>PIB (volume VH %)</t>
  </si>
  <si>
    <t>Cenário base</t>
  </si>
  <si>
    <t>Dados apresentados como variações % face ao valor de baseline (valor mediano de nr. de visitas e duração por local e dia de semana no período de 3-jan a 6-fev de 2020)</t>
  </si>
  <si>
    <t>Indicador de Atividade Económica - DEI</t>
  </si>
  <si>
    <t>DEI</t>
  </si>
  <si>
    <t>DEI (média móvel semanal)</t>
  </si>
  <si>
    <t>PIB (tvh trimestral)</t>
  </si>
  <si>
    <t>Fonte: Banco de Portugal</t>
  </si>
  <si>
    <t>Indicadores de conjuntura semanais - Síntese Covid-19</t>
  </si>
  <si>
    <t>NrTrabalhadores</t>
  </si>
  <si>
    <t>Fluxos</t>
  </si>
  <si>
    <t>Valor de Referência: média de comboios realizados durante os dias úteis da semana de referência - 12 a 18 de Janeiro de 2020; entre parentêsis consta a média de comboios realizados durante o fim de semana da semana de referência indicada (a avaliação apresentada para cada dia da semana resulta de uma comparação com o dia da semana respectivo da semana de referência)</t>
  </si>
  <si>
    <t>VENDA DE VEÍCULOS AUTOMÓVEIS</t>
  </si>
  <si>
    <t>Indicador de Atividade Económica - Dados</t>
  </si>
  <si>
    <t>Indicador de Sentimento Económico</t>
  </si>
  <si>
    <t>CE</t>
  </si>
  <si>
    <t>Indicador de Expectativa de Emprego</t>
  </si>
  <si>
    <t>Carteira Encomendas Externas (Indústria Transformadora)</t>
  </si>
  <si>
    <t>tvh (sre/mm3m)</t>
  </si>
  <si>
    <t>tvh (vcs)</t>
  </si>
  <si>
    <t>Valor de Referência: Média diária de Aeronaves aterradas nos aeroportos de Lisboa e Porto no ano de 2019, INE</t>
  </si>
  <si>
    <r>
      <rPr>
        <b/>
        <sz val="11"/>
        <color theme="1"/>
        <rFont val="Calibri"/>
        <family val="2"/>
        <scheme val="minor"/>
      </rPr>
      <t>Transporte Aéreos:</t>
    </r>
    <r>
      <rPr>
        <sz val="11"/>
        <color theme="1"/>
        <rFont val="Calibri"/>
        <family val="2"/>
        <scheme val="minor"/>
      </rPr>
      <t xml:space="preserve"> FlightRadar, aeronaves aterradas nos aeroportos de Lisboa e Porto</t>
    </r>
  </si>
  <si>
    <t>Universidade Católica</t>
  </si>
  <si>
    <t>O  Indicador Diário de Atividade Económica para Portugal, divulgado pelo Banco de Portugal, sintetiza informação diária de diversas dimensões da atividade económica, permitindo a identificação de alterações na atividade económica no muito curto-prazo. 
O Gráfico 1. apresenta a evolução do indicador (uma taxa de variação homóloga), em conjunto com a evolução do PIB trimestral.  O Gráfico 2. apresenta uma taxa trienal acumulada (corresponde a acumular as taxas de variação, em dias homólogos, para três anos consecutivos) e permite avaliar os efeitos da pandemia na atividade económica em 2022, mitigando assim os efeitos base decorrentes de 2020 e 2021.</t>
  </si>
  <si>
    <t>DEI acumulado num período de 3 anos</t>
  </si>
  <si>
    <t>DEI acumulado num período de 3 anos (média móvel semanal)</t>
  </si>
  <si>
    <t>Valor de Referência: Valor mediano de veículos vendidos por dia no período de Janeiro a Dezembro de 2019 (o cálculo da média diária apenas tem em conta dias úteis). A avaliação realizada através do esquema de cores não é aplicada aos dias de fim-de-semana e aos feriados.</t>
  </si>
  <si>
    <t>Venda de Veículos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</si>
</sst>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#,##0.00\ &quot;€&quot;;[Red]\-#,##0.00\ &quot;€&quot;"/>
    <numFmt numFmtId="165" formatCode="0.0"/>
    <numFmt numFmtId="166" formatCode="[$-816]d\ &quot;de&quot;\ mmmm\ &quot;de&quot;\ yyyy;@"/>
    <numFmt numFmtId="167" formatCode="0.000"/>
    <numFmt numFmtId="168" formatCode="0.0%"/>
    <numFmt numFmtId="169" formatCode="#,##0.0"/>
    <numFmt numFmtId="170" formatCode="[$-816]d/mmm/yy;@"/>
    <numFmt numFmtId="174" formatCode="_-* #,##0.0\ &quot;€&quot;_-;\-* #,##0.0\ &quot;€&quot;_-;_-* &quot;-&quot;??\ &quot;€&quot;_-;_-@_-"/>
    <numFmt numFmtId="175" formatCode="[$-816]mmm/yy;@"/>
    <numFmt numFmtId="176" formatCode="dd\-mm\-yyyy;@"/>
    <numFmt numFmtId="177" formatCode="#,##0.0\ &quot;€&quot;;[Red]\-#,##0.0\ &quot;€&quot;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i/>
      <sz val="18"/>
      <color rgb="FF00599D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4"/>
      <color rgb="FF00599D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Calibri"/>
      <family val="2"/>
    </font>
    <font>
      <sz val="8"/>
      <color theme="8" tint="-0.499984740745262"/>
      <name val="Calibri"/>
      <family val="2"/>
      <scheme val="minor"/>
    </font>
    <font>
      <b/>
      <sz val="12.5"/>
      <color theme="0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10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2"/>
      <name val="Calibri"/>
      <family val="2"/>
      <scheme val="minor"/>
    </font>
    <font>
      <sz val="14"/>
      <color rgb="FF00599D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rgb="FF00599D"/>
      <name val="Calibri"/>
      <family val="2"/>
      <scheme val="minor"/>
    </font>
    <font>
      <sz val="18"/>
      <color rgb="FF00599D"/>
      <name val="Calibri"/>
      <family val="2"/>
      <scheme val="minor"/>
    </font>
    <font>
      <b/>
      <sz val="12"/>
      <color rgb="FF1F497D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8" tint="-0.499984740745262"/>
      <name val="Calibri"/>
      <family val="2"/>
      <scheme val="minor"/>
    </font>
    <font>
      <b/>
      <sz val="9"/>
      <color rgb="FF1F497D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1.5"/>
      <color theme="0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6"/>
      <color rgb="FF00599D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FB9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00206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rgb="FF00599D"/>
      </bottom>
      <diagonal/>
    </border>
    <border>
      <left/>
      <right/>
      <top/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theme="0"/>
      </right>
      <top style="thin">
        <color auto="1"/>
      </top>
      <bottom/>
      <diagonal/>
    </border>
    <border>
      <left style="medium">
        <color theme="0"/>
      </left>
      <right style="medium">
        <color theme="0"/>
      </right>
      <top style="thin">
        <color auto="1"/>
      </top>
      <bottom/>
      <diagonal/>
    </border>
    <border>
      <left style="thin">
        <color auto="1"/>
      </left>
      <right style="medium">
        <color theme="0"/>
      </right>
      <top/>
      <bottom/>
      <diagonal/>
    </border>
    <border>
      <left style="thin">
        <color auto="1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thin">
        <color auto="1"/>
      </right>
      <top style="medium">
        <color theme="0"/>
      </top>
      <bottom style="thin">
        <color auto="1"/>
      </bottom>
      <diagonal/>
    </border>
    <border>
      <left/>
      <right style="thin">
        <color auto="1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thick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ck">
        <color theme="0"/>
      </right>
      <top style="medium">
        <color theme="0"/>
      </top>
      <bottom/>
      <diagonal/>
    </border>
    <border>
      <left style="medium">
        <color theme="0"/>
      </left>
      <right style="thick">
        <color theme="0"/>
      </right>
      <top/>
      <bottom style="medium">
        <color theme="0"/>
      </bottom>
      <diagonal/>
    </border>
  </borders>
  <cellStyleXfs count="8">
    <xf numFmtId="0" fontId="0" fillId="0" borderId="0"/>
    <xf numFmtId="0" fontId="8" fillId="0" borderId="0"/>
    <xf numFmtId="0" fontId="1" fillId="0" borderId="0"/>
    <xf numFmtId="0" fontId="12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2" fillId="0" borderId="0"/>
  </cellStyleXfs>
  <cellXfs count="442">
    <xf numFmtId="0" fontId="0" fillId="0" borderId="0" xfId="0"/>
    <xf numFmtId="0" fontId="0" fillId="3" borderId="0" xfId="0" applyFill="1"/>
    <xf numFmtId="16" fontId="3" fillId="0" borderId="0" xfId="0" applyNumberFormat="1" applyFont="1" applyAlignment="1">
      <alignment horizontal="center"/>
    </xf>
    <xf numFmtId="0" fontId="8" fillId="0" borderId="0" xfId="1" applyAlignment="1">
      <alignment vertical="center"/>
    </xf>
    <xf numFmtId="0" fontId="9" fillId="4" borderId="0" xfId="2" applyFont="1" applyFill="1" applyAlignment="1">
      <alignment vertical="center"/>
    </xf>
    <xf numFmtId="0" fontId="0" fillId="0" borderId="0" xfId="0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/>
    <xf numFmtId="0" fontId="3" fillId="0" borderId="0" xfId="0" applyFont="1"/>
    <xf numFmtId="16" fontId="3" fillId="0" borderId="5" xfId="0" applyNumberFormat="1" applyFont="1" applyBorder="1" applyAlignment="1">
      <alignment horizontal="center"/>
    </xf>
    <xf numFmtId="3" fontId="0" fillId="2" borderId="0" xfId="0" applyNumberFormat="1" applyFill="1" applyAlignment="1">
      <alignment horizontal="right" indent="1"/>
    </xf>
    <xf numFmtId="16" fontId="3" fillId="3" borderId="0" xfId="0" applyNumberFormat="1" applyFont="1" applyFill="1" applyAlignment="1">
      <alignment horizontal="center"/>
    </xf>
    <xf numFmtId="3" fontId="0" fillId="6" borderId="0" xfId="0" applyNumberFormat="1" applyFill="1" applyAlignment="1">
      <alignment horizontal="right" indent="1"/>
    </xf>
    <xf numFmtId="0" fontId="11" fillId="0" borderId="0" xfId="0" applyFont="1"/>
    <xf numFmtId="0" fontId="0" fillId="0" borderId="0" xfId="0" applyAlignment="1">
      <alignment horizontal="right" indent="2"/>
    </xf>
    <xf numFmtId="3" fontId="0" fillId="0" borderId="2" xfId="0" applyNumberFormat="1" applyBorder="1" applyAlignment="1">
      <alignment horizontal="right" indent="2"/>
    </xf>
    <xf numFmtId="3" fontId="0" fillId="0" borderId="0" xfId="0" applyNumberFormat="1" applyAlignment="1">
      <alignment horizontal="right" indent="2"/>
    </xf>
    <xf numFmtId="3" fontId="0" fillId="2" borderId="5" xfId="0" applyNumberFormat="1" applyFill="1" applyBorder="1"/>
    <xf numFmtId="0" fontId="0" fillId="0" borderId="5" xfId="0" applyBorder="1"/>
    <xf numFmtId="3" fontId="0" fillId="2" borderId="5" xfId="0" applyNumberFormat="1" applyFill="1" applyBorder="1" applyAlignment="1">
      <alignment horizontal="right" indent="1"/>
    </xf>
    <xf numFmtId="0" fontId="3" fillId="7" borderId="0" xfId="0" applyFont="1" applyFill="1"/>
    <xf numFmtId="16" fontId="14" fillId="0" borderId="0" xfId="0" applyNumberFormat="1" applyFont="1" applyAlignment="1">
      <alignment horizontal="center"/>
    </xf>
    <xf numFmtId="0" fontId="5" fillId="0" borderId="0" xfId="0" applyFont="1"/>
    <xf numFmtId="0" fontId="24" fillId="3" borderId="20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0" fillId="8" borderId="5" xfId="0" applyFill="1" applyBorder="1"/>
    <xf numFmtId="0" fontId="0" fillId="8" borderId="5" xfId="0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1"/>
    </xf>
    <xf numFmtId="3" fontId="0" fillId="0" borderId="2" xfId="0" applyNumberFormat="1" applyBorder="1" applyAlignment="1">
      <alignment horizontal="right" indent="1"/>
    </xf>
    <xf numFmtId="0" fontId="27" fillId="0" borderId="0" xfId="0" applyFont="1" applyAlignment="1">
      <alignment horizontal="right" indent="2"/>
    </xf>
    <xf numFmtId="165" fontId="28" fillId="0" borderId="0" xfId="0" applyNumberFormat="1" applyFont="1" applyAlignment="1">
      <alignment horizontal="right" vertical="center" indent="2"/>
    </xf>
    <xf numFmtId="1" fontId="28" fillId="0" borderId="0" xfId="0" applyNumberFormat="1" applyFont="1" applyAlignment="1">
      <alignment horizontal="right" vertical="center" indent="2"/>
    </xf>
    <xf numFmtId="3" fontId="28" fillId="0" borderId="0" xfId="0" applyNumberFormat="1" applyFont="1" applyAlignment="1">
      <alignment horizontal="right" vertical="center" indent="1"/>
    </xf>
    <xf numFmtId="0" fontId="15" fillId="0" borderId="0" xfId="0" applyFont="1" applyAlignment="1">
      <alignment horizontal="left" indent="2"/>
    </xf>
    <xf numFmtId="0" fontId="3" fillId="0" borderId="0" xfId="0" applyFont="1" applyAlignment="1">
      <alignment horizontal="left" indent="2"/>
    </xf>
    <xf numFmtId="3" fontId="3" fillId="0" borderId="0" xfId="0" applyNumberFormat="1" applyFont="1" applyAlignment="1">
      <alignment horizontal="left" indent="3"/>
    </xf>
    <xf numFmtId="0" fontId="28" fillId="0" borderId="0" xfId="0" applyFont="1"/>
    <xf numFmtId="0" fontId="24" fillId="9" borderId="0" xfId="0" applyFont="1" applyFill="1" applyAlignment="1">
      <alignment horizontal="center" vertical="center" wrapText="1"/>
    </xf>
    <xf numFmtId="168" fontId="0" fillId="0" borderId="0" xfId="0" applyNumberFormat="1"/>
    <xf numFmtId="0" fontId="29" fillId="5" borderId="0" xfId="0" applyFont="1" applyFill="1"/>
    <xf numFmtId="0" fontId="31" fillId="0" borderId="0" xfId="0" applyFont="1"/>
    <xf numFmtId="0" fontId="9" fillId="5" borderId="0" xfId="1" applyFont="1" applyFill="1" applyAlignment="1">
      <alignment vertical="top" wrapText="1"/>
    </xf>
    <xf numFmtId="0" fontId="32" fillId="5" borderId="0" xfId="1" applyFont="1" applyFill="1" applyAlignment="1">
      <alignment vertical="top" wrapText="1"/>
    </xf>
    <xf numFmtId="0" fontId="33" fillId="5" borderId="0" xfId="1" applyFont="1" applyFill="1" applyAlignment="1">
      <alignment vertical="top" wrapText="1"/>
    </xf>
    <xf numFmtId="0" fontId="33" fillId="5" borderId="0" xfId="1" applyFont="1" applyFill="1" applyAlignment="1">
      <alignment horizontal="center"/>
    </xf>
    <xf numFmtId="0" fontId="13" fillId="5" borderId="0" xfId="3" applyFont="1" applyFill="1" applyAlignment="1"/>
    <xf numFmtId="0" fontId="30" fillId="4" borderId="0" xfId="0" applyFont="1" applyFill="1"/>
    <xf numFmtId="0" fontId="2" fillId="9" borderId="20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vertical="center" wrapText="1"/>
    </xf>
    <xf numFmtId="0" fontId="11" fillId="3" borderId="0" xfId="0" applyFont="1" applyFill="1" applyAlignment="1">
      <alignment vertical="center" wrapText="1"/>
    </xf>
    <xf numFmtId="16" fontId="3" fillId="12" borderId="5" xfId="0" applyNumberFormat="1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15" fillId="0" borderId="0" xfId="0" applyFont="1" applyAlignment="1">
      <alignment vertical="center" wrapText="1"/>
    </xf>
    <xf numFmtId="0" fontId="5" fillId="8" borderId="0" xfId="0" applyFont="1" applyFill="1"/>
    <xf numFmtId="0" fontId="13" fillId="5" borderId="0" xfId="3" applyFont="1" applyFill="1" applyAlignment="1">
      <alignment horizontal="left" indent="2"/>
    </xf>
    <xf numFmtId="0" fontId="11" fillId="5" borderId="0" xfId="0" applyFont="1" applyFill="1" applyAlignment="1">
      <alignment horizontal="left" indent="3"/>
    </xf>
    <xf numFmtId="0" fontId="0" fillId="0" borderId="0" xfId="0" applyAlignment="1">
      <alignment horizontal="center"/>
    </xf>
    <xf numFmtId="0" fontId="5" fillId="0" borderId="41" xfId="0" applyFont="1" applyBorder="1" applyAlignment="1">
      <alignment horizontal="right" indent="2"/>
    </xf>
    <xf numFmtId="0" fontId="5" fillId="0" borderId="42" xfId="0" applyFont="1" applyBorder="1" applyAlignment="1">
      <alignment horizontal="right" indent="2"/>
    </xf>
    <xf numFmtId="3" fontId="5" fillId="8" borderId="5" xfId="0" applyNumberFormat="1" applyFont="1" applyFill="1" applyBorder="1" applyAlignment="1">
      <alignment horizontal="right" indent="2"/>
    </xf>
    <xf numFmtId="168" fontId="0" fillId="0" borderId="40" xfId="4" applyNumberFormat="1" applyFont="1" applyBorder="1" applyAlignment="1">
      <alignment horizontal="right" indent="2"/>
    </xf>
    <xf numFmtId="0" fontId="5" fillId="0" borderId="0" xfId="0" applyFont="1" applyAlignment="1">
      <alignment horizontal="right" indent="2"/>
    </xf>
    <xf numFmtId="0" fontId="3" fillId="0" borderId="0" xfId="0" applyFont="1" applyAlignment="1">
      <alignment horizontal="left" vertical="center" wrapText="1"/>
    </xf>
    <xf numFmtId="168" fontId="0" fillId="0" borderId="40" xfId="4" applyNumberFormat="1" applyFont="1" applyFill="1" applyBorder="1" applyAlignment="1">
      <alignment horizontal="right" indent="2"/>
    </xf>
    <xf numFmtId="0" fontId="0" fillId="0" borderId="41" xfId="0" applyBorder="1" applyAlignment="1">
      <alignment horizontal="right" indent="2"/>
    </xf>
    <xf numFmtId="0" fontId="0" fillId="0" borderId="42" xfId="0" applyBorder="1" applyAlignment="1">
      <alignment horizontal="right" indent="2"/>
    </xf>
    <xf numFmtId="16" fontId="37" fillId="0" borderId="0" xfId="0" applyNumberFormat="1" applyFont="1" applyAlignment="1">
      <alignment horizontal="center" vertical="center" wrapText="1"/>
    </xf>
    <xf numFmtId="165" fontId="26" fillId="0" borderId="0" xfId="0" applyNumberFormat="1" applyFont="1" applyAlignment="1">
      <alignment horizontal="center" vertical="center" wrapText="1"/>
    </xf>
    <xf numFmtId="165" fontId="26" fillId="0" borderId="0" xfId="0" applyNumberFormat="1" applyFont="1" applyAlignment="1">
      <alignment horizontal="right" vertical="center" indent="2"/>
    </xf>
    <xf numFmtId="3" fontId="3" fillId="0" borderId="0" xfId="0" applyNumberFormat="1" applyFont="1" applyAlignment="1">
      <alignment horizontal="right" inden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left" indent="2"/>
    </xf>
    <xf numFmtId="3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8" fillId="0" borderId="0" xfId="0" applyFont="1" applyAlignment="1">
      <alignment vertical="center"/>
    </xf>
    <xf numFmtId="0" fontId="0" fillId="11" borderId="0" xfId="0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3" fontId="0" fillId="0" borderId="0" xfId="0" applyNumberFormat="1" applyAlignment="1">
      <alignment vertical="center"/>
    </xf>
    <xf numFmtId="0" fontId="40" fillId="0" borderId="0" xfId="0" applyFont="1"/>
    <xf numFmtId="168" fontId="0" fillId="3" borderId="40" xfId="4" applyNumberFormat="1" applyFont="1" applyFill="1" applyBorder="1" applyAlignment="1">
      <alignment horizontal="right" indent="2"/>
    </xf>
    <xf numFmtId="0" fontId="5" fillId="3" borderId="41" xfId="0" applyFont="1" applyFill="1" applyBorder="1" applyAlignment="1">
      <alignment horizontal="right" indent="2"/>
    </xf>
    <xf numFmtId="0" fontId="5" fillId="3" borderId="42" xfId="0" applyFont="1" applyFill="1" applyBorder="1" applyAlignment="1">
      <alignment horizontal="right" indent="2"/>
    </xf>
    <xf numFmtId="0" fontId="5" fillId="8" borderId="5" xfId="0" applyFont="1" applyFill="1" applyBorder="1" applyAlignment="1">
      <alignment horizontal="left"/>
    </xf>
    <xf numFmtId="3" fontId="0" fillId="3" borderId="0" xfId="0" applyNumberFormat="1" applyFill="1" applyAlignment="1">
      <alignment horizontal="right" indent="1"/>
    </xf>
    <xf numFmtId="3" fontId="0" fillId="0" borderId="1" xfId="0" applyNumberFormat="1" applyBorder="1" applyAlignment="1">
      <alignment horizontal="right" indent="2"/>
    </xf>
    <xf numFmtId="0" fontId="0" fillId="0" borderId="6" xfId="0" applyBorder="1" applyAlignment="1">
      <alignment horizontal="right" indent="2"/>
    </xf>
    <xf numFmtId="3" fontId="0" fillId="2" borderId="6" xfId="0" applyNumberFormat="1" applyFill="1" applyBorder="1" applyAlignment="1">
      <alignment horizontal="right" indent="2"/>
    </xf>
    <xf numFmtId="168" fontId="0" fillId="2" borderId="6" xfId="4" applyNumberFormat="1" applyFont="1" applyFill="1" applyBorder="1" applyAlignment="1">
      <alignment horizontal="right" indent="2"/>
    </xf>
    <xf numFmtId="168" fontId="0" fillId="2" borderId="0" xfId="4" applyNumberFormat="1" applyFont="1" applyFill="1" applyBorder="1" applyAlignment="1">
      <alignment horizontal="right" indent="2"/>
    </xf>
    <xf numFmtId="3" fontId="0" fillId="0" borderId="6" xfId="0" applyNumberFormat="1" applyBorder="1" applyAlignment="1">
      <alignment horizontal="right" indent="2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13" borderId="0" xfId="0" applyFill="1" applyAlignment="1">
      <alignment horizontal="center" vertical="center"/>
    </xf>
    <xf numFmtId="3" fontId="0" fillId="13" borderId="6" xfId="0" applyNumberFormat="1" applyFill="1" applyBorder="1" applyAlignment="1">
      <alignment horizontal="right" indent="2"/>
    </xf>
    <xf numFmtId="0" fontId="47" fillId="0" borderId="0" xfId="0" applyFont="1"/>
    <xf numFmtId="167" fontId="49" fillId="14" borderId="50" xfId="0" quotePrefix="1" applyNumberFormat="1" applyFont="1" applyFill="1" applyBorder="1" applyAlignment="1">
      <alignment horizontal="center" vertical="center" wrapText="1"/>
    </xf>
    <xf numFmtId="167" fontId="49" fillId="14" borderId="4" xfId="0" quotePrefix="1" applyNumberFormat="1" applyFont="1" applyFill="1" applyBorder="1" applyAlignment="1">
      <alignment horizontal="center" vertical="center" wrapText="1"/>
    </xf>
    <xf numFmtId="167" fontId="49" fillId="14" borderId="7" xfId="0" quotePrefix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7" fontId="49" fillId="14" borderId="53" xfId="0" quotePrefix="1" applyNumberFormat="1" applyFont="1" applyFill="1" applyBorder="1" applyAlignment="1">
      <alignment horizontal="center" vertical="center" wrapText="1"/>
    </xf>
    <xf numFmtId="167" fontId="49" fillId="14" borderId="1" xfId="0" quotePrefix="1" applyNumberFormat="1" applyFont="1" applyFill="1" applyBorder="1" applyAlignment="1">
      <alignment horizontal="center" vertical="center" wrapText="1"/>
    </xf>
    <xf numFmtId="167" fontId="50" fillId="14" borderId="54" xfId="5" applyNumberFormat="1" applyFont="1" applyFill="1" applyBorder="1" applyAlignment="1">
      <alignment horizontal="center" vertical="center" wrapText="1"/>
    </xf>
    <xf numFmtId="167" fontId="50" fillId="14" borderId="55" xfId="5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wrapText="1" indent="2"/>
    </xf>
    <xf numFmtId="165" fontId="46" fillId="0" borderId="0" xfId="0" applyNumberFormat="1" applyFont="1" applyAlignment="1">
      <alignment horizontal="right" wrapText="1" indent="2"/>
    </xf>
    <xf numFmtId="165" fontId="47" fillId="0" borderId="18" xfId="0" applyNumberFormat="1" applyFont="1" applyBorder="1" applyAlignment="1">
      <alignment horizontal="right" wrapText="1" indent="2"/>
    </xf>
    <xf numFmtId="165" fontId="47" fillId="0" borderId="0" xfId="0" applyNumberFormat="1" applyFont="1" applyAlignment="1">
      <alignment horizontal="right" wrapText="1" indent="2"/>
    </xf>
    <xf numFmtId="0" fontId="47" fillId="0" borderId="0" xfId="0" applyFont="1" applyAlignment="1">
      <alignment horizontal="right" wrapText="1" indent="2"/>
    </xf>
    <xf numFmtId="175" fontId="0" fillId="0" borderId="0" xfId="0" applyNumberFormat="1"/>
    <xf numFmtId="14" fontId="0" fillId="0" borderId="0" xfId="0" applyNumberFormat="1"/>
    <xf numFmtId="22" fontId="0" fillId="0" borderId="0" xfId="0" applyNumberFormat="1"/>
    <xf numFmtId="167" fontId="49" fillId="14" borderId="0" xfId="0" quotePrefix="1" applyNumberFormat="1" applyFont="1" applyFill="1" applyAlignment="1">
      <alignment horizontal="center" vertical="center" wrapText="1"/>
    </xf>
    <xf numFmtId="168" fontId="1" fillId="0" borderId="40" xfId="4" applyNumberFormat="1" applyFont="1" applyBorder="1" applyAlignment="1">
      <alignment horizontal="right" indent="2"/>
    </xf>
    <xf numFmtId="168" fontId="1" fillId="0" borderId="40" xfId="4" applyNumberFormat="1" applyFont="1" applyFill="1" applyBorder="1" applyAlignment="1">
      <alignment horizontal="right" indent="2"/>
    </xf>
    <xf numFmtId="168" fontId="1" fillId="3" borderId="40" xfId="4" applyNumberFormat="1" applyFont="1" applyFill="1" applyBorder="1" applyAlignment="1">
      <alignment horizontal="right" indent="2"/>
    </xf>
    <xf numFmtId="0" fontId="0" fillId="0" borderId="0" xfId="0" applyAlignment="1">
      <alignment vertical="top" wrapText="1"/>
    </xf>
    <xf numFmtId="167" fontId="50" fillId="14" borderId="0" xfId="5" applyNumberFormat="1" applyFont="1" applyFill="1" applyAlignment="1">
      <alignment horizontal="center" vertical="center"/>
    </xf>
    <xf numFmtId="15" fontId="3" fillId="8" borderId="5" xfId="0" applyNumberFormat="1" applyFont="1" applyFill="1" applyBorder="1" applyAlignment="1">
      <alignment horizontal="center"/>
    </xf>
    <xf numFmtId="15" fontId="3" fillId="0" borderId="0" xfId="0" applyNumberFormat="1" applyFont="1" applyAlignment="1">
      <alignment horizontal="center"/>
    </xf>
    <xf numFmtId="15" fontId="3" fillId="3" borderId="0" xfId="0" applyNumberFormat="1" applyFont="1" applyFill="1" applyAlignment="1">
      <alignment horizontal="center"/>
    </xf>
    <xf numFmtId="15" fontId="14" fillId="0" borderId="0" xfId="0" applyNumberFormat="1" applyFont="1" applyAlignment="1">
      <alignment horizontal="center"/>
    </xf>
    <xf numFmtId="3" fontId="0" fillId="0" borderId="0" xfId="0" applyNumberFormat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3" fontId="5" fillId="3" borderId="0" xfId="0" applyNumberFormat="1" applyFont="1" applyFill="1" applyAlignment="1">
      <alignment horizontal="right" indent="1"/>
    </xf>
    <xf numFmtId="0" fontId="5" fillId="8" borderId="0" xfId="0" applyFont="1" applyFill="1" applyAlignment="1">
      <alignment horizontal="left"/>
    </xf>
    <xf numFmtId="3" fontId="0" fillId="0" borderId="0" xfId="0" applyNumberFormat="1" applyAlignment="1">
      <alignment horizontal="right" indent="1"/>
    </xf>
    <xf numFmtId="0" fontId="47" fillId="3" borderId="0" xfId="0" applyFont="1" applyFill="1"/>
    <xf numFmtId="0" fontId="47" fillId="0" borderId="0" xfId="0" applyFont="1" applyAlignment="1">
      <alignment vertical="top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wrapText="1"/>
    </xf>
    <xf numFmtId="0" fontId="46" fillId="0" borderId="0" xfId="0" applyFont="1" applyAlignment="1">
      <alignment horizontal="right" indent="2"/>
    </xf>
    <xf numFmtId="3" fontId="5" fillId="0" borderId="6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right" indent="2"/>
    </xf>
    <xf numFmtId="0" fontId="0" fillId="0" borderId="59" xfId="0" applyBorder="1" applyAlignment="1">
      <alignment horizontal="right" indent="2"/>
    </xf>
    <xf numFmtId="0" fontId="3" fillId="0" borderId="59" xfId="0" applyFont="1" applyBorder="1" applyAlignment="1">
      <alignment horizontal="right" indent="2"/>
    </xf>
    <xf numFmtId="3" fontId="5" fillId="0" borderId="2" xfId="0" applyNumberFormat="1" applyFont="1" applyBorder="1" applyAlignment="1">
      <alignment horizontal="right" indent="1"/>
    </xf>
    <xf numFmtId="0" fontId="0" fillId="0" borderId="2" xfId="0" applyBorder="1" applyAlignment="1">
      <alignment horizontal="right" indent="2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43" fillId="0" borderId="12" xfId="0" applyNumberFormat="1" applyFont="1" applyBorder="1" applyAlignment="1">
      <alignment horizontal="right" indent="1"/>
    </xf>
    <xf numFmtId="165" fontId="43" fillId="0" borderId="4" xfId="0" applyNumberFormat="1" applyFont="1" applyBorder="1" applyAlignment="1">
      <alignment horizontal="right" indent="1"/>
    </xf>
    <xf numFmtId="165" fontId="43" fillId="0" borderId="43" xfId="0" applyNumberFormat="1" applyFont="1" applyBorder="1" applyAlignment="1">
      <alignment horizontal="right" indent="1"/>
    </xf>
    <xf numFmtId="165" fontId="43" fillId="0" borderId="13" xfId="0" applyNumberFormat="1" applyFont="1" applyBorder="1" applyAlignment="1">
      <alignment horizontal="right" indent="1"/>
    </xf>
    <xf numFmtId="165" fontId="43" fillId="0" borderId="46" xfId="0" applyNumberFormat="1" applyFont="1" applyBorder="1" applyAlignment="1">
      <alignment horizontal="right" indent="1"/>
    </xf>
    <xf numFmtId="168" fontId="43" fillId="0" borderId="44" xfId="0" applyNumberFormat="1" applyFont="1" applyBorder="1" applyAlignment="1">
      <alignment horizontal="right" indent="1"/>
    </xf>
    <xf numFmtId="165" fontId="43" fillId="0" borderId="14" xfId="0" applyNumberFormat="1" applyFont="1" applyBorder="1" applyAlignment="1">
      <alignment horizontal="right" indent="1"/>
    </xf>
    <xf numFmtId="165" fontId="43" fillId="0" borderId="0" xfId="0" applyNumberFormat="1" applyFont="1" applyAlignment="1">
      <alignment horizontal="right" indent="1"/>
    </xf>
    <xf numFmtId="165" fontId="43" fillId="0" borderId="44" xfId="0" applyNumberFormat="1" applyFont="1" applyBorder="1" applyAlignment="1">
      <alignment horizontal="right" indent="1"/>
    </xf>
    <xf numFmtId="165" fontId="43" fillId="0" borderId="15" xfId="0" applyNumberFormat="1" applyFont="1" applyBorder="1" applyAlignment="1">
      <alignment horizontal="right" indent="1"/>
    </xf>
    <xf numFmtId="165" fontId="43" fillId="0" borderId="47" xfId="0" applyNumberFormat="1" applyFont="1" applyBorder="1" applyAlignment="1">
      <alignment horizontal="right" indent="1"/>
    </xf>
    <xf numFmtId="168" fontId="43" fillId="0" borderId="45" xfId="0" applyNumberFormat="1" applyFont="1" applyBorder="1" applyAlignment="1">
      <alignment horizontal="right" indent="1"/>
    </xf>
    <xf numFmtId="169" fontId="41" fillId="0" borderId="4" xfId="0" quotePrefix="1" applyNumberFormat="1" applyFont="1" applyBorder="1" applyAlignment="1">
      <alignment horizontal="center" vertical="center"/>
    </xf>
    <xf numFmtId="168" fontId="43" fillId="0" borderId="43" xfId="0" applyNumberFormat="1" applyFont="1" applyBorder="1" applyAlignment="1">
      <alignment horizontal="right" indent="1"/>
    </xf>
    <xf numFmtId="168" fontId="56" fillId="0" borderId="12" xfId="0" applyNumberFormat="1" applyFont="1" applyBorder="1" applyAlignment="1">
      <alignment horizontal="right" indent="1"/>
    </xf>
    <xf numFmtId="168" fontId="56" fillId="0" borderId="4" xfId="0" applyNumberFormat="1" applyFont="1" applyBorder="1" applyAlignment="1">
      <alignment horizontal="right" indent="1"/>
    </xf>
    <xf numFmtId="168" fontId="56" fillId="0" borderId="46" xfId="0" applyNumberFormat="1" applyFont="1" applyBorder="1" applyAlignment="1">
      <alignment horizontal="right" indent="1"/>
    </xf>
    <xf numFmtId="169" fontId="41" fillId="0" borderId="45" xfId="0" quotePrefix="1" applyNumberFormat="1" applyFont="1" applyBorder="1" applyAlignment="1">
      <alignment horizontal="center" vertical="center"/>
    </xf>
    <xf numFmtId="168" fontId="56" fillId="0" borderId="16" xfId="0" applyNumberFormat="1" applyFont="1" applyBorder="1" applyAlignment="1">
      <alignment horizontal="right" indent="1"/>
    </xf>
    <xf numFmtId="168" fontId="56" fillId="0" borderId="1" xfId="0" applyNumberFormat="1" applyFont="1" applyBorder="1" applyAlignment="1">
      <alignment horizontal="right" indent="1"/>
    </xf>
    <xf numFmtId="168" fontId="56" fillId="0" borderId="48" xfId="0" applyNumberFormat="1" applyFont="1" applyBorder="1" applyAlignment="1">
      <alignment horizontal="right" indent="1"/>
    </xf>
    <xf numFmtId="169" fontId="43" fillId="0" borderId="12" xfId="0" applyNumberFormat="1" applyFont="1" applyBorder="1" applyAlignment="1">
      <alignment horizontal="right" indent="1"/>
    </xf>
    <xf numFmtId="169" fontId="43" fillId="0" borderId="4" xfId="0" applyNumberFormat="1" applyFont="1" applyBorder="1" applyAlignment="1">
      <alignment horizontal="right" indent="1"/>
    </xf>
    <xf numFmtId="169" fontId="43" fillId="0" borderId="43" xfId="0" applyNumberFormat="1" applyFont="1" applyBorder="1" applyAlignment="1">
      <alignment horizontal="right" indent="1"/>
    </xf>
    <xf numFmtId="169" fontId="43" fillId="0" borderId="13" xfId="0" applyNumberFormat="1" applyFont="1" applyBorder="1" applyAlignment="1">
      <alignment horizontal="right" indent="1"/>
    </xf>
    <xf numFmtId="169" fontId="43" fillId="0" borderId="46" xfId="0" applyNumberFormat="1" applyFont="1" applyBorder="1" applyAlignment="1">
      <alignment horizontal="right" indent="1"/>
    </xf>
    <xf numFmtId="169" fontId="43" fillId="0" borderId="44" xfId="0" applyNumberFormat="1" applyFont="1" applyBorder="1" applyAlignment="1">
      <alignment horizontal="right" indent="1"/>
    </xf>
    <xf numFmtId="0" fontId="0" fillId="0" borderId="44" xfId="0" applyBorder="1" applyAlignment="1">
      <alignment horizontal="left" indent="5"/>
    </xf>
    <xf numFmtId="0" fontId="0" fillId="0" borderId="4" xfId="0" applyBorder="1"/>
    <xf numFmtId="169" fontId="42" fillId="0" borderId="44" xfId="0" applyNumberFormat="1" applyFont="1" applyBorder="1" applyAlignment="1">
      <alignment horizontal="left" indent="7"/>
    </xf>
    <xf numFmtId="168" fontId="43" fillId="0" borderId="44" xfId="4" applyNumberFormat="1" applyFont="1" applyBorder="1" applyAlignment="1">
      <alignment horizontal="right" indent="1"/>
    </xf>
    <xf numFmtId="169" fontId="42" fillId="0" borderId="45" xfId="0" applyNumberFormat="1" applyFont="1" applyBorder="1" applyAlignment="1">
      <alignment horizontal="left" indent="7"/>
    </xf>
    <xf numFmtId="168" fontId="43" fillId="0" borderId="16" xfId="4" applyNumberFormat="1" applyFont="1" applyBorder="1" applyAlignment="1">
      <alignment horizontal="right" indent="1"/>
    </xf>
    <xf numFmtId="168" fontId="43" fillId="0" borderId="1" xfId="4" applyNumberFormat="1" applyFont="1" applyBorder="1" applyAlignment="1">
      <alignment horizontal="right" indent="1"/>
    </xf>
    <xf numFmtId="168" fontId="43" fillId="0" borderId="45" xfId="4" applyNumberFormat="1" applyFont="1" applyBorder="1" applyAlignment="1">
      <alignment horizontal="right" indent="1"/>
    </xf>
    <xf numFmtId="3" fontId="43" fillId="0" borderId="12" xfId="4" applyNumberFormat="1" applyFont="1" applyBorder="1" applyAlignment="1">
      <alignment horizontal="right" indent="1"/>
    </xf>
    <xf numFmtId="3" fontId="43" fillId="0" borderId="4" xfId="4" applyNumberFormat="1" applyFont="1" applyBorder="1" applyAlignment="1">
      <alignment horizontal="right" indent="1"/>
    </xf>
    <xf numFmtId="3" fontId="43" fillId="0" borderId="43" xfId="4" applyNumberFormat="1" applyFont="1" applyBorder="1" applyAlignment="1">
      <alignment horizontal="right" indent="1"/>
    </xf>
    <xf numFmtId="3" fontId="43" fillId="0" borderId="13" xfId="4" applyNumberFormat="1" applyFont="1" applyBorder="1" applyAlignment="1">
      <alignment horizontal="right" indent="1"/>
    </xf>
    <xf numFmtId="3" fontId="43" fillId="0" borderId="46" xfId="4" applyNumberFormat="1" applyFont="1" applyBorder="1" applyAlignment="1">
      <alignment horizontal="right" indent="1"/>
    </xf>
    <xf numFmtId="3" fontId="43" fillId="0" borderId="14" xfId="4" applyNumberFormat="1" applyFont="1" applyBorder="1" applyAlignment="1">
      <alignment horizontal="right" indent="1"/>
    </xf>
    <xf numFmtId="3" fontId="43" fillId="0" borderId="0" xfId="4" applyNumberFormat="1" applyFont="1" applyAlignment="1">
      <alignment horizontal="right" indent="1"/>
    </xf>
    <xf numFmtId="3" fontId="43" fillId="0" borderId="44" xfId="4" applyNumberFormat="1" applyFont="1" applyBorder="1" applyAlignment="1">
      <alignment horizontal="right" indent="1"/>
    </xf>
    <xf numFmtId="3" fontId="43" fillId="0" borderId="15" xfId="4" applyNumberFormat="1" applyFont="1" applyBorder="1" applyAlignment="1">
      <alignment horizontal="right" indent="1"/>
    </xf>
    <xf numFmtId="3" fontId="43" fillId="0" borderId="47" xfId="4" applyNumberFormat="1" applyFont="1" applyBorder="1" applyAlignment="1">
      <alignment horizontal="right" indent="1"/>
    </xf>
    <xf numFmtId="168" fontId="43" fillId="0" borderId="17" xfId="4" applyNumberFormat="1" applyFont="1" applyBorder="1" applyAlignment="1">
      <alignment horizontal="right" indent="1"/>
    </xf>
    <xf numFmtId="168" fontId="43" fillId="0" borderId="48" xfId="4" applyNumberFormat="1" applyFont="1" applyBorder="1" applyAlignment="1">
      <alignment horizontal="right" indent="1"/>
    </xf>
    <xf numFmtId="1" fontId="41" fillId="0" borderId="4" xfId="0" applyNumberFormat="1" applyFont="1" applyBorder="1" applyAlignment="1">
      <alignment horizontal="center" vertical="center"/>
    </xf>
    <xf numFmtId="3" fontId="43" fillId="0" borderId="12" xfId="0" applyNumberFormat="1" applyFont="1" applyBorder="1" applyAlignment="1">
      <alignment horizontal="right" indent="1"/>
    </xf>
    <xf numFmtId="3" fontId="43" fillId="0" borderId="4" xfId="0" applyNumberFormat="1" applyFont="1" applyBorder="1" applyAlignment="1">
      <alignment horizontal="right" indent="1"/>
    </xf>
    <xf numFmtId="3" fontId="43" fillId="0" borderId="43" xfId="0" applyNumberFormat="1" applyFont="1" applyBorder="1" applyAlignment="1">
      <alignment horizontal="right" indent="1"/>
    </xf>
    <xf numFmtId="3" fontId="43" fillId="0" borderId="13" xfId="0" applyNumberFormat="1" applyFont="1" applyBorder="1" applyAlignment="1">
      <alignment horizontal="right" indent="1"/>
    </xf>
    <xf numFmtId="3" fontId="43" fillId="0" borderId="46" xfId="0" applyNumberFormat="1" applyFont="1" applyBorder="1" applyAlignment="1">
      <alignment horizontal="right" indent="1"/>
    </xf>
    <xf numFmtId="168" fontId="41" fillId="0" borderId="0" xfId="0" applyNumberFormat="1" applyFont="1" applyAlignment="1">
      <alignment horizontal="center" vertical="center"/>
    </xf>
    <xf numFmtId="1" fontId="41" fillId="0" borderId="0" xfId="0" applyNumberFormat="1" applyFont="1" applyAlignment="1">
      <alignment horizontal="center" vertical="center"/>
    </xf>
    <xf numFmtId="3" fontId="43" fillId="0" borderId="0" xfId="0" applyNumberFormat="1" applyFont="1" applyAlignment="1">
      <alignment horizontal="right" indent="1"/>
    </xf>
    <xf numFmtId="3" fontId="43" fillId="0" borderId="44" xfId="0" applyNumberFormat="1" applyFont="1" applyBorder="1" applyAlignment="1">
      <alignment horizontal="right" indent="1"/>
    </xf>
    <xf numFmtId="3" fontId="43" fillId="0" borderId="15" xfId="0" applyNumberFormat="1" applyFont="1" applyBorder="1" applyAlignment="1">
      <alignment horizontal="right" indent="1"/>
    </xf>
    <xf numFmtId="168" fontId="41" fillId="0" borderId="1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43" xfId="0" applyBorder="1"/>
    <xf numFmtId="0" fontId="0" fillId="0" borderId="13" xfId="0" applyBorder="1"/>
    <xf numFmtId="0" fontId="0" fillId="0" borderId="46" xfId="0" applyBorder="1"/>
    <xf numFmtId="1" fontId="42" fillId="0" borderId="44" xfId="0" applyNumberFormat="1" applyFont="1" applyBorder="1" applyAlignment="1">
      <alignment horizontal="left" indent="2"/>
    </xf>
    <xf numFmtId="168" fontId="42" fillId="0" borderId="44" xfId="0" applyNumberFormat="1" applyFont="1" applyBorder="1" applyAlignment="1">
      <alignment horizontal="left" indent="2"/>
    </xf>
    <xf numFmtId="168" fontId="42" fillId="0" borderId="45" xfId="0" applyNumberFormat="1" applyFont="1" applyBorder="1" applyAlignment="1">
      <alignment horizontal="left" indent="2"/>
    </xf>
    <xf numFmtId="1" fontId="41" fillId="0" borderId="1" xfId="0" applyNumberFormat="1" applyFont="1" applyBorder="1" applyAlignment="1">
      <alignment horizontal="center" vertical="center"/>
    </xf>
    <xf numFmtId="169" fontId="41" fillId="0" borderId="43" xfId="0" applyNumberFormat="1" applyFont="1" applyBorder="1" applyAlignment="1">
      <alignment horizontal="left" wrapText="1" indent="2"/>
    </xf>
    <xf numFmtId="169" fontId="41" fillId="0" borderId="44" xfId="0" applyNumberFormat="1" applyFont="1" applyBorder="1" applyAlignment="1">
      <alignment horizontal="left" wrapText="1" indent="7"/>
    </xf>
    <xf numFmtId="169" fontId="43" fillId="0" borderId="16" xfId="0" applyNumberFormat="1" applyFont="1" applyBorder="1" applyAlignment="1">
      <alignment horizontal="right" indent="1"/>
    </xf>
    <xf numFmtId="169" fontId="43" fillId="0" borderId="1" xfId="0" applyNumberFormat="1" applyFont="1" applyBorder="1" applyAlignment="1">
      <alignment horizontal="right" indent="1"/>
    </xf>
    <xf numFmtId="167" fontId="41" fillId="0" borderId="4" xfId="0" applyNumberFormat="1" applyFont="1" applyBorder="1"/>
    <xf numFmtId="167" fontId="41" fillId="0" borderId="0" xfId="0" applyNumberFormat="1" applyFont="1"/>
    <xf numFmtId="167" fontId="41" fillId="0" borderId="0" xfId="0" applyNumberFormat="1" applyFont="1" applyAlignment="1">
      <alignment wrapText="1"/>
    </xf>
    <xf numFmtId="169" fontId="41" fillId="0" borderId="43" xfId="0" applyNumberFormat="1" applyFont="1" applyBorder="1" applyAlignment="1">
      <alignment horizontal="left" indent="2"/>
    </xf>
    <xf numFmtId="169" fontId="41" fillId="0" borderId="4" xfId="0" applyNumberFormat="1" applyFont="1" applyBorder="1" applyAlignment="1">
      <alignment horizontal="center" vertical="center"/>
    </xf>
    <xf numFmtId="169" fontId="41" fillId="0" borderId="44" xfId="0" applyNumberFormat="1" applyFont="1" applyBorder="1" applyAlignment="1">
      <alignment horizontal="left" indent="2"/>
    </xf>
    <xf numFmtId="169" fontId="41" fillId="0" borderId="0" xfId="0" applyNumberFormat="1" applyFont="1" applyAlignment="1">
      <alignment horizontal="center" vertical="center"/>
    </xf>
    <xf numFmtId="168" fontId="43" fillId="0" borderId="14" xfId="0" applyNumberFormat="1" applyFont="1" applyBorder="1" applyAlignment="1">
      <alignment horizontal="right" indent="1"/>
    </xf>
    <xf numFmtId="168" fontId="43" fillId="0" borderId="0" xfId="0" applyNumberFormat="1" applyFont="1" applyAlignment="1">
      <alignment horizontal="right" indent="1"/>
    </xf>
    <xf numFmtId="168" fontId="43" fillId="0" borderId="15" xfId="0" applyNumberFormat="1" applyFont="1" applyBorder="1" applyAlignment="1">
      <alignment horizontal="right" indent="1"/>
    </xf>
    <xf numFmtId="168" fontId="43" fillId="0" borderId="47" xfId="0" applyNumberFormat="1" applyFont="1" applyBorder="1" applyAlignment="1">
      <alignment horizontal="right" indent="1"/>
    </xf>
    <xf numFmtId="169" fontId="41" fillId="0" borderId="45" xfId="0" applyNumberFormat="1" applyFont="1" applyBorder="1" applyAlignment="1">
      <alignment horizontal="left" indent="2"/>
    </xf>
    <xf numFmtId="169" fontId="41" fillId="0" borderId="1" xfId="0" applyNumberFormat="1" applyFont="1" applyBorder="1" applyAlignment="1">
      <alignment horizontal="center" vertical="center"/>
    </xf>
    <xf numFmtId="168" fontId="43" fillId="0" borderId="16" xfId="0" applyNumberFormat="1" applyFont="1" applyBorder="1" applyAlignment="1">
      <alignment horizontal="right" indent="1"/>
    </xf>
    <xf numFmtId="168" fontId="43" fillId="0" borderId="1" xfId="0" applyNumberFormat="1" applyFont="1" applyBorder="1" applyAlignment="1">
      <alignment horizontal="right" indent="1"/>
    </xf>
    <xf numFmtId="168" fontId="43" fillId="0" borderId="17" xfId="0" applyNumberFormat="1" applyFont="1" applyBorder="1" applyAlignment="1">
      <alignment horizontal="right" indent="1"/>
    </xf>
    <xf numFmtId="168" fontId="43" fillId="0" borderId="48" xfId="0" applyNumberFormat="1" applyFont="1" applyBorder="1" applyAlignment="1">
      <alignment horizontal="right" indent="1"/>
    </xf>
    <xf numFmtId="168" fontId="43" fillId="0" borderId="12" xfId="0" applyNumberFormat="1" applyFont="1" applyBorder="1" applyAlignment="1">
      <alignment horizontal="right" indent="1"/>
    </xf>
    <xf numFmtId="168" fontId="43" fillId="0" borderId="4" xfId="0" applyNumberFormat="1" applyFont="1" applyBorder="1" applyAlignment="1">
      <alignment horizontal="right" indent="1"/>
    </xf>
    <xf numFmtId="168" fontId="43" fillId="0" borderId="13" xfId="0" applyNumberFormat="1" applyFont="1" applyBorder="1" applyAlignment="1">
      <alignment horizontal="right" indent="1"/>
    </xf>
    <xf numFmtId="169" fontId="41" fillId="0" borderId="44" xfId="0" applyNumberFormat="1" applyFont="1" applyBorder="1" applyAlignment="1">
      <alignment horizontal="left" indent="7"/>
    </xf>
    <xf numFmtId="0" fontId="0" fillId="0" borderId="44" xfId="0" applyBorder="1"/>
    <xf numFmtId="168" fontId="43" fillId="0" borderId="46" xfId="0" applyNumberFormat="1" applyFont="1" applyBorder="1" applyAlignment="1">
      <alignment horizontal="right" indent="1"/>
    </xf>
    <xf numFmtId="169" fontId="43" fillId="0" borderId="14" xfId="0" applyNumberFormat="1" applyFont="1" applyBorder="1" applyAlignment="1">
      <alignment horizontal="right" indent="1"/>
    </xf>
    <xf numFmtId="169" fontId="43" fillId="0" borderId="0" xfId="0" applyNumberFormat="1" applyFont="1" applyAlignment="1">
      <alignment horizontal="right" indent="1"/>
    </xf>
    <xf numFmtId="169" fontId="43" fillId="0" borderId="15" xfId="0" applyNumberFormat="1" applyFont="1" applyBorder="1" applyAlignment="1">
      <alignment horizontal="right" indent="1"/>
    </xf>
    <xf numFmtId="169" fontId="43" fillId="0" borderId="47" xfId="0" applyNumberFormat="1" applyFont="1" applyBorder="1" applyAlignment="1">
      <alignment horizontal="right" indent="1"/>
    </xf>
    <xf numFmtId="168" fontId="43" fillId="0" borderId="14" xfId="4" applyNumberFormat="1" applyFont="1" applyBorder="1" applyAlignment="1">
      <alignment horizontal="right" indent="1"/>
    </xf>
    <xf numFmtId="168" fontId="43" fillId="0" borderId="0" xfId="4" applyNumberFormat="1" applyFont="1" applyAlignment="1">
      <alignment horizontal="right" indent="1"/>
    </xf>
    <xf numFmtId="168" fontId="43" fillId="0" borderId="15" xfId="4" applyNumberFormat="1" applyFont="1" applyBorder="1" applyAlignment="1">
      <alignment horizontal="right" indent="1"/>
    </xf>
    <xf numFmtId="168" fontId="43" fillId="0" borderId="47" xfId="4" applyNumberFormat="1" applyFont="1" applyBorder="1" applyAlignment="1">
      <alignment horizontal="right" indent="1"/>
    </xf>
    <xf numFmtId="3" fontId="43" fillId="0" borderId="14" xfId="0" applyNumberFormat="1" applyFont="1" applyBorder="1" applyAlignment="1">
      <alignment horizontal="right" indent="1"/>
    </xf>
    <xf numFmtId="3" fontId="43" fillId="0" borderId="47" xfId="0" applyNumberFormat="1" applyFont="1" applyBorder="1" applyAlignment="1">
      <alignment horizontal="right" indent="1"/>
    </xf>
    <xf numFmtId="167" fontId="41" fillId="0" borderId="0" xfId="0" applyNumberFormat="1" applyFont="1" applyAlignment="1">
      <alignment horizontal="left"/>
    </xf>
    <xf numFmtId="168" fontId="41" fillId="0" borderId="0" xfId="0" applyNumberFormat="1" applyFont="1" applyAlignment="1">
      <alignment horizontal="right" indent="1"/>
    </xf>
    <xf numFmtId="168" fontId="41" fillId="0" borderId="15" xfId="0" applyNumberFormat="1" applyFont="1" applyBorder="1" applyAlignment="1">
      <alignment horizontal="right" indent="1"/>
    </xf>
    <xf numFmtId="168" fontId="41" fillId="0" borderId="14" xfId="0" applyNumberFormat="1" applyFont="1" applyBorder="1" applyAlignment="1">
      <alignment horizontal="right" indent="1"/>
    </xf>
    <xf numFmtId="168" fontId="41" fillId="0" borderId="47" xfId="0" applyNumberFormat="1" applyFont="1" applyBorder="1" applyAlignment="1">
      <alignment horizontal="right" indent="1"/>
    </xf>
    <xf numFmtId="169" fontId="41" fillId="0" borderId="44" xfId="0" applyNumberFormat="1" applyFont="1" applyBorder="1" applyAlignment="1">
      <alignment horizontal="left" indent="5"/>
    </xf>
    <xf numFmtId="169" fontId="41" fillId="0" borderId="44" xfId="0" applyNumberFormat="1" applyFont="1" applyBorder="1" applyAlignment="1">
      <alignment horizontal="left" indent="10"/>
    </xf>
    <xf numFmtId="3" fontId="43" fillId="0" borderId="0" xfId="0" quotePrefix="1" applyNumberFormat="1" applyFont="1" applyAlignment="1">
      <alignment horizontal="right" indent="1"/>
    </xf>
    <xf numFmtId="3" fontId="43" fillId="0" borderId="15" xfId="0" quotePrefix="1" applyNumberFormat="1" applyFont="1" applyBorder="1" applyAlignment="1">
      <alignment horizontal="right" indent="1"/>
    </xf>
    <xf numFmtId="169" fontId="42" fillId="0" borderId="44" xfId="0" applyNumberFormat="1" applyFont="1" applyBorder="1" applyAlignment="1">
      <alignment horizontal="left" indent="10"/>
    </xf>
    <xf numFmtId="168" fontId="43" fillId="0" borderId="0" xfId="0" quotePrefix="1" applyNumberFormat="1" applyFont="1" applyAlignment="1">
      <alignment horizontal="right" indent="1"/>
    </xf>
    <xf numFmtId="168" fontId="43" fillId="0" borderId="15" xfId="0" quotePrefix="1" applyNumberFormat="1" applyFont="1" applyBorder="1" applyAlignment="1">
      <alignment horizontal="right" indent="1"/>
    </xf>
    <xf numFmtId="169" fontId="41" fillId="0" borderId="44" xfId="0" applyNumberFormat="1" applyFont="1" applyBorder="1" applyAlignment="1">
      <alignment horizontal="left" indent="8"/>
    </xf>
    <xf numFmtId="3" fontId="41" fillId="0" borderId="0" xfId="0" quotePrefix="1" applyNumberFormat="1" applyFont="1" applyAlignment="1">
      <alignment horizontal="right" indent="1"/>
    </xf>
    <xf numFmtId="3" fontId="41" fillId="0" borderId="15" xfId="0" quotePrefix="1" applyNumberFormat="1" applyFont="1" applyBorder="1" applyAlignment="1">
      <alignment horizontal="right" indent="1"/>
    </xf>
    <xf numFmtId="3" fontId="41" fillId="0" borderId="14" xfId="0" applyNumberFormat="1" applyFont="1" applyBorder="1" applyAlignment="1">
      <alignment horizontal="right" indent="1"/>
    </xf>
    <xf numFmtId="3" fontId="41" fillId="0" borderId="47" xfId="0" applyNumberFormat="1" applyFont="1" applyBorder="1" applyAlignment="1">
      <alignment horizontal="right" indent="1"/>
    </xf>
    <xf numFmtId="169" fontId="42" fillId="0" borderId="44" xfId="0" applyNumberFormat="1" applyFont="1" applyBorder="1" applyAlignment="1">
      <alignment horizontal="left" indent="8"/>
    </xf>
    <xf numFmtId="168" fontId="41" fillId="0" borderId="0" xfId="0" quotePrefix="1" applyNumberFormat="1" applyFont="1" applyAlignment="1">
      <alignment horizontal="right" indent="1"/>
    </xf>
    <xf numFmtId="168" fontId="41" fillId="0" borderId="15" xfId="0" quotePrefix="1" applyNumberFormat="1" applyFont="1" applyBorder="1" applyAlignment="1">
      <alignment horizontal="right" indent="1"/>
    </xf>
    <xf numFmtId="168" fontId="41" fillId="0" borderId="14" xfId="4" applyNumberFormat="1" applyFont="1" applyBorder="1" applyAlignment="1">
      <alignment horizontal="right" indent="1"/>
    </xf>
    <xf numFmtId="168" fontId="41" fillId="0" borderId="47" xfId="4" applyNumberFormat="1" applyFont="1" applyBorder="1" applyAlignment="1">
      <alignment horizontal="right" indent="1"/>
    </xf>
    <xf numFmtId="169" fontId="42" fillId="0" borderId="45" xfId="0" applyNumberFormat="1" applyFont="1" applyBorder="1" applyAlignment="1">
      <alignment horizontal="left" indent="8"/>
    </xf>
    <xf numFmtId="168" fontId="41" fillId="0" borderId="1" xfId="0" quotePrefix="1" applyNumberFormat="1" applyFont="1" applyBorder="1" applyAlignment="1">
      <alignment horizontal="right" indent="1"/>
    </xf>
    <xf numFmtId="168" fontId="41" fillId="0" borderId="17" xfId="0" quotePrefix="1" applyNumberFormat="1" applyFont="1" applyBorder="1" applyAlignment="1">
      <alignment horizontal="right" indent="1"/>
    </xf>
    <xf numFmtId="168" fontId="41" fillId="0" borderId="16" xfId="4" applyNumberFormat="1" applyFont="1" applyBorder="1" applyAlignment="1">
      <alignment horizontal="right" indent="1"/>
    </xf>
    <xf numFmtId="168" fontId="41" fillId="0" borderId="48" xfId="4" applyNumberFormat="1" applyFont="1" applyBorder="1" applyAlignment="1">
      <alignment horizontal="right" indent="1"/>
    </xf>
    <xf numFmtId="3" fontId="0" fillId="3" borderId="6" xfId="0" applyNumberFormat="1" applyFill="1" applyBorder="1" applyAlignment="1">
      <alignment horizontal="right" indent="2"/>
    </xf>
    <xf numFmtId="0" fontId="2" fillId="9" borderId="24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0" fillId="0" borderId="0" xfId="1" applyFont="1" applyAlignment="1" applyProtection="1">
      <alignment wrapText="1"/>
      <protection hidden="1"/>
    </xf>
    <xf numFmtId="0" fontId="51" fillId="0" borderId="0" xfId="1" applyFont="1" applyAlignment="1" applyProtection="1">
      <alignment horizontal="center" wrapText="1"/>
      <protection hidden="1"/>
    </xf>
    <xf numFmtId="0" fontId="38" fillId="0" borderId="0" xfId="0" applyFont="1" applyAlignment="1">
      <alignment vertical="center" wrapText="1"/>
    </xf>
    <xf numFmtId="170" fontId="44" fillId="0" borderId="0" xfId="0" applyNumberFormat="1" applyFont="1" applyAlignment="1">
      <alignment horizontal="right" vertical="center"/>
    </xf>
    <xf numFmtId="165" fontId="45" fillId="0" borderId="0" xfId="0" applyNumberFormat="1" applyFont="1" applyAlignment="1">
      <alignment horizontal="right" wrapText="1" indent="2"/>
    </xf>
    <xf numFmtId="0" fontId="4" fillId="0" borderId="0" xfId="0" applyFont="1" applyAlignment="1">
      <alignment horizontal="right" wrapText="1" indent="2"/>
    </xf>
    <xf numFmtId="0" fontId="47" fillId="0" borderId="18" xfId="0" applyFont="1" applyBorder="1" applyAlignment="1">
      <alignment horizontal="left" vertical="center" wrapText="1" indent="2"/>
    </xf>
    <xf numFmtId="0" fontId="47" fillId="0" borderId="18" xfId="0" applyFont="1" applyBorder="1" applyAlignment="1">
      <alignment horizontal="right" vertical="center" wrapText="1" indent="1"/>
    </xf>
    <xf numFmtId="176" fontId="0" fillId="0" borderId="0" xfId="0" applyNumberFormat="1"/>
    <xf numFmtId="165" fontId="0" fillId="0" borderId="0" xfId="0" applyNumberFormat="1" applyAlignment="1">
      <alignment horizontal="center"/>
    </xf>
    <xf numFmtId="10" fontId="43" fillId="0" borderId="44" xfId="0" applyNumberFormat="1" applyFont="1" applyBorder="1" applyAlignment="1">
      <alignment horizontal="right" indent="1"/>
    </xf>
    <xf numFmtId="168" fontId="43" fillId="0" borderId="0" xfId="4" applyNumberFormat="1" applyFont="1" applyBorder="1" applyAlignment="1">
      <alignment horizontal="right" indent="1"/>
    </xf>
    <xf numFmtId="3" fontId="41" fillId="0" borderId="0" xfId="0" applyNumberFormat="1" applyFont="1" applyAlignment="1">
      <alignment horizontal="right" indent="1"/>
    </xf>
    <xf numFmtId="168" fontId="41" fillId="0" borderId="0" xfId="4" applyNumberFormat="1" applyFont="1" applyBorder="1" applyAlignment="1">
      <alignment horizontal="right" indent="1"/>
    </xf>
    <xf numFmtId="168" fontId="41" fillId="0" borderId="1" xfId="4" applyNumberFormat="1" applyFont="1" applyBorder="1" applyAlignment="1">
      <alignment horizontal="right" indent="1"/>
    </xf>
    <xf numFmtId="0" fontId="28" fillId="9" borderId="20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3" fontId="43" fillId="0" borderId="0" xfId="4" applyNumberFormat="1" applyFont="1" applyBorder="1" applyAlignment="1">
      <alignment horizontal="right" indent="1"/>
    </xf>
    <xf numFmtId="10" fontId="43" fillId="0" borderId="1" xfId="0" applyNumberFormat="1" applyFont="1" applyBorder="1" applyAlignment="1">
      <alignment horizontal="right" indent="1"/>
    </xf>
    <xf numFmtId="167" fontId="50" fillId="14" borderId="0" xfId="5" applyNumberFormat="1" applyFont="1" applyFill="1" applyAlignment="1">
      <alignment vertical="center"/>
    </xf>
    <xf numFmtId="10" fontId="43" fillId="0" borderId="0" xfId="0" applyNumberFormat="1" applyFont="1" applyAlignment="1">
      <alignment horizontal="right" indent="1"/>
    </xf>
    <xf numFmtId="10" fontId="43" fillId="0" borderId="15" xfId="0" applyNumberFormat="1" applyFont="1" applyBorder="1" applyAlignment="1">
      <alignment horizontal="right" indent="1"/>
    </xf>
    <xf numFmtId="10" fontId="43" fillId="0" borderId="17" xfId="0" applyNumberFormat="1" applyFont="1" applyBorder="1" applyAlignment="1">
      <alignment horizontal="right" indent="1"/>
    </xf>
    <xf numFmtId="0" fontId="0" fillId="0" borderId="15" xfId="0" applyBorder="1"/>
    <xf numFmtId="169" fontId="43" fillId="0" borderId="17" xfId="0" applyNumberFormat="1" applyFont="1" applyBorder="1" applyAlignment="1">
      <alignment horizontal="right" indent="1"/>
    </xf>
    <xf numFmtId="0" fontId="25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54" fillId="0" borderId="20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9" fontId="1" fillId="0" borderId="0" xfId="4" applyFill="1" applyAlignment="1">
      <alignment horizontal="center"/>
    </xf>
    <xf numFmtId="9" fontId="5" fillId="0" borderId="0" xfId="4" applyFont="1" applyFill="1" applyAlignment="1">
      <alignment horizontal="center"/>
    </xf>
    <xf numFmtId="168" fontId="5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4" applyFont="1" applyFill="1" applyAlignment="1">
      <alignment horizontal="center"/>
    </xf>
    <xf numFmtId="0" fontId="3" fillId="0" borderId="0" xfId="0" applyFont="1" applyAlignment="1">
      <alignment horizontal="left"/>
    </xf>
    <xf numFmtId="16" fontId="3" fillId="0" borderId="19" xfId="0" applyNumberFormat="1" applyFont="1" applyBorder="1" applyAlignment="1">
      <alignment horizontal="center"/>
    </xf>
    <xf numFmtId="0" fontId="0" fillId="0" borderId="19" xfId="0" applyBorder="1"/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7" fillId="0" borderId="19" xfId="0" applyFont="1" applyBorder="1" applyAlignment="1">
      <alignment horizontal="center"/>
    </xf>
    <xf numFmtId="169" fontId="46" fillId="0" borderId="0" xfId="0" applyNumberFormat="1" applyFont="1" applyAlignment="1">
      <alignment vertical="center"/>
    </xf>
    <xf numFmtId="0" fontId="36" fillId="0" borderId="0" xfId="0" applyFont="1" applyAlignment="1">
      <alignment vertical="center" wrapText="1"/>
    </xf>
    <xf numFmtId="0" fontId="55" fillId="0" borderId="0" xfId="0" applyFont="1" applyAlignment="1">
      <alignment vertical="center" wrapText="1"/>
    </xf>
    <xf numFmtId="9" fontId="36" fillId="0" borderId="0" xfId="0" applyNumberFormat="1" applyFont="1" applyAlignment="1">
      <alignment wrapText="1"/>
    </xf>
    <xf numFmtId="177" fontId="28" fillId="0" borderId="0" xfId="0" applyNumberFormat="1" applyFont="1"/>
    <xf numFmtId="174" fontId="3" fillId="0" borderId="0" xfId="0" applyNumberFormat="1" applyFont="1"/>
    <xf numFmtId="9" fontId="36" fillId="0" borderId="0" xfId="0" applyNumberFormat="1" applyFont="1" applyAlignment="1">
      <alignment horizontal="right" wrapText="1" indent="3"/>
    </xf>
    <xf numFmtId="9" fontId="55" fillId="0" borderId="0" xfId="0" applyNumberFormat="1" applyFont="1" applyAlignment="1">
      <alignment horizontal="right" wrapText="1" indent="3"/>
    </xf>
    <xf numFmtId="9" fontId="5" fillId="0" borderId="0" xfId="0" applyNumberFormat="1" applyFont="1" applyAlignment="1">
      <alignment horizontal="left" vertical="center"/>
    </xf>
    <xf numFmtId="177" fontId="0" fillId="0" borderId="0" xfId="0" applyNumberFormat="1"/>
    <xf numFmtId="0" fontId="0" fillId="0" borderId="0" xfId="0" applyAlignment="1">
      <alignment horizontal="right" indent="3"/>
    </xf>
    <xf numFmtId="0" fontId="47" fillId="0" borderId="0" xfId="0" applyFont="1" applyAlignment="1">
      <alignment horizontal="right" indent="3"/>
    </xf>
    <xf numFmtId="9" fontId="0" fillId="0" borderId="0" xfId="0" applyNumberFormat="1"/>
    <xf numFmtId="174" fontId="15" fillId="0" borderId="0" xfId="0" applyNumberFormat="1" applyFont="1" applyAlignment="1">
      <alignment vertical="center"/>
    </xf>
    <xf numFmtId="9" fontId="5" fillId="0" borderId="0" xfId="0" applyNumberFormat="1" applyFont="1" applyAlignment="1">
      <alignment horizontal="right"/>
    </xf>
    <xf numFmtId="3" fontId="15" fillId="0" borderId="0" xfId="0" applyNumberFormat="1" applyFont="1" applyAlignment="1">
      <alignment vertical="center"/>
    </xf>
    <xf numFmtId="8" fontId="28" fillId="0" borderId="0" xfId="0" applyNumberFormat="1" applyFont="1"/>
    <xf numFmtId="174" fontId="15" fillId="0" borderId="0" xfId="0" applyNumberFormat="1" applyFont="1" applyAlignment="1">
      <alignment horizontal="right" vertical="center"/>
    </xf>
    <xf numFmtId="3" fontId="15" fillId="0" borderId="0" xfId="0" applyNumberFormat="1" applyFont="1" applyAlignment="1">
      <alignment horizontal="right" vertical="center"/>
    </xf>
    <xf numFmtId="3" fontId="15" fillId="0" borderId="1" xfId="0" applyNumberFormat="1" applyFont="1" applyBorder="1" applyAlignment="1">
      <alignment vertical="center"/>
    </xf>
    <xf numFmtId="174" fontId="15" fillId="0" borderId="1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0" fontId="47" fillId="0" borderId="1" xfId="0" applyFont="1" applyBorder="1"/>
    <xf numFmtId="9" fontId="46" fillId="0" borderId="1" xfId="4" applyFont="1" applyFill="1" applyBorder="1" applyAlignment="1">
      <alignment horizontal="left" vertical="center"/>
    </xf>
    <xf numFmtId="9" fontId="46" fillId="0" borderId="0" xfId="4" applyFont="1" applyFill="1" applyAlignment="1">
      <alignment horizontal="left" vertical="center"/>
    </xf>
    <xf numFmtId="0" fontId="25" fillId="0" borderId="0" xfId="1" applyFont="1" applyAlignment="1" applyProtection="1">
      <alignment wrapText="1"/>
      <protection hidden="1"/>
    </xf>
    <xf numFmtId="0" fontId="0" fillId="0" borderId="0" xfId="0" applyAlignment="1">
      <alignment horizontal="right"/>
    </xf>
    <xf numFmtId="0" fontId="24" fillId="3" borderId="0" xfId="0" applyFont="1" applyFill="1" applyAlignment="1">
      <alignment horizontal="right" vertical="center" wrapText="1"/>
    </xf>
    <xf numFmtId="0" fontId="2" fillId="9" borderId="2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0" fillId="0" borderId="5" xfId="0" applyBorder="1" applyAlignment="1">
      <alignment horizontal="right"/>
    </xf>
    <xf numFmtId="166" fontId="8" fillId="4" borderId="0" xfId="0" applyNumberFormat="1" applyFont="1" applyFill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39" fillId="9" borderId="24" xfId="0" applyFont="1" applyFill="1" applyBorder="1" applyAlignment="1">
      <alignment horizontal="center" vertical="center" wrapText="1"/>
    </xf>
    <xf numFmtId="0" fontId="39" fillId="9" borderId="31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/>
    </xf>
    <xf numFmtId="0" fontId="2" fillId="9" borderId="39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9" fillId="9" borderId="0" xfId="0" applyFont="1" applyFill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/>
    </xf>
    <xf numFmtId="0" fontId="2" fillId="9" borderId="27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25" fillId="0" borderId="0" xfId="1" applyFont="1" applyAlignment="1" applyProtection="1">
      <alignment horizontal="center" wrapText="1"/>
      <protection hidden="1"/>
    </xf>
    <xf numFmtId="0" fontId="39" fillId="9" borderId="3" xfId="0" applyFont="1" applyFill="1" applyBorder="1" applyAlignment="1">
      <alignment horizontal="center" vertical="center" wrapText="1"/>
    </xf>
    <xf numFmtId="0" fontId="39" fillId="9" borderId="25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/>
    </xf>
    <xf numFmtId="0" fontId="2" fillId="9" borderId="3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2" fillId="9" borderId="24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53" fillId="9" borderId="3" xfId="0" applyFont="1" applyFill="1" applyBorder="1" applyAlignment="1">
      <alignment horizontal="center" vertical="center" wrapText="1"/>
    </xf>
    <xf numFmtId="0" fontId="53" fillId="9" borderId="0" xfId="0" applyFont="1" applyFill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167" fontId="17" fillId="0" borderId="28" xfId="0" quotePrefix="1" applyNumberFormat="1" applyFont="1" applyBorder="1" applyAlignment="1">
      <alignment horizontal="center" vertical="center" wrapText="1"/>
    </xf>
    <xf numFmtId="167" fontId="17" fillId="0" borderId="7" xfId="0" quotePrefix="1" applyNumberFormat="1" applyFont="1" applyBorder="1" applyAlignment="1">
      <alignment horizontal="center" vertical="center" wrapText="1"/>
    </xf>
    <xf numFmtId="167" fontId="17" fillId="0" borderId="30" xfId="0" quotePrefix="1" applyNumberFormat="1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" fontId="50" fillId="14" borderId="9" xfId="5" applyNumberFormat="1" applyFont="1" applyFill="1" applyBorder="1" applyAlignment="1">
      <alignment horizontal="center" vertical="center"/>
    </xf>
    <xf numFmtId="1" fontId="50" fillId="14" borderId="10" xfId="5" applyNumberFormat="1" applyFont="1" applyFill="1" applyBorder="1" applyAlignment="1">
      <alignment horizontal="center" vertical="center"/>
    </xf>
    <xf numFmtId="1" fontId="50" fillId="14" borderId="11" xfId="5" applyNumberFormat="1" applyFont="1" applyFill="1" applyBorder="1" applyAlignment="1">
      <alignment horizontal="center" vertical="center"/>
    </xf>
    <xf numFmtId="22" fontId="0" fillId="0" borderId="0" xfId="0" applyNumberFormat="1" applyAlignment="1">
      <alignment horizontal="center"/>
    </xf>
    <xf numFmtId="0" fontId="48" fillId="0" borderId="0" xfId="0" applyFont="1" applyAlignment="1">
      <alignment horizontal="center" wrapText="1"/>
    </xf>
    <xf numFmtId="167" fontId="49" fillId="14" borderId="49" xfId="0" quotePrefix="1" applyNumberFormat="1" applyFont="1" applyFill="1" applyBorder="1" applyAlignment="1">
      <alignment horizontal="center" vertical="center" wrapText="1"/>
    </xf>
    <xf numFmtId="167" fontId="49" fillId="14" borderId="51" xfId="0" quotePrefix="1" applyNumberFormat="1" applyFont="1" applyFill="1" applyBorder="1" applyAlignment="1">
      <alignment horizontal="center" vertical="center" wrapText="1"/>
    </xf>
    <xf numFmtId="167" fontId="49" fillId="14" borderId="52" xfId="0" quotePrefix="1" applyNumberFormat="1" applyFont="1" applyFill="1" applyBorder="1" applyAlignment="1">
      <alignment horizontal="center" vertical="center" wrapText="1"/>
    </xf>
    <xf numFmtId="167" fontId="50" fillId="14" borderId="8" xfId="5" applyNumberFormat="1" applyFont="1" applyFill="1" applyBorder="1" applyAlignment="1">
      <alignment horizontal="center" vertical="center"/>
    </xf>
    <xf numFmtId="167" fontId="50" fillId="14" borderId="57" xfId="5" applyNumberFormat="1" applyFont="1" applyFill="1" applyBorder="1" applyAlignment="1">
      <alignment horizontal="center" vertical="center"/>
    </xf>
    <xf numFmtId="167" fontId="41" fillId="0" borderId="4" xfId="0" applyNumberFormat="1" applyFont="1" applyBorder="1" applyAlignment="1">
      <alignment horizontal="left"/>
    </xf>
    <xf numFmtId="1" fontId="50" fillId="14" borderId="56" xfId="5" applyNumberFormat="1" applyFont="1" applyFill="1" applyBorder="1" applyAlignment="1">
      <alignment horizontal="center" vertical="center"/>
    </xf>
    <xf numFmtId="22" fontId="0" fillId="0" borderId="1" xfId="0" applyNumberFormat="1" applyBorder="1" applyAlignment="1">
      <alignment horizontal="center"/>
    </xf>
    <xf numFmtId="0" fontId="57" fillId="9" borderId="24" xfId="0" applyFont="1" applyFill="1" applyBorder="1" applyAlignment="1">
      <alignment horizontal="center" vertical="center" wrapText="1"/>
    </xf>
    <xf numFmtId="0" fontId="57" fillId="9" borderId="31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39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2" fillId="9" borderId="31" xfId="0" applyFont="1" applyFill="1" applyBorder="1" applyAlignment="1">
      <alignment horizontal="center" vertical="center" wrapText="1"/>
    </xf>
    <xf numFmtId="0" fontId="51" fillId="0" borderId="0" xfId="1" applyFont="1" applyAlignment="1" applyProtection="1">
      <alignment horizontal="center" wrapText="1"/>
      <protection hidden="1"/>
    </xf>
    <xf numFmtId="0" fontId="25" fillId="0" borderId="0" xfId="1" applyFont="1" applyAlignment="1" applyProtection="1">
      <alignment horizontal="left" wrapText="1" indent="77"/>
      <protection hidden="1"/>
    </xf>
    <xf numFmtId="0" fontId="24" fillId="9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</cellXfs>
  <cellStyles count="8">
    <cellStyle name="Hiperligação" xfId="3" builtinId="8"/>
    <cellStyle name="Hiperligação 2" xfId="6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7" xr:uid="{00000000-0005-0000-0000-000005000000}"/>
    <cellStyle name="Normal_PRINCIP" xfId="5" xr:uid="{00000000-0005-0000-0000-000006000000}"/>
    <cellStyle name="Percentagem" xfId="4" builtinId="5"/>
  </cellStyles>
  <dxfs count="33"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C4D79B"/>
        </patternFill>
      </fill>
    </dxf>
    <dxf>
      <fill>
        <patternFill>
          <bgColor theme="5" tint="0.59996337778862885"/>
        </patternFill>
      </fill>
    </dxf>
    <dxf>
      <fill>
        <patternFill>
          <bgColor rgb="FFC4D79B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</dxfs>
  <tableStyles count="0" defaultTableStyle="TableStyleMedium2" defaultPivotStyle="PivotStyleLight16"/>
  <colors>
    <mruColors>
      <color rgb="FFCCFF66"/>
      <color rgb="FF1F497D"/>
      <color rgb="FFFBFB97"/>
      <color rgb="FF3A8640"/>
      <color rgb="FFC4D79B"/>
      <color rgb="FFE6B8B7"/>
      <color rgb="FFFFE285"/>
      <color rgb="FFC0504D"/>
      <color rgb="FFFFDB69"/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1. Indicador de Atividade Económica</a:t>
            </a:r>
          </a:p>
        </c:rich>
      </c:tx>
      <c:layout>
        <c:manualLayout>
          <c:xMode val="edge"/>
          <c:yMode val="edge"/>
          <c:x val="0.27410319444444442"/>
          <c:y val="1.0714288727302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5500065954359588E-2"/>
          <c:y val="7.6382333065897937E-2"/>
          <c:w val="0.92391666666666683"/>
          <c:h val="0.70762892858597581"/>
        </c:manualLayout>
      </c:layout>
      <c:lineChart>
        <c:grouping val="standard"/>
        <c:varyColors val="0"/>
        <c:ser>
          <c:idx val="0"/>
          <c:order val="0"/>
          <c:tx>
            <c:strRef>
              <c:f>'Indicadores Semanais'!$Z$6</c:f>
              <c:strCache>
                <c:ptCount val="1"/>
                <c:pt idx="0">
                  <c:v>DEI</c:v>
                </c:pt>
              </c:strCache>
            </c:strRef>
          </c:tx>
          <c:spPr>
            <a:ln w="6350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Semanais'!$Y$9:$Y$1097</c:f>
              <c:strCache>
                <c:ptCount val="1089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0">
                  <c:v>01-05-2022</c:v>
                </c:pt>
                <c:pt idx="881">
                  <c:v>01-06-2022</c:v>
                </c:pt>
                <c:pt idx="911">
                  <c:v>01-07-2022</c:v>
                </c:pt>
                <c:pt idx="942">
                  <c:v>01-08-2022</c:v>
                </c:pt>
                <c:pt idx="973">
                  <c:v>01-09-2022</c:v>
                </c:pt>
                <c:pt idx="1003">
                  <c:v>01-10-2022</c:v>
                </c:pt>
                <c:pt idx="1034">
                  <c:v>01-11-2022</c:v>
                </c:pt>
                <c:pt idx="1064">
                  <c:v>01-12-2022</c:v>
                </c:pt>
                <c:pt idx="1088">
                  <c:v>25-12-2022</c:v>
                </c:pt>
              </c:strCache>
            </c:strRef>
          </c:cat>
          <c:val>
            <c:numRef>
              <c:f>'Indicadores Semanais'!$Z$9:$Z$1097</c:f>
              <c:numCache>
                <c:formatCode>0.0</c:formatCode>
                <c:ptCount val="1089"/>
                <c:pt idx="0">
                  <c:v>2.5277600990951621</c:v>
                </c:pt>
                <c:pt idx="1">
                  <c:v>1.1170100862067533</c:v>
                </c:pt>
                <c:pt idx="2">
                  <c:v>-2.0204155859245034</c:v>
                </c:pt>
                <c:pt idx="3">
                  <c:v>-2.3707674665112677</c:v>
                </c:pt>
                <c:pt idx="4">
                  <c:v>1.958617497221121</c:v>
                </c:pt>
                <c:pt idx="5">
                  <c:v>1.0916063946062278</c:v>
                </c:pt>
                <c:pt idx="6">
                  <c:v>-0.72513595497597461</c:v>
                </c:pt>
                <c:pt idx="7">
                  <c:v>0.99626462447848363</c:v>
                </c:pt>
                <c:pt idx="8">
                  <c:v>3.7725517880752188</c:v>
                </c:pt>
                <c:pt idx="9">
                  <c:v>1.2126542371345381</c:v>
                </c:pt>
                <c:pt idx="10">
                  <c:v>2.3675695740335638</c:v>
                </c:pt>
                <c:pt idx="11">
                  <c:v>2.9280764895129781</c:v>
                </c:pt>
                <c:pt idx="12">
                  <c:v>3.1452528168377722</c:v>
                </c:pt>
                <c:pt idx="13">
                  <c:v>0.99268923633546025</c:v>
                </c:pt>
                <c:pt idx="14">
                  <c:v>1.6645671912899784</c:v>
                </c:pt>
                <c:pt idx="15">
                  <c:v>1.9323390815044506</c:v>
                </c:pt>
                <c:pt idx="16">
                  <c:v>8.4000821533843917E-2</c:v>
                </c:pt>
                <c:pt idx="17">
                  <c:v>-0.46214762094956474</c:v>
                </c:pt>
                <c:pt idx="18">
                  <c:v>1.8720889716621949</c:v>
                </c:pt>
                <c:pt idx="19">
                  <c:v>5.1686192147691887</c:v>
                </c:pt>
                <c:pt idx="20">
                  <c:v>1.8581834444620542</c:v>
                </c:pt>
                <c:pt idx="21">
                  <c:v>0.96763857576940482</c:v>
                </c:pt>
                <c:pt idx="22">
                  <c:v>3.431098845289132</c:v>
                </c:pt>
                <c:pt idx="23">
                  <c:v>4.0660169026730468</c:v>
                </c:pt>
                <c:pt idx="24">
                  <c:v>4.2294766012240839</c:v>
                </c:pt>
                <c:pt idx="25">
                  <c:v>5.1127359177368277</c:v>
                </c:pt>
                <c:pt idx="26">
                  <c:v>3.2773881471161035</c:v>
                </c:pt>
                <c:pt idx="27">
                  <c:v>0.70986384821986936</c:v>
                </c:pt>
                <c:pt idx="28">
                  <c:v>1.9550521019531781</c:v>
                </c:pt>
                <c:pt idx="29">
                  <c:v>3.204711509806883</c:v>
                </c:pt>
                <c:pt idx="30">
                  <c:v>1.2923405436718327</c:v>
                </c:pt>
                <c:pt idx="31">
                  <c:v>1.1458602787888574</c:v>
                </c:pt>
                <c:pt idx="32">
                  <c:v>-1.7593889929544662</c:v>
                </c:pt>
                <c:pt idx="33">
                  <c:v>-6.0873825993962682E-2</c:v>
                </c:pt>
                <c:pt idx="34">
                  <c:v>-3.2565969276429234</c:v>
                </c:pt>
                <c:pt idx="35">
                  <c:v>-4.175718325044893</c:v>
                </c:pt>
                <c:pt idx="36">
                  <c:v>-1.1842801364441544</c:v>
                </c:pt>
                <c:pt idx="37">
                  <c:v>-0.94376025909634476</c:v>
                </c:pt>
                <c:pt idx="38">
                  <c:v>-2.6952758285436604</c:v>
                </c:pt>
                <c:pt idx="39">
                  <c:v>-1.5487982313813267</c:v>
                </c:pt>
                <c:pt idx="40">
                  <c:v>1.7239890089167265</c:v>
                </c:pt>
                <c:pt idx="41">
                  <c:v>-1.4089552855532805</c:v>
                </c:pt>
                <c:pt idx="42">
                  <c:v>5.2374512842457772</c:v>
                </c:pt>
                <c:pt idx="43">
                  <c:v>6.0416778363459791</c:v>
                </c:pt>
                <c:pt idx="44">
                  <c:v>-0.39508219285326962</c:v>
                </c:pt>
                <c:pt idx="45">
                  <c:v>0.61197925420636801</c:v>
                </c:pt>
                <c:pt idx="46">
                  <c:v>3.1443303911604517</c:v>
                </c:pt>
                <c:pt idx="47">
                  <c:v>9.30957573557858</c:v>
                </c:pt>
                <c:pt idx="48">
                  <c:v>2.0529165466482735</c:v>
                </c:pt>
                <c:pt idx="49">
                  <c:v>1.3671923812479607</c:v>
                </c:pt>
                <c:pt idx="50">
                  <c:v>2.7778868167689281</c:v>
                </c:pt>
                <c:pt idx="51">
                  <c:v>8.9134209159223321E-2</c:v>
                </c:pt>
                <c:pt idx="52">
                  <c:v>0.72751645705857904</c:v>
                </c:pt>
                <c:pt idx="53">
                  <c:v>-3.2208118737743239</c:v>
                </c:pt>
                <c:pt idx="54">
                  <c:v>0.34275930747852479</c:v>
                </c:pt>
                <c:pt idx="55">
                  <c:v>4.0897837010421174</c:v>
                </c:pt>
                <c:pt idx="56">
                  <c:v>3.5381483695066369</c:v>
                </c:pt>
                <c:pt idx="57">
                  <c:v>6.0420722148121317</c:v>
                </c:pt>
                <c:pt idx="58">
                  <c:v>0.75803211446505614</c:v>
                </c:pt>
                <c:pt idx="59">
                  <c:v>2.8136823097729327</c:v>
                </c:pt>
                <c:pt idx="60">
                  <c:v>6.6156791484747153</c:v>
                </c:pt>
                <c:pt idx="61">
                  <c:v>7.562809003724217</c:v>
                </c:pt>
                <c:pt idx="62">
                  <c:v>4.031413097740371</c:v>
                </c:pt>
                <c:pt idx="63">
                  <c:v>3.1225705215861983</c:v>
                </c:pt>
                <c:pt idx="64">
                  <c:v>2.3518249535063154</c:v>
                </c:pt>
                <c:pt idx="65">
                  <c:v>-2.6999211555187315</c:v>
                </c:pt>
                <c:pt idx="66">
                  <c:v>1.6047614722638621</c:v>
                </c:pt>
                <c:pt idx="67">
                  <c:v>2.2859146139530306</c:v>
                </c:pt>
                <c:pt idx="68">
                  <c:v>3.9118510743225268</c:v>
                </c:pt>
                <c:pt idx="69">
                  <c:v>6.0687013460438752</c:v>
                </c:pt>
                <c:pt idx="70">
                  <c:v>4.7687258617658514</c:v>
                </c:pt>
                <c:pt idx="71">
                  <c:v>5.7242450858671319</c:v>
                </c:pt>
                <c:pt idx="72">
                  <c:v>-2.3847259141365131</c:v>
                </c:pt>
                <c:pt idx="73">
                  <c:v>2.156081771631273</c:v>
                </c:pt>
                <c:pt idx="74">
                  <c:v>-1.4608001314562855</c:v>
                </c:pt>
                <c:pt idx="75">
                  <c:v>-2.6971783664762783</c:v>
                </c:pt>
                <c:pt idx="76">
                  <c:v>-5.5353187660015131</c:v>
                </c:pt>
                <c:pt idx="77">
                  <c:v>-15.330727198675399</c:v>
                </c:pt>
                <c:pt idx="78">
                  <c:v>-15.281663841046123</c:v>
                </c:pt>
                <c:pt idx="79">
                  <c:v>-20.905649613062565</c:v>
                </c:pt>
                <c:pt idx="80">
                  <c:v>-25.244116799876593</c:v>
                </c:pt>
                <c:pt idx="81">
                  <c:v>-20.621892761399948</c:v>
                </c:pt>
                <c:pt idx="82">
                  <c:v>-23.375853149897186</c:v>
                </c:pt>
                <c:pt idx="83">
                  <c:v>-20.814925936090013</c:v>
                </c:pt>
                <c:pt idx="84">
                  <c:v>-21.017618472970224</c:v>
                </c:pt>
                <c:pt idx="85">
                  <c:v>-19.425206602924657</c:v>
                </c:pt>
                <c:pt idx="86">
                  <c:v>-27.142551044398008</c:v>
                </c:pt>
                <c:pt idx="87">
                  <c:v>-29.689104739135544</c:v>
                </c:pt>
                <c:pt idx="88">
                  <c:v>-20.487314025475939</c:v>
                </c:pt>
                <c:pt idx="89">
                  <c:v>-19.313651283090511</c:v>
                </c:pt>
                <c:pt idx="90">
                  <c:v>-19.589321541572822</c:v>
                </c:pt>
                <c:pt idx="91">
                  <c:v>-21.868490019918795</c:v>
                </c:pt>
                <c:pt idx="92">
                  <c:v>-23.748421125515346</c:v>
                </c:pt>
                <c:pt idx="93">
                  <c:v>-27.630852555379278</c:v>
                </c:pt>
                <c:pt idx="94">
                  <c:v>-28.394028530576243</c:v>
                </c:pt>
                <c:pt idx="95">
                  <c:v>-26.474712306166815</c:v>
                </c:pt>
                <c:pt idx="96">
                  <c:v>-26.288892561565309</c:v>
                </c:pt>
                <c:pt idx="97">
                  <c:v>-27.607309786842265</c:v>
                </c:pt>
                <c:pt idx="98">
                  <c:v>-27.278899376914094</c:v>
                </c:pt>
                <c:pt idx="99">
                  <c:v>-30.656623284402635</c:v>
                </c:pt>
                <c:pt idx="100">
                  <c:v>-26.706500573202923</c:v>
                </c:pt>
                <c:pt idx="101">
                  <c:v>-30.33589514033542</c:v>
                </c:pt>
                <c:pt idx="102">
                  <c:v>-21.59228870152846</c:v>
                </c:pt>
                <c:pt idx="103">
                  <c:v>-23.303600860378278</c:v>
                </c:pt>
                <c:pt idx="104">
                  <c:v>-22.975188936839263</c:v>
                </c:pt>
                <c:pt idx="105">
                  <c:v>-23.527519336276786</c:v>
                </c:pt>
                <c:pt idx="106">
                  <c:v>-24.993708730717511</c:v>
                </c:pt>
                <c:pt idx="107">
                  <c:v>-28.483464597255843</c:v>
                </c:pt>
                <c:pt idx="108">
                  <c:v>-32.560381281633958</c:v>
                </c:pt>
                <c:pt idx="109">
                  <c:v>-25.102892040344283</c:v>
                </c:pt>
                <c:pt idx="110">
                  <c:v>-22.131997516381766</c:v>
                </c:pt>
                <c:pt idx="111">
                  <c:v>-26.643040437984858</c:v>
                </c:pt>
                <c:pt idx="112">
                  <c:v>-21.948568859695904</c:v>
                </c:pt>
                <c:pt idx="113">
                  <c:v>-26.389075758565021</c:v>
                </c:pt>
                <c:pt idx="114">
                  <c:v>-30.047381592054997</c:v>
                </c:pt>
                <c:pt idx="115">
                  <c:v>-25.689742000270758</c:v>
                </c:pt>
                <c:pt idx="116">
                  <c:v>-21.605223391494711</c:v>
                </c:pt>
                <c:pt idx="117">
                  <c:v>-19.40020500249064</c:v>
                </c:pt>
                <c:pt idx="118">
                  <c:v>-18.743180540753208</c:v>
                </c:pt>
                <c:pt idx="119">
                  <c:v>-21.695385018414711</c:v>
                </c:pt>
                <c:pt idx="120">
                  <c:v>-28.476666415737618</c:v>
                </c:pt>
                <c:pt idx="121">
                  <c:v>-27.56039614736078</c:v>
                </c:pt>
                <c:pt idx="122">
                  <c:v>-31.010754946884258</c:v>
                </c:pt>
                <c:pt idx="123">
                  <c:v>-18.385676830671702</c:v>
                </c:pt>
                <c:pt idx="124">
                  <c:v>-23.228225916689212</c:v>
                </c:pt>
                <c:pt idx="125">
                  <c:v>-20.615042269245727</c:v>
                </c:pt>
                <c:pt idx="126">
                  <c:v>-24.026616076771983</c:v>
                </c:pt>
                <c:pt idx="127">
                  <c:v>-21.714039433588123</c:v>
                </c:pt>
                <c:pt idx="128">
                  <c:v>-26.35683205067496</c:v>
                </c:pt>
                <c:pt idx="129">
                  <c:v>-29.546587510588012</c:v>
                </c:pt>
                <c:pt idx="130">
                  <c:v>-23.429546177385259</c:v>
                </c:pt>
                <c:pt idx="131">
                  <c:v>-22.106286422363507</c:v>
                </c:pt>
                <c:pt idx="132">
                  <c:v>-22.06749945200982</c:v>
                </c:pt>
                <c:pt idx="133">
                  <c:v>-22.061230493566828</c:v>
                </c:pt>
                <c:pt idx="134">
                  <c:v>-16.12733062946856</c:v>
                </c:pt>
                <c:pt idx="135">
                  <c:v>-25.626291777731517</c:v>
                </c:pt>
                <c:pt idx="136">
                  <c:v>-28.071268080561669</c:v>
                </c:pt>
                <c:pt idx="137">
                  <c:v>-23.109447017351552</c:v>
                </c:pt>
                <c:pt idx="138">
                  <c:v>-20.280611244716724</c:v>
                </c:pt>
                <c:pt idx="139">
                  <c:v>-17.556861765825065</c:v>
                </c:pt>
                <c:pt idx="140">
                  <c:v>-18.770058592436534</c:v>
                </c:pt>
                <c:pt idx="141">
                  <c:v>-17.646002141012321</c:v>
                </c:pt>
                <c:pt idx="142">
                  <c:v>-23.454156616096125</c:v>
                </c:pt>
                <c:pt idx="143">
                  <c:v>-24.221423308523878</c:v>
                </c:pt>
                <c:pt idx="144">
                  <c:v>-20.454269067563398</c:v>
                </c:pt>
                <c:pt idx="145">
                  <c:v>-16.417911134055707</c:v>
                </c:pt>
                <c:pt idx="146">
                  <c:v>-18.114185858050643</c:v>
                </c:pt>
                <c:pt idx="147">
                  <c:v>-17.456889865289561</c:v>
                </c:pt>
                <c:pt idx="148">
                  <c:v>-16.190078198014863</c:v>
                </c:pt>
                <c:pt idx="149">
                  <c:v>-20.582620144981579</c:v>
                </c:pt>
                <c:pt idx="150">
                  <c:v>-24.450726480627619</c:v>
                </c:pt>
                <c:pt idx="151">
                  <c:v>-21.053971934023899</c:v>
                </c:pt>
                <c:pt idx="152">
                  <c:v>-19.755732660796276</c:v>
                </c:pt>
                <c:pt idx="153">
                  <c:v>-18.687175344617927</c:v>
                </c:pt>
                <c:pt idx="154">
                  <c:v>-17.36507791402699</c:v>
                </c:pt>
                <c:pt idx="155">
                  <c:v>-14.190855906939557</c:v>
                </c:pt>
                <c:pt idx="156">
                  <c:v>-20.047048739652961</c:v>
                </c:pt>
                <c:pt idx="157">
                  <c:v>-20.155266792985199</c:v>
                </c:pt>
                <c:pt idx="158">
                  <c:v>-16.080638259606808</c:v>
                </c:pt>
                <c:pt idx="159">
                  <c:v>-11.561742198657473</c:v>
                </c:pt>
                <c:pt idx="160">
                  <c:v>-12.607356125384868</c:v>
                </c:pt>
                <c:pt idx="161">
                  <c:v>-28.462795352573135</c:v>
                </c:pt>
                <c:pt idx="162">
                  <c:v>-19.388323965642044</c:v>
                </c:pt>
                <c:pt idx="163">
                  <c:v>-18.68759468450931</c:v>
                </c:pt>
                <c:pt idx="164">
                  <c:v>-21.046156523876085</c:v>
                </c:pt>
                <c:pt idx="165">
                  <c:v>-11.684016284094602</c:v>
                </c:pt>
                <c:pt idx="166">
                  <c:v>-13.147874340093088</c:v>
                </c:pt>
                <c:pt idx="167">
                  <c:v>-13.909667033402812</c:v>
                </c:pt>
                <c:pt idx="168">
                  <c:v>-13.064410340127672</c:v>
                </c:pt>
                <c:pt idx="169">
                  <c:v>-7.9574621216295416</c:v>
                </c:pt>
                <c:pt idx="170">
                  <c:v>-8.1511867279531671</c:v>
                </c:pt>
                <c:pt idx="171">
                  <c:v>-15.502464801737331</c:v>
                </c:pt>
                <c:pt idx="172">
                  <c:v>-12.107050307966182</c:v>
                </c:pt>
                <c:pt idx="173">
                  <c:v>-14.570603282221661</c:v>
                </c:pt>
                <c:pt idx="174">
                  <c:v>-10.867586819569311</c:v>
                </c:pt>
                <c:pt idx="175">
                  <c:v>-12.963124778923042</c:v>
                </c:pt>
                <c:pt idx="176">
                  <c:v>-12.518787488121939</c:v>
                </c:pt>
                <c:pt idx="177">
                  <c:v>-18.731915391595862</c:v>
                </c:pt>
                <c:pt idx="178">
                  <c:v>-19.060810591301632</c:v>
                </c:pt>
                <c:pt idx="179">
                  <c:v>-14.975787652437493</c:v>
                </c:pt>
                <c:pt idx="180">
                  <c:v>-14.740453901897785</c:v>
                </c:pt>
                <c:pt idx="181">
                  <c:v>-12.307533872527946</c:v>
                </c:pt>
                <c:pt idx="182">
                  <c:v>-13.241726137868422</c:v>
                </c:pt>
                <c:pt idx="183">
                  <c:v>-10.086118320835194</c:v>
                </c:pt>
                <c:pt idx="184">
                  <c:v>-15.111115014084481</c:v>
                </c:pt>
                <c:pt idx="185">
                  <c:v>-15.415038147684607</c:v>
                </c:pt>
                <c:pt idx="186">
                  <c:v>-8.9312074390797154</c:v>
                </c:pt>
                <c:pt idx="187">
                  <c:v>-8.6592601619732434</c:v>
                </c:pt>
                <c:pt idx="188">
                  <c:v>-8.2182869596905554</c:v>
                </c:pt>
                <c:pt idx="189">
                  <c:v>-10.198898400865332</c:v>
                </c:pt>
                <c:pt idx="190">
                  <c:v>-10.082328636318913</c:v>
                </c:pt>
                <c:pt idx="191">
                  <c:v>-13.899487780572526</c:v>
                </c:pt>
                <c:pt idx="192">
                  <c:v>-16.089473233193846</c:v>
                </c:pt>
                <c:pt idx="193">
                  <c:v>-9.0835725353509549</c:v>
                </c:pt>
                <c:pt idx="194">
                  <c:v>-7.080040264687133</c:v>
                </c:pt>
                <c:pt idx="195">
                  <c:v>-7.4020750072962525</c:v>
                </c:pt>
                <c:pt idx="196">
                  <c:v>-7.4572783553130417</c:v>
                </c:pt>
                <c:pt idx="197">
                  <c:v>-4.509337085648788</c:v>
                </c:pt>
                <c:pt idx="198">
                  <c:v>-9.3761072564448149</c:v>
                </c:pt>
                <c:pt idx="199">
                  <c:v>-12.906169951597485</c:v>
                </c:pt>
                <c:pt idx="200">
                  <c:v>-7.2567645648523538</c:v>
                </c:pt>
                <c:pt idx="201">
                  <c:v>-5.9137945637922655</c:v>
                </c:pt>
                <c:pt idx="202">
                  <c:v>-8.7339055222051503</c:v>
                </c:pt>
                <c:pt idx="203">
                  <c:v>-7.6140856071750065</c:v>
                </c:pt>
                <c:pt idx="204">
                  <c:v>-8.3800773955270405</c:v>
                </c:pt>
                <c:pt idx="205">
                  <c:v>-11.022236321239031</c:v>
                </c:pt>
                <c:pt idx="206">
                  <c:v>-12.611489035824949</c:v>
                </c:pt>
                <c:pt idx="207">
                  <c:v>-6.9832841890856621</c:v>
                </c:pt>
                <c:pt idx="208">
                  <c:v>-7.0804784213082925</c:v>
                </c:pt>
                <c:pt idx="209">
                  <c:v>-6.3684255263817011</c:v>
                </c:pt>
                <c:pt idx="210">
                  <c:v>-5.2480016549500572</c:v>
                </c:pt>
                <c:pt idx="211">
                  <c:v>-8.2726331304003491</c:v>
                </c:pt>
                <c:pt idx="212">
                  <c:v>-9.0070969601232207</c:v>
                </c:pt>
                <c:pt idx="213">
                  <c:v>-11.542134505525482</c:v>
                </c:pt>
                <c:pt idx="214">
                  <c:v>-7.6965109538183345</c:v>
                </c:pt>
                <c:pt idx="215">
                  <c:v>-8.1770358453783896</c:v>
                </c:pt>
                <c:pt idx="216">
                  <c:v>-5.8274538694801734</c:v>
                </c:pt>
                <c:pt idx="217">
                  <c:v>-6.2987482457387518</c:v>
                </c:pt>
                <c:pt idx="218">
                  <c:v>-8.5723893817739025</c:v>
                </c:pt>
                <c:pt idx="219">
                  <c:v>-10.296252402466065</c:v>
                </c:pt>
                <c:pt idx="220">
                  <c:v>-10.365697063888515</c:v>
                </c:pt>
                <c:pt idx="221">
                  <c:v>-7.5345248367296183</c:v>
                </c:pt>
                <c:pt idx="222">
                  <c:v>-8.3157636243372863</c:v>
                </c:pt>
                <c:pt idx="223">
                  <c:v>-3.5391450104805036</c:v>
                </c:pt>
                <c:pt idx="224">
                  <c:v>-2.2877373890737109</c:v>
                </c:pt>
                <c:pt idx="225">
                  <c:v>-5.2300246927305558</c:v>
                </c:pt>
                <c:pt idx="226">
                  <c:v>-7.5558656694902329</c:v>
                </c:pt>
                <c:pt idx="227">
                  <c:v>3.4095627041219774</c:v>
                </c:pt>
                <c:pt idx="228">
                  <c:v>-4.2407686930208488</c:v>
                </c:pt>
                <c:pt idx="229">
                  <c:v>-9.5092372064799271</c:v>
                </c:pt>
                <c:pt idx="230">
                  <c:v>-4.2343471434027453</c:v>
                </c:pt>
                <c:pt idx="231">
                  <c:v>-3.0136427051773356</c:v>
                </c:pt>
                <c:pt idx="232">
                  <c:v>-7.6360838407691602</c:v>
                </c:pt>
                <c:pt idx="233">
                  <c:v>-6.4417453304018615</c:v>
                </c:pt>
                <c:pt idx="234">
                  <c:v>-4.0811558746052086</c:v>
                </c:pt>
                <c:pt idx="235">
                  <c:v>-6.4929616660074707</c:v>
                </c:pt>
                <c:pt idx="236">
                  <c:v>-5.5795937060575298</c:v>
                </c:pt>
                <c:pt idx="237">
                  <c:v>-3.0188421753022059</c:v>
                </c:pt>
                <c:pt idx="238">
                  <c:v>-3.0083572596187924</c:v>
                </c:pt>
                <c:pt idx="239">
                  <c:v>-5.4607800280473775</c:v>
                </c:pt>
                <c:pt idx="240">
                  <c:v>-4.2639143105833908</c:v>
                </c:pt>
                <c:pt idx="241">
                  <c:v>-5.0414141930868634</c:v>
                </c:pt>
                <c:pt idx="242">
                  <c:v>-5.3212612228306551</c:v>
                </c:pt>
                <c:pt idx="243">
                  <c:v>-7.6490858320227311</c:v>
                </c:pt>
                <c:pt idx="244">
                  <c:v>-5.1660555882421715</c:v>
                </c:pt>
                <c:pt idx="245">
                  <c:v>-6.0220168690439522</c:v>
                </c:pt>
                <c:pt idx="246">
                  <c:v>-2.3451120470346591</c:v>
                </c:pt>
                <c:pt idx="247">
                  <c:v>-6.2210850002072124</c:v>
                </c:pt>
                <c:pt idx="248">
                  <c:v>-4.5393600379642258</c:v>
                </c:pt>
                <c:pt idx="249">
                  <c:v>-2.534075888805265</c:v>
                </c:pt>
                <c:pt idx="250">
                  <c:v>-2.9843064556590244</c:v>
                </c:pt>
                <c:pt idx="251">
                  <c:v>-3.506709850214595</c:v>
                </c:pt>
                <c:pt idx="252">
                  <c:v>-4.4078614021578648</c:v>
                </c:pt>
                <c:pt idx="253">
                  <c:v>-4.6807235248505581</c:v>
                </c:pt>
                <c:pt idx="254">
                  <c:v>-4.2820123501168297</c:v>
                </c:pt>
                <c:pt idx="255">
                  <c:v>-4.0607268614576491</c:v>
                </c:pt>
                <c:pt idx="256">
                  <c:v>-4.1557405491686374</c:v>
                </c:pt>
                <c:pt idx="257">
                  <c:v>-4.8175505355297847</c:v>
                </c:pt>
                <c:pt idx="258">
                  <c:v>-3.4879696970960263</c:v>
                </c:pt>
                <c:pt idx="259">
                  <c:v>-2.6016215377977412</c:v>
                </c:pt>
                <c:pt idx="260">
                  <c:v>-2.7431592748437477</c:v>
                </c:pt>
                <c:pt idx="261">
                  <c:v>-3.600669672002768</c:v>
                </c:pt>
                <c:pt idx="262">
                  <c:v>-6.3407346665259769</c:v>
                </c:pt>
                <c:pt idx="263">
                  <c:v>-2.927294157204499</c:v>
                </c:pt>
                <c:pt idx="264">
                  <c:v>-3.1839654516413818</c:v>
                </c:pt>
                <c:pt idx="265">
                  <c:v>-1.3216713240841791</c:v>
                </c:pt>
                <c:pt idx="266">
                  <c:v>-4.1669579556619425</c:v>
                </c:pt>
                <c:pt idx="267">
                  <c:v>-1.5209811274682261</c:v>
                </c:pt>
                <c:pt idx="268">
                  <c:v>-3.8233394996397387</c:v>
                </c:pt>
                <c:pt idx="269">
                  <c:v>-6.7566304724329953</c:v>
                </c:pt>
                <c:pt idx="270">
                  <c:v>-6.4430793857385265</c:v>
                </c:pt>
                <c:pt idx="271">
                  <c:v>-7.7787118868514114</c:v>
                </c:pt>
                <c:pt idx="272">
                  <c:v>-4.6727506198644466</c:v>
                </c:pt>
                <c:pt idx="273">
                  <c:v>-7.8835783422177474</c:v>
                </c:pt>
                <c:pt idx="274">
                  <c:v>-4.8767608483418101</c:v>
                </c:pt>
                <c:pt idx="275">
                  <c:v>-3.3535848951028582</c:v>
                </c:pt>
                <c:pt idx="276">
                  <c:v>-6.7625667373225031</c:v>
                </c:pt>
                <c:pt idx="277">
                  <c:v>-4.712230013511002</c:v>
                </c:pt>
                <c:pt idx="278">
                  <c:v>-6.8205367306254114</c:v>
                </c:pt>
                <c:pt idx="279">
                  <c:v>-4.0180101540382918</c:v>
                </c:pt>
                <c:pt idx="280">
                  <c:v>-4.8885564608561136</c:v>
                </c:pt>
                <c:pt idx="281">
                  <c:v>-5.9813851889770167</c:v>
                </c:pt>
                <c:pt idx="282">
                  <c:v>-2.8659122243668844</c:v>
                </c:pt>
                <c:pt idx="283">
                  <c:v>-5.7702690871104192</c:v>
                </c:pt>
                <c:pt idx="284">
                  <c:v>-6.7041488829618014</c:v>
                </c:pt>
                <c:pt idx="285">
                  <c:v>-8.5395878215453287</c:v>
                </c:pt>
                <c:pt idx="286">
                  <c:v>-5.0860024986323911</c:v>
                </c:pt>
                <c:pt idx="287">
                  <c:v>-5.2931242244821863</c:v>
                </c:pt>
                <c:pt idx="288">
                  <c:v>-3.3882396280273417</c:v>
                </c:pt>
                <c:pt idx="289">
                  <c:v>-5.4397161886775098</c:v>
                </c:pt>
                <c:pt idx="290">
                  <c:v>-6.0885006904257448</c:v>
                </c:pt>
                <c:pt idx="291">
                  <c:v>-7.4790721142511565</c:v>
                </c:pt>
                <c:pt idx="292">
                  <c:v>-8.6988904117248023</c:v>
                </c:pt>
                <c:pt idx="293">
                  <c:v>-6.1836594981151247</c:v>
                </c:pt>
                <c:pt idx="294">
                  <c:v>-7.556975006694497</c:v>
                </c:pt>
                <c:pt idx="295">
                  <c:v>-5.2587882001213053</c:v>
                </c:pt>
                <c:pt idx="296">
                  <c:v>-6.5491121821445155</c:v>
                </c:pt>
                <c:pt idx="297">
                  <c:v>-2.8763600472982307</c:v>
                </c:pt>
                <c:pt idx="298">
                  <c:v>-6.9174366996118035</c:v>
                </c:pt>
                <c:pt idx="299">
                  <c:v>-6.84640740251659</c:v>
                </c:pt>
                <c:pt idx="300">
                  <c:v>-3.8598496551489467</c:v>
                </c:pt>
                <c:pt idx="301">
                  <c:v>-4.3526765573961068</c:v>
                </c:pt>
                <c:pt idx="302">
                  <c:v>-5.3655182274018092</c:v>
                </c:pt>
                <c:pt idx="303">
                  <c:v>-10.657672052530579</c:v>
                </c:pt>
                <c:pt idx="304">
                  <c:v>-9.4215632044116653</c:v>
                </c:pt>
                <c:pt idx="305">
                  <c:v>-3.4799072920667475</c:v>
                </c:pt>
                <c:pt idx="306">
                  <c:v>-5.1232635498654187</c:v>
                </c:pt>
                <c:pt idx="307">
                  <c:v>-5.7650418883497867</c:v>
                </c:pt>
                <c:pt idx="308">
                  <c:v>-1.8840044293572626</c:v>
                </c:pt>
                <c:pt idx="309">
                  <c:v>-1.9551885379306402</c:v>
                </c:pt>
                <c:pt idx="310">
                  <c:v>-4.1815668619846456</c:v>
                </c:pt>
                <c:pt idx="311">
                  <c:v>-6.6133308442069687</c:v>
                </c:pt>
                <c:pt idx="312">
                  <c:v>-8.4935235883262497</c:v>
                </c:pt>
                <c:pt idx="313">
                  <c:v>-8.0015588873701304</c:v>
                </c:pt>
                <c:pt idx="314">
                  <c:v>-7.576464604118657</c:v>
                </c:pt>
                <c:pt idx="315">
                  <c:v>-6.2414619233955442</c:v>
                </c:pt>
                <c:pt idx="316">
                  <c:v>-3.2001495780412004</c:v>
                </c:pt>
                <c:pt idx="317">
                  <c:v>-13.333694902168407</c:v>
                </c:pt>
                <c:pt idx="318">
                  <c:v>-16.558074704896541</c:v>
                </c:pt>
                <c:pt idx="319">
                  <c:v>-8.3545721857722661</c:v>
                </c:pt>
                <c:pt idx="320">
                  <c:v>-10.675110530041408</c:v>
                </c:pt>
                <c:pt idx="321">
                  <c:v>-7.9065567092189433</c:v>
                </c:pt>
                <c:pt idx="322">
                  <c:v>-9.7332604621114207</c:v>
                </c:pt>
                <c:pt idx="323">
                  <c:v>-8.5549574999109677</c:v>
                </c:pt>
                <c:pt idx="324">
                  <c:v>-17.171487511780374</c:v>
                </c:pt>
                <c:pt idx="325">
                  <c:v>-16.529647892663526</c:v>
                </c:pt>
                <c:pt idx="326">
                  <c:v>-9.9444755073658442</c:v>
                </c:pt>
                <c:pt idx="327">
                  <c:v>-9.1665412305314167</c:v>
                </c:pt>
                <c:pt idx="328">
                  <c:v>-3.4997495884593022</c:v>
                </c:pt>
                <c:pt idx="329">
                  <c:v>-2.240232763264129</c:v>
                </c:pt>
                <c:pt idx="330">
                  <c:v>2.5330399327421436</c:v>
                </c:pt>
                <c:pt idx="331">
                  <c:v>-10.626181440085151</c:v>
                </c:pt>
                <c:pt idx="332">
                  <c:v>-15.721487309143907</c:v>
                </c:pt>
                <c:pt idx="333">
                  <c:v>-14.526051389947936</c:v>
                </c:pt>
                <c:pt idx="334">
                  <c:v>-15.650926028660637</c:v>
                </c:pt>
                <c:pt idx="335">
                  <c:v>-5.1055210499436825</c:v>
                </c:pt>
                <c:pt idx="336">
                  <c:v>-2.8662850807550209</c:v>
                </c:pt>
                <c:pt idx="337">
                  <c:v>-1.6498846854237739</c:v>
                </c:pt>
                <c:pt idx="338">
                  <c:v>-7.4771809434067649</c:v>
                </c:pt>
                <c:pt idx="339">
                  <c:v>-9.2265295025620748</c:v>
                </c:pt>
                <c:pt idx="340">
                  <c:v>-11.218999072140686</c:v>
                </c:pt>
                <c:pt idx="341">
                  <c:v>-13.961733134084064</c:v>
                </c:pt>
                <c:pt idx="342">
                  <c:v>-1.5453660271931295</c:v>
                </c:pt>
                <c:pt idx="343">
                  <c:v>-3.3690227013867289</c:v>
                </c:pt>
                <c:pt idx="344">
                  <c:v>-4.3667063579407728</c:v>
                </c:pt>
                <c:pt idx="345">
                  <c:v>-9.9616293972843657</c:v>
                </c:pt>
                <c:pt idx="346">
                  <c:v>-8.8919918387564199</c:v>
                </c:pt>
                <c:pt idx="347">
                  <c:v>-3.1869405320875006</c:v>
                </c:pt>
                <c:pt idx="348">
                  <c:v>-2.4555070648608011</c:v>
                </c:pt>
                <c:pt idx="349">
                  <c:v>-4.0489779238196508</c:v>
                </c:pt>
                <c:pt idx="350">
                  <c:v>-1.8380314775471434</c:v>
                </c:pt>
                <c:pt idx="351">
                  <c:v>-0.47606724637332037</c:v>
                </c:pt>
                <c:pt idx="352">
                  <c:v>-2.8187088676454715</c:v>
                </c:pt>
                <c:pt idx="353">
                  <c:v>-4.7895946582414499</c:v>
                </c:pt>
                <c:pt idx="354">
                  <c:v>1.3624108294544508</c:v>
                </c:pt>
                <c:pt idx="355">
                  <c:v>1.0227456034919071</c:v>
                </c:pt>
                <c:pt idx="356">
                  <c:v>2.5959894386054958</c:v>
                </c:pt>
                <c:pt idx="357">
                  <c:v>-3.571120926188498E-2</c:v>
                </c:pt>
                <c:pt idx="358">
                  <c:v>-7.3670413771148411</c:v>
                </c:pt>
                <c:pt idx="359">
                  <c:v>1.60422961847109</c:v>
                </c:pt>
                <c:pt idx="360">
                  <c:v>6.3611768304423073</c:v>
                </c:pt>
                <c:pt idx="361">
                  <c:v>-1.9220308776143766</c:v>
                </c:pt>
                <c:pt idx="362">
                  <c:v>3.0231720599779854</c:v>
                </c:pt>
                <c:pt idx="363">
                  <c:v>2.4024856252018583</c:v>
                </c:pt>
                <c:pt idx="364">
                  <c:v>-0.58828394672835282</c:v>
                </c:pt>
                <c:pt idx="365">
                  <c:v>-16.721229427179647</c:v>
                </c:pt>
                <c:pt idx="366">
                  <c:v>-12.918965753121839</c:v>
                </c:pt>
                <c:pt idx="367">
                  <c:v>-9.4054330742554075</c:v>
                </c:pt>
                <c:pt idx="368">
                  <c:v>-1.1021829870822244</c:v>
                </c:pt>
                <c:pt idx="369">
                  <c:v>-3.4393663972488393</c:v>
                </c:pt>
                <c:pt idx="370">
                  <c:v>-3.5435671572996594</c:v>
                </c:pt>
                <c:pt idx="371">
                  <c:v>-5.4347922874226526</c:v>
                </c:pt>
                <c:pt idx="372">
                  <c:v>-0.82583705708321387</c:v>
                </c:pt>
                <c:pt idx="373">
                  <c:v>-8.5536961733394463</c:v>
                </c:pt>
                <c:pt idx="374">
                  <c:v>-10.779404896658233</c:v>
                </c:pt>
                <c:pt idx="375">
                  <c:v>-1.203830510259233</c:v>
                </c:pt>
                <c:pt idx="376">
                  <c:v>-1.5868242246911044</c:v>
                </c:pt>
                <c:pt idx="377">
                  <c:v>9.3390460243048645E-2</c:v>
                </c:pt>
                <c:pt idx="378">
                  <c:v>1.0026367237016931</c:v>
                </c:pt>
                <c:pt idx="379">
                  <c:v>-8.1061247510343506</c:v>
                </c:pt>
                <c:pt idx="380">
                  <c:v>-12.360413104804024</c:v>
                </c:pt>
                <c:pt idx="381">
                  <c:v>-11.792959993127518</c:v>
                </c:pt>
                <c:pt idx="382">
                  <c:v>-7.1691903734467353</c:v>
                </c:pt>
                <c:pt idx="383">
                  <c:v>-12.016963004445332</c:v>
                </c:pt>
                <c:pt idx="384">
                  <c:v>-11.591202044879575</c:v>
                </c:pt>
                <c:pt idx="385">
                  <c:v>-12.05658131128733</c:v>
                </c:pt>
                <c:pt idx="386">
                  <c:v>-10.376448536657833</c:v>
                </c:pt>
                <c:pt idx="387">
                  <c:v>-14.864854760198495</c:v>
                </c:pt>
                <c:pt idx="388">
                  <c:v>-15.345976468422243</c:v>
                </c:pt>
                <c:pt idx="389">
                  <c:v>-6.5768644953576665</c:v>
                </c:pt>
                <c:pt idx="390">
                  <c:v>-13.191477180761217</c:v>
                </c:pt>
                <c:pt idx="391">
                  <c:v>-8.3811592540580566</c:v>
                </c:pt>
                <c:pt idx="392">
                  <c:v>-7.2557157943544262</c:v>
                </c:pt>
                <c:pt idx="393">
                  <c:v>-9.4436322189275508</c:v>
                </c:pt>
                <c:pt idx="394">
                  <c:v>-14.16171246304728</c:v>
                </c:pt>
                <c:pt idx="395">
                  <c:v>-18.805207389932658</c:v>
                </c:pt>
                <c:pt idx="396">
                  <c:v>-6.349359305609914</c:v>
                </c:pt>
                <c:pt idx="397">
                  <c:v>-8.647436560754441</c:v>
                </c:pt>
                <c:pt idx="398">
                  <c:v>-10.547226036742808</c:v>
                </c:pt>
                <c:pt idx="399">
                  <c:v>-8.9657740068725307</c:v>
                </c:pt>
                <c:pt idx="400">
                  <c:v>-6.4583750047605406</c:v>
                </c:pt>
                <c:pt idx="401">
                  <c:v>-11.979290207666518</c:v>
                </c:pt>
                <c:pt idx="402">
                  <c:v>-8.1747427079610375</c:v>
                </c:pt>
                <c:pt idx="403">
                  <c:v>-6.3330791494751431</c:v>
                </c:pt>
                <c:pt idx="404">
                  <c:v>-7.858761661620731</c:v>
                </c:pt>
                <c:pt idx="405">
                  <c:v>-8.1503239732974375</c:v>
                </c:pt>
                <c:pt idx="406">
                  <c:v>-8.2147487279509299</c:v>
                </c:pt>
                <c:pt idx="407">
                  <c:v>-6.9514025713014753</c:v>
                </c:pt>
                <c:pt idx="408">
                  <c:v>-12.978200070275717</c:v>
                </c:pt>
                <c:pt idx="409">
                  <c:v>-18.25813887603146</c:v>
                </c:pt>
                <c:pt idx="410">
                  <c:v>-6.1457913083771629</c:v>
                </c:pt>
                <c:pt idx="411">
                  <c:v>2.9860065555312487</c:v>
                </c:pt>
                <c:pt idx="412">
                  <c:v>-7.6870406732703014</c:v>
                </c:pt>
                <c:pt idx="413">
                  <c:v>-2.4592956388539733</c:v>
                </c:pt>
                <c:pt idx="414">
                  <c:v>-5.4417835132550998</c:v>
                </c:pt>
                <c:pt idx="415">
                  <c:v>-7.3664198475554379</c:v>
                </c:pt>
                <c:pt idx="416">
                  <c:v>-12.916953641795063</c:v>
                </c:pt>
                <c:pt idx="417">
                  <c:v>-2.7301875087531515</c:v>
                </c:pt>
                <c:pt idx="418">
                  <c:v>-1.2249344514949976</c:v>
                </c:pt>
                <c:pt idx="419">
                  <c:v>-4.6685604110109207</c:v>
                </c:pt>
                <c:pt idx="420">
                  <c:v>-6.9839803089847301</c:v>
                </c:pt>
                <c:pt idx="421">
                  <c:v>-4.9379321177769206</c:v>
                </c:pt>
                <c:pt idx="422">
                  <c:v>-11.136072028391007</c:v>
                </c:pt>
                <c:pt idx="423">
                  <c:v>-17.305606065222083</c:v>
                </c:pt>
                <c:pt idx="424">
                  <c:v>-8.0899599191589218</c:v>
                </c:pt>
                <c:pt idx="425">
                  <c:v>-8.8132966046068635</c:v>
                </c:pt>
                <c:pt idx="426">
                  <c:v>-10.933725132629375</c:v>
                </c:pt>
                <c:pt idx="427">
                  <c:v>-9.6279845451474078</c:v>
                </c:pt>
                <c:pt idx="428">
                  <c:v>-8.7011911112489617</c:v>
                </c:pt>
                <c:pt idx="429">
                  <c:v>-14.393383810082662</c:v>
                </c:pt>
                <c:pt idx="430">
                  <c:v>-18.316500253246154</c:v>
                </c:pt>
                <c:pt idx="431">
                  <c:v>-10.75899090855359</c:v>
                </c:pt>
                <c:pt idx="432">
                  <c:v>-9.0253551379511769</c:v>
                </c:pt>
                <c:pt idx="433">
                  <c:v>-9.887225112168208</c:v>
                </c:pt>
                <c:pt idx="434">
                  <c:v>-11.52781177401571</c:v>
                </c:pt>
                <c:pt idx="435">
                  <c:v>-12.702919019796798</c:v>
                </c:pt>
                <c:pt idx="436">
                  <c:v>-11.031568559188079</c:v>
                </c:pt>
                <c:pt idx="437">
                  <c:v>-15.247527461223772</c:v>
                </c:pt>
                <c:pt idx="438">
                  <c:v>-6.9678958723520186</c:v>
                </c:pt>
                <c:pt idx="439">
                  <c:v>-5.8754793979757167</c:v>
                </c:pt>
                <c:pt idx="440">
                  <c:v>-3.0018189573540486</c:v>
                </c:pt>
                <c:pt idx="441">
                  <c:v>-1.928322021362483</c:v>
                </c:pt>
                <c:pt idx="442">
                  <c:v>12.239329170564114</c:v>
                </c:pt>
                <c:pt idx="443">
                  <c:v>10.113253773839217</c:v>
                </c:pt>
                <c:pt idx="444">
                  <c:v>13.583289247775637</c:v>
                </c:pt>
                <c:pt idx="445">
                  <c:v>17.036733356419901</c:v>
                </c:pt>
                <c:pt idx="446">
                  <c:v>36.477146455672511</c:v>
                </c:pt>
                <c:pt idx="447">
                  <c:v>34.737679140184298</c:v>
                </c:pt>
                <c:pt idx="448">
                  <c:v>28.602309561360972</c:v>
                </c:pt>
                <c:pt idx="449">
                  <c:v>28.93431724471845</c:v>
                </c:pt>
                <c:pt idx="450">
                  <c:v>17.418107223957726</c:v>
                </c:pt>
                <c:pt idx="451">
                  <c:v>26.516029199013996</c:v>
                </c:pt>
                <c:pt idx="452">
                  <c:v>28.913755816465279</c:v>
                </c:pt>
                <c:pt idx="453">
                  <c:v>29.157126861495183</c:v>
                </c:pt>
                <c:pt idx="454">
                  <c:v>13.602101792800141</c:v>
                </c:pt>
                <c:pt idx="455">
                  <c:v>25.712673969854158</c:v>
                </c:pt>
                <c:pt idx="456">
                  <c:v>18.43843655723396</c:v>
                </c:pt>
                <c:pt idx="457">
                  <c:v>26.275232823604973</c:v>
                </c:pt>
                <c:pt idx="458">
                  <c:v>24.63890568375114</c:v>
                </c:pt>
                <c:pt idx="459">
                  <c:v>26.645060782936767</c:v>
                </c:pt>
                <c:pt idx="460">
                  <c:v>33.280949971387763</c:v>
                </c:pt>
                <c:pt idx="461">
                  <c:v>30.28358084696282</c:v>
                </c:pt>
                <c:pt idx="462">
                  <c:v>39.121271699719294</c:v>
                </c:pt>
                <c:pt idx="463">
                  <c:v>35.359405058007439</c:v>
                </c:pt>
                <c:pt idx="464">
                  <c:v>40.557928145333726</c:v>
                </c:pt>
                <c:pt idx="465">
                  <c:v>25.274005698689454</c:v>
                </c:pt>
                <c:pt idx="466">
                  <c:v>36.706432920255587</c:v>
                </c:pt>
                <c:pt idx="467">
                  <c:v>39.13993808398434</c:v>
                </c:pt>
                <c:pt idx="468">
                  <c:v>23.873831542730251</c:v>
                </c:pt>
                <c:pt idx="469">
                  <c:v>31.030878794922351</c:v>
                </c:pt>
                <c:pt idx="470">
                  <c:v>24.13828296501352</c:v>
                </c:pt>
                <c:pt idx="471">
                  <c:v>23.69290728772641</c:v>
                </c:pt>
                <c:pt idx="472">
                  <c:v>26.100877100038364</c:v>
                </c:pt>
                <c:pt idx="473">
                  <c:v>29.615707196233348</c:v>
                </c:pt>
                <c:pt idx="474">
                  <c:v>25.372932619722533</c:v>
                </c:pt>
                <c:pt idx="475">
                  <c:v>21.3053580630196</c:v>
                </c:pt>
                <c:pt idx="476">
                  <c:v>37.151176559292054</c:v>
                </c:pt>
                <c:pt idx="477">
                  <c:v>25.799307225585054</c:v>
                </c:pt>
                <c:pt idx="478">
                  <c:v>28.195743625196663</c:v>
                </c:pt>
                <c:pt idx="479">
                  <c:v>24.379559538312684</c:v>
                </c:pt>
                <c:pt idx="480">
                  <c:v>34.12035861386321</c:v>
                </c:pt>
                <c:pt idx="481">
                  <c:v>31.315436638124694</c:v>
                </c:pt>
                <c:pt idx="482">
                  <c:v>28.602378529663522</c:v>
                </c:pt>
                <c:pt idx="483">
                  <c:v>26.142759045459865</c:v>
                </c:pt>
                <c:pt idx="484">
                  <c:v>27.506384623181283</c:v>
                </c:pt>
                <c:pt idx="485">
                  <c:v>40.512917848640569</c:v>
                </c:pt>
                <c:pt idx="486">
                  <c:v>32.673110332075773</c:v>
                </c:pt>
                <c:pt idx="487">
                  <c:v>38.477296651591004</c:v>
                </c:pt>
                <c:pt idx="488">
                  <c:v>21.614055802539831</c:v>
                </c:pt>
                <c:pt idx="489">
                  <c:v>28.871340867052115</c:v>
                </c:pt>
                <c:pt idx="490">
                  <c:v>23.427939277842761</c:v>
                </c:pt>
                <c:pt idx="491">
                  <c:v>29.019971631675439</c:v>
                </c:pt>
                <c:pt idx="492">
                  <c:v>20.49095016369176</c:v>
                </c:pt>
                <c:pt idx="493">
                  <c:v>36.762122338242804</c:v>
                </c:pt>
                <c:pt idx="494">
                  <c:v>43.577174696273481</c:v>
                </c:pt>
                <c:pt idx="495">
                  <c:v>25.556767085260791</c:v>
                </c:pt>
                <c:pt idx="496">
                  <c:v>25.837422367556389</c:v>
                </c:pt>
                <c:pt idx="497">
                  <c:v>24.27021095514867</c:v>
                </c:pt>
                <c:pt idx="498">
                  <c:v>27.694088434672317</c:v>
                </c:pt>
                <c:pt idx="499">
                  <c:v>32.183033731312499</c:v>
                </c:pt>
                <c:pt idx="500">
                  <c:v>39.156252494497132</c:v>
                </c:pt>
                <c:pt idx="501">
                  <c:v>38.839265732238516</c:v>
                </c:pt>
                <c:pt idx="502">
                  <c:v>29.273396012245005</c:v>
                </c:pt>
                <c:pt idx="503">
                  <c:v>22.445028253580343</c:v>
                </c:pt>
                <c:pt idx="504">
                  <c:v>19.382628308775352</c:v>
                </c:pt>
                <c:pt idx="505">
                  <c:v>20.80073940218621</c:v>
                </c:pt>
                <c:pt idx="506">
                  <c:v>25.483174337760101</c:v>
                </c:pt>
                <c:pt idx="507">
                  <c:v>20.425122575565432</c:v>
                </c:pt>
                <c:pt idx="508">
                  <c:v>31.006234368180561</c:v>
                </c:pt>
                <c:pt idx="509">
                  <c:v>22.15859778340063</c:v>
                </c:pt>
                <c:pt idx="510">
                  <c:v>18.943385424347518</c:v>
                </c:pt>
                <c:pt idx="511">
                  <c:v>20.163428740125585</c:v>
                </c:pt>
                <c:pt idx="512">
                  <c:v>18.450477156016898</c:v>
                </c:pt>
                <c:pt idx="513">
                  <c:v>14.620078564361171</c:v>
                </c:pt>
                <c:pt idx="514">
                  <c:v>22.445077911246496</c:v>
                </c:pt>
                <c:pt idx="515">
                  <c:v>30.628819574938056</c:v>
                </c:pt>
                <c:pt idx="516">
                  <c:v>23.97154193120695</c:v>
                </c:pt>
                <c:pt idx="517">
                  <c:v>18.533777032704034</c:v>
                </c:pt>
                <c:pt idx="518">
                  <c:v>3.2482752587212014</c:v>
                </c:pt>
                <c:pt idx="519">
                  <c:v>10.497369976318138</c:v>
                </c:pt>
                <c:pt idx="520">
                  <c:v>11.748950736427524</c:v>
                </c:pt>
                <c:pt idx="521">
                  <c:v>16.677211585717281</c:v>
                </c:pt>
                <c:pt idx="522">
                  <c:v>22.867183994904877</c:v>
                </c:pt>
                <c:pt idx="523">
                  <c:v>17.259529422183011</c:v>
                </c:pt>
                <c:pt idx="524">
                  <c:v>18.854288758942161</c:v>
                </c:pt>
                <c:pt idx="525">
                  <c:v>20.924373101840995</c:v>
                </c:pt>
                <c:pt idx="526">
                  <c:v>34.316200869105188</c:v>
                </c:pt>
                <c:pt idx="527">
                  <c:v>18.002518999934264</c:v>
                </c:pt>
                <c:pt idx="528">
                  <c:v>22.740290645124507</c:v>
                </c:pt>
                <c:pt idx="529">
                  <c:v>34.614098814659016</c:v>
                </c:pt>
                <c:pt idx="530">
                  <c:v>14.436548787625876</c:v>
                </c:pt>
                <c:pt idx="531">
                  <c:v>16.602126715060429</c:v>
                </c:pt>
                <c:pt idx="532">
                  <c:v>18.055709393416105</c:v>
                </c:pt>
                <c:pt idx="533">
                  <c:v>13.552800617984603</c:v>
                </c:pt>
                <c:pt idx="534">
                  <c:v>8.9649282195028146</c:v>
                </c:pt>
                <c:pt idx="535">
                  <c:v>12.341159189209112</c:v>
                </c:pt>
                <c:pt idx="536">
                  <c:v>20.986723862302846</c:v>
                </c:pt>
                <c:pt idx="537">
                  <c:v>17.057459043676854</c:v>
                </c:pt>
                <c:pt idx="538">
                  <c:v>16.824976740137114</c:v>
                </c:pt>
                <c:pt idx="539">
                  <c:v>12.517853121771488</c:v>
                </c:pt>
                <c:pt idx="540">
                  <c:v>15.172367242106906</c:v>
                </c:pt>
                <c:pt idx="541">
                  <c:v>12.068275196650029</c:v>
                </c:pt>
                <c:pt idx="542">
                  <c:v>15.618951515834068</c:v>
                </c:pt>
                <c:pt idx="543">
                  <c:v>21.650627882518378</c:v>
                </c:pt>
                <c:pt idx="544">
                  <c:v>17.464508997346716</c:v>
                </c:pt>
                <c:pt idx="545">
                  <c:v>15.036015274650161</c:v>
                </c:pt>
                <c:pt idx="546">
                  <c:v>13.735182329221081</c:v>
                </c:pt>
                <c:pt idx="547">
                  <c:v>20.388808633578961</c:v>
                </c:pt>
                <c:pt idx="548">
                  <c:v>9.802255862835775</c:v>
                </c:pt>
                <c:pt idx="549">
                  <c:v>19.16740642611634</c:v>
                </c:pt>
                <c:pt idx="550">
                  <c:v>17.460539311146547</c:v>
                </c:pt>
                <c:pt idx="551">
                  <c:v>14.984174880418825</c:v>
                </c:pt>
                <c:pt idx="552">
                  <c:v>6.0173555109785841</c:v>
                </c:pt>
                <c:pt idx="553">
                  <c:v>6.2166274588317787</c:v>
                </c:pt>
                <c:pt idx="554">
                  <c:v>14.519600792420357</c:v>
                </c:pt>
                <c:pt idx="555">
                  <c:v>6.5439838207092329</c:v>
                </c:pt>
                <c:pt idx="556">
                  <c:v>7.7477624301415204</c:v>
                </c:pt>
                <c:pt idx="557">
                  <c:v>11.656345105693486</c:v>
                </c:pt>
                <c:pt idx="558">
                  <c:v>6.8358769882907531</c:v>
                </c:pt>
                <c:pt idx="559">
                  <c:v>2.1325926893375806</c:v>
                </c:pt>
                <c:pt idx="560">
                  <c:v>3.2864965680168967</c:v>
                </c:pt>
                <c:pt idx="561">
                  <c:v>12.212491189268937</c:v>
                </c:pt>
                <c:pt idx="562">
                  <c:v>-2.1020598247767941</c:v>
                </c:pt>
                <c:pt idx="563">
                  <c:v>-4.6111147447386127</c:v>
                </c:pt>
                <c:pt idx="564">
                  <c:v>7.1747635444794771</c:v>
                </c:pt>
                <c:pt idx="565">
                  <c:v>4.980818306489887</c:v>
                </c:pt>
                <c:pt idx="566">
                  <c:v>3.1854244427934679</c:v>
                </c:pt>
                <c:pt idx="567">
                  <c:v>4.0210618232413111</c:v>
                </c:pt>
                <c:pt idx="568">
                  <c:v>4.3698813351143819</c:v>
                </c:pt>
                <c:pt idx="569">
                  <c:v>1.2931882856740924</c:v>
                </c:pt>
                <c:pt idx="570">
                  <c:v>2.3325288903478216</c:v>
                </c:pt>
                <c:pt idx="571">
                  <c:v>7.1636478224272349</c:v>
                </c:pt>
                <c:pt idx="572">
                  <c:v>4.4102626889881993</c:v>
                </c:pt>
                <c:pt idx="573">
                  <c:v>6.2905416019407845</c:v>
                </c:pt>
                <c:pt idx="574">
                  <c:v>3.8441937767984125</c:v>
                </c:pt>
                <c:pt idx="575">
                  <c:v>3.8285407728583851</c:v>
                </c:pt>
                <c:pt idx="576">
                  <c:v>5.1355761295616098</c:v>
                </c:pt>
                <c:pt idx="577">
                  <c:v>13.077657706255744</c:v>
                </c:pt>
                <c:pt idx="578">
                  <c:v>6.8897050348739448</c:v>
                </c:pt>
                <c:pt idx="579">
                  <c:v>3.5361625896753375</c:v>
                </c:pt>
                <c:pt idx="580">
                  <c:v>4.8752839024039378</c:v>
                </c:pt>
                <c:pt idx="581">
                  <c:v>6.8884874434977821</c:v>
                </c:pt>
                <c:pt idx="582">
                  <c:v>5.5414156395189078</c:v>
                </c:pt>
                <c:pt idx="583">
                  <c:v>5.9411818659270637</c:v>
                </c:pt>
                <c:pt idx="584">
                  <c:v>6.9497834534691396</c:v>
                </c:pt>
                <c:pt idx="585">
                  <c:v>12.483361571237557</c:v>
                </c:pt>
                <c:pt idx="586">
                  <c:v>5.6693466977081819</c:v>
                </c:pt>
                <c:pt idx="587">
                  <c:v>5.7809260612791462</c:v>
                </c:pt>
                <c:pt idx="588">
                  <c:v>4.6266254453945272</c:v>
                </c:pt>
                <c:pt idx="589">
                  <c:v>4.9170944426183354</c:v>
                </c:pt>
                <c:pt idx="590">
                  <c:v>9.4564641458596945</c:v>
                </c:pt>
                <c:pt idx="591">
                  <c:v>13.674845041015789</c:v>
                </c:pt>
                <c:pt idx="592">
                  <c:v>3.2150177365045138</c:v>
                </c:pt>
                <c:pt idx="593">
                  <c:v>4.2327355946850052</c:v>
                </c:pt>
                <c:pt idx="594">
                  <c:v>5.5657089699300144</c:v>
                </c:pt>
                <c:pt idx="595">
                  <c:v>7.732188267055518</c:v>
                </c:pt>
                <c:pt idx="596">
                  <c:v>4.0566938448961114</c:v>
                </c:pt>
                <c:pt idx="597">
                  <c:v>11.739122620984505</c:v>
                </c:pt>
                <c:pt idx="598">
                  <c:v>10.135867513647019</c:v>
                </c:pt>
                <c:pt idx="599">
                  <c:v>4.975848030195813</c:v>
                </c:pt>
                <c:pt idx="600">
                  <c:v>4.2908937262758133</c:v>
                </c:pt>
                <c:pt idx="601">
                  <c:v>4.8764102610691484</c:v>
                </c:pt>
                <c:pt idx="602">
                  <c:v>0.13235539892000214</c:v>
                </c:pt>
                <c:pt idx="603">
                  <c:v>1.3604013565704642</c:v>
                </c:pt>
                <c:pt idx="604">
                  <c:v>3.8866080365448004</c:v>
                </c:pt>
                <c:pt idx="605">
                  <c:v>5.1992181450332744</c:v>
                </c:pt>
                <c:pt idx="606">
                  <c:v>4.9669073256636338</c:v>
                </c:pt>
                <c:pt idx="607">
                  <c:v>4.8540947232192835</c:v>
                </c:pt>
                <c:pt idx="608">
                  <c:v>4.4274291971490367</c:v>
                </c:pt>
                <c:pt idx="609">
                  <c:v>4.2011286911490995</c:v>
                </c:pt>
                <c:pt idx="610">
                  <c:v>3.2365817981782645</c:v>
                </c:pt>
                <c:pt idx="611">
                  <c:v>0.20500326746199382</c:v>
                </c:pt>
                <c:pt idx="612">
                  <c:v>7.3280397980201855</c:v>
                </c:pt>
                <c:pt idx="613">
                  <c:v>6.3730027823253153</c:v>
                </c:pt>
                <c:pt idx="614">
                  <c:v>3.9449317544148603</c:v>
                </c:pt>
                <c:pt idx="615">
                  <c:v>3.9552612018741917</c:v>
                </c:pt>
                <c:pt idx="616">
                  <c:v>4.5016158512124367</c:v>
                </c:pt>
                <c:pt idx="617">
                  <c:v>2.9722962964925075</c:v>
                </c:pt>
                <c:pt idx="618">
                  <c:v>4.906575348756764</c:v>
                </c:pt>
                <c:pt idx="619">
                  <c:v>6.7739118086448258</c:v>
                </c:pt>
                <c:pt idx="620">
                  <c:v>2.6101846516451905</c:v>
                </c:pt>
                <c:pt idx="621">
                  <c:v>2.8011748663789948</c:v>
                </c:pt>
                <c:pt idx="622">
                  <c:v>1.6229874305781644</c:v>
                </c:pt>
                <c:pt idx="623">
                  <c:v>1.4949919156418376</c:v>
                </c:pt>
                <c:pt idx="624">
                  <c:v>4.0420748213887379</c:v>
                </c:pt>
                <c:pt idx="625">
                  <c:v>1.7755566625435351</c:v>
                </c:pt>
                <c:pt idx="626">
                  <c:v>7.9100315631367426</c:v>
                </c:pt>
                <c:pt idx="627">
                  <c:v>12.594994307595178</c:v>
                </c:pt>
                <c:pt idx="628">
                  <c:v>6.3362058029896531</c:v>
                </c:pt>
                <c:pt idx="629">
                  <c:v>5.4290853414550497</c:v>
                </c:pt>
                <c:pt idx="630">
                  <c:v>2.8365543566640308</c:v>
                </c:pt>
                <c:pt idx="631">
                  <c:v>5.4222784895731611</c:v>
                </c:pt>
                <c:pt idx="632">
                  <c:v>2.9397596014951457</c:v>
                </c:pt>
                <c:pt idx="633">
                  <c:v>4.3681006232310722</c:v>
                </c:pt>
                <c:pt idx="634">
                  <c:v>6.3633619671653197</c:v>
                </c:pt>
                <c:pt idx="635">
                  <c:v>7.0737774883379227</c:v>
                </c:pt>
                <c:pt idx="636">
                  <c:v>5.2331703339847628</c:v>
                </c:pt>
                <c:pt idx="637">
                  <c:v>2.5628499179829638</c:v>
                </c:pt>
                <c:pt idx="638">
                  <c:v>6.5943749297204413</c:v>
                </c:pt>
                <c:pt idx="639">
                  <c:v>5.9951417028555873</c:v>
                </c:pt>
                <c:pt idx="640">
                  <c:v>-0.2342656025727658</c:v>
                </c:pt>
                <c:pt idx="641">
                  <c:v>3.3963703086112327</c:v>
                </c:pt>
                <c:pt idx="642">
                  <c:v>8.12744146283862</c:v>
                </c:pt>
                <c:pt idx="643">
                  <c:v>2.9307694971172098</c:v>
                </c:pt>
                <c:pt idx="644">
                  <c:v>2.5898400533151089</c:v>
                </c:pt>
                <c:pt idx="645">
                  <c:v>3.1348656833682802</c:v>
                </c:pt>
                <c:pt idx="646">
                  <c:v>3.9582069857992566</c:v>
                </c:pt>
                <c:pt idx="647">
                  <c:v>1.3298434818993756</c:v>
                </c:pt>
                <c:pt idx="648">
                  <c:v>6.0383954132218687</c:v>
                </c:pt>
                <c:pt idx="649">
                  <c:v>3.8020100288661003</c:v>
                </c:pt>
                <c:pt idx="650">
                  <c:v>5.4346717593045177</c:v>
                </c:pt>
                <c:pt idx="651">
                  <c:v>2.9194201680340042</c:v>
                </c:pt>
                <c:pt idx="652">
                  <c:v>3.5184214614462417</c:v>
                </c:pt>
                <c:pt idx="653">
                  <c:v>3.4885946602492006</c:v>
                </c:pt>
                <c:pt idx="654">
                  <c:v>7.2597007748672535</c:v>
                </c:pt>
                <c:pt idx="655">
                  <c:v>4.0455198759800393</c:v>
                </c:pt>
                <c:pt idx="656">
                  <c:v>4.6988582279562365</c:v>
                </c:pt>
                <c:pt idx="657">
                  <c:v>3.5886935991814517</c:v>
                </c:pt>
                <c:pt idx="658">
                  <c:v>-0.22607328629052503</c:v>
                </c:pt>
                <c:pt idx="659">
                  <c:v>6.2635675041665664</c:v>
                </c:pt>
                <c:pt idx="660">
                  <c:v>3.4013481095952263</c:v>
                </c:pt>
                <c:pt idx="661">
                  <c:v>6.5160450685624358</c:v>
                </c:pt>
                <c:pt idx="662">
                  <c:v>0.77510659030073104</c:v>
                </c:pt>
                <c:pt idx="663">
                  <c:v>2.5106860710693737</c:v>
                </c:pt>
                <c:pt idx="664">
                  <c:v>-9.1174458715444606E-2</c:v>
                </c:pt>
                <c:pt idx="665">
                  <c:v>1.567585963509305</c:v>
                </c:pt>
                <c:pt idx="666">
                  <c:v>6.4706784053611379</c:v>
                </c:pt>
                <c:pt idx="667">
                  <c:v>4.9616025621021116</c:v>
                </c:pt>
                <c:pt idx="668">
                  <c:v>8.4928699227047684</c:v>
                </c:pt>
                <c:pt idx="669">
                  <c:v>11.382447495528638</c:v>
                </c:pt>
                <c:pt idx="670">
                  <c:v>2.4592678266098567</c:v>
                </c:pt>
                <c:pt idx="671">
                  <c:v>3.617560871716528</c:v>
                </c:pt>
                <c:pt idx="672">
                  <c:v>4.0069326373596557</c:v>
                </c:pt>
                <c:pt idx="673">
                  <c:v>3.5815321093186445</c:v>
                </c:pt>
                <c:pt idx="674">
                  <c:v>6.8651995523391705</c:v>
                </c:pt>
                <c:pt idx="675">
                  <c:v>8.4810153559364405</c:v>
                </c:pt>
                <c:pt idx="676">
                  <c:v>6.0256804668372528</c:v>
                </c:pt>
                <c:pt idx="677">
                  <c:v>5.6405532684471442</c:v>
                </c:pt>
                <c:pt idx="678">
                  <c:v>5.3563031876230802</c:v>
                </c:pt>
                <c:pt idx="679">
                  <c:v>5.8114615421273133</c:v>
                </c:pt>
                <c:pt idx="680">
                  <c:v>4.4870191836265292</c:v>
                </c:pt>
                <c:pt idx="681">
                  <c:v>3.9462056225580544</c:v>
                </c:pt>
                <c:pt idx="682">
                  <c:v>21.481993947410952</c:v>
                </c:pt>
                <c:pt idx="683">
                  <c:v>12.431536271460054</c:v>
                </c:pt>
                <c:pt idx="684">
                  <c:v>5.2806754257217516</c:v>
                </c:pt>
                <c:pt idx="685">
                  <c:v>7.3708852124218183</c:v>
                </c:pt>
                <c:pt idx="686">
                  <c:v>5.402764649554241</c:v>
                </c:pt>
                <c:pt idx="687">
                  <c:v>7.4502492696607678</c:v>
                </c:pt>
                <c:pt idx="688">
                  <c:v>3.2264866661568035</c:v>
                </c:pt>
                <c:pt idx="689">
                  <c:v>24.013062348014319</c:v>
                </c:pt>
                <c:pt idx="690">
                  <c:v>13.046889980267554</c:v>
                </c:pt>
                <c:pt idx="691">
                  <c:v>7.8003036822413847</c:v>
                </c:pt>
                <c:pt idx="692">
                  <c:v>6.4805237494473555</c:v>
                </c:pt>
                <c:pt idx="693">
                  <c:v>5.9477390545344484</c:v>
                </c:pt>
                <c:pt idx="694">
                  <c:v>9.5221667938312748</c:v>
                </c:pt>
                <c:pt idx="695">
                  <c:v>3.0530239911528416</c:v>
                </c:pt>
                <c:pt idx="696">
                  <c:v>21.40575210072322</c:v>
                </c:pt>
                <c:pt idx="697">
                  <c:v>23.372914136187795</c:v>
                </c:pt>
                <c:pt idx="698">
                  <c:v>17.509966795175302</c:v>
                </c:pt>
                <c:pt idx="699">
                  <c:v>22.103474411993012</c:v>
                </c:pt>
                <c:pt idx="700">
                  <c:v>5.2278822346509681</c:v>
                </c:pt>
                <c:pt idx="701">
                  <c:v>3.4492823958066512</c:v>
                </c:pt>
                <c:pt idx="702">
                  <c:v>3.9503808170415629</c:v>
                </c:pt>
                <c:pt idx="703">
                  <c:v>15.789198826635674</c:v>
                </c:pt>
                <c:pt idx="704">
                  <c:v>-0.22683708905534444</c:v>
                </c:pt>
                <c:pt idx="705">
                  <c:v>13.021586582885041</c:v>
                </c:pt>
                <c:pt idx="706">
                  <c:v>18.079571677435116</c:v>
                </c:pt>
                <c:pt idx="707">
                  <c:v>-1.4396002618925863</c:v>
                </c:pt>
                <c:pt idx="708">
                  <c:v>4.8892703283570094E-2</c:v>
                </c:pt>
                <c:pt idx="709">
                  <c:v>-0.5993920861331069</c:v>
                </c:pt>
                <c:pt idx="710">
                  <c:v>9.1750092373294656</c:v>
                </c:pt>
                <c:pt idx="711">
                  <c:v>11.541263658650744</c:v>
                </c:pt>
                <c:pt idx="712">
                  <c:v>3.3171342909650869</c:v>
                </c:pt>
                <c:pt idx="713">
                  <c:v>2.0398707851098568</c:v>
                </c:pt>
                <c:pt idx="714">
                  <c:v>0.3358099470504311</c:v>
                </c:pt>
                <c:pt idx="715">
                  <c:v>0.87969172686197794</c:v>
                </c:pt>
                <c:pt idx="716">
                  <c:v>1.1580679248579586</c:v>
                </c:pt>
                <c:pt idx="717">
                  <c:v>7.2808649113508004</c:v>
                </c:pt>
                <c:pt idx="718">
                  <c:v>10.292211938935383</c:v>
                </c:pt>
                <c:pt idx="719">
                  <c:v>1.680908034586555</c:v>
                </c:pt>
                <c:pt idx="720">
                  <c:v>-2.7085704095616827</c:v>
                </c:pt>
                <c:pt idx="721">
                  <c:v>-2.3382458796077388</c:v>
                </c:pt>
                <c:pt idx="722">
                  <c:v>0.26465618628973175</c:v>
                </c:pt>
                <c:pt idx="723">
                  <c:v>5.0349247130265375</c:v>
                </c:pt>
                <c:pt idx="724">
                  <c:v>10.854190018438016</c:v>
                </c:pt>
                <c:pt idx="725">
                  <c:v>0.27281142197434849</c:v>
                </c:pt>
                <c:pt idx="726">
                  <c:v>1.2766648340025011</c:v>
                </c:pt>
                <c:pt idx="727">
                  <c:v>-3.4022760466328159</c:v>
                </c:pt>
                <c:pt idx="728">
                  <c:v>-2.8237737086733667</c:v>
                </c:pt>
                <c:pt idx="729">
                  <c:v>-3.3287426019394935</c:v>
                </c:pt>
                <c:pt idx="730">
                  <c:v>8.2025588031028711</c:v>
                </c:pt>
                <c:pt idx="731">
                  <c:v>0.66538614411069008</c:v>
                </c:pt>
                <c:pt idx="732">
                  <c:v>5.6607915323958746</c:v>
                </c:pt>
                <c:pt idx="733">
                  <c:v>-0.2687069333019817</c:v>
                </c:pt>
                <c:pt idx="734">
                  <c:v>-3.7127996258250549</c:v>
                </c:pt>
                <c:pt idx="735">
                  <c:v>-0.51053540171824541</c:v>
                </c:pt>
                <c:pt idx="736">
                  <c:v>-1.6970689316227272</c:v>
                </c:pt>
                <c:pt idx="737">
                  <c:v>-8.2377699737286996</c:v>
                </c:pt>
                <c:pt idx="738">
                  <c:v>5.0679568940990922</c:v>
                </c:pt>
                <c:pt idx="739">
                  <c:v>2.4440667062698469</c:v>
                </c:pt>
                <c:pt idx="740">
                  <c:v>-4.4417825405686298</c:v>
                </c:pt>
                <c:pt idx="741">
                  <c:v>-5.9456271180671028</c:v>
                </c:pt>
                <c:pt idx="742">
                  <c:v>-4.1650094579774173</c:v>
                </c:pt>
                <c:pt idx="743">
                  <c:v>-3.9429906957375667</c:v>
                </c:pt>
                <c:pt idx="744">
                  <c:v>2.8968860632746876</c:v>
                </c:pt>
                <c:pt idx="745">
                  <c:v>3.9259536084145421</c:v>
                </c:pt>
                <c:pt idx="746">
                  <c:v>1.4929242907326734</c:v>
                </c:pt>
                <c:pt idx="747">
                  <c:v>5.9383014478556451</c:v>
                </c:pt>
                <c:pt idx="748">
                  <c:v>6.727294099223462</c:v>
                </c:pt>
                <c:pt idx="749">
                  <c:v>9.0524769781891532</c:v>
                </c:pt>
                <c:pt idx="750">
                  <c:v>12.961714503769761</c:v>
                </c:pt>
                <c:pt idx="751">
                  <c:v>7.8856044226184245</c:v>
                </c:pt>
                <c:pt idx="752">
                  <c:v>19.799116786706527</c:v>
                </c:pt>
                <c:pt idx="753">
                  <c:v>14.104047076104413</c:v>
                </c:pt>
                <c:pt idx="754">
                  <c:v>6.0923545737182643</c:v>
                </c:pt>
                <c:pt idx="755">
                  <c:v>9.2802415653762989</c:v>
                </c:pt>
                <c:pt idx="756">
                  <c:v>9.0259282475951021</c:v>
                </c:pt>
                <c:pt idx="757">
                  <c:v>7.3173549006617282</c:v>
                </c:pt>
                <c:pt idx="758">
                  <c:v>7.3454968931842952</c:v>
                </c:pt>
                <c:pt idx="759">
                  <c:v>16.895078530289709</c:v>
                </c:pt>
                <c:pt idx="760">
                  <c:v>21.976490028383903</c:v>
                </c:pt>
                <c:pt idx="761">
                  <c:v>4.0265655414757884</c:v>
                </c:pt>
                <c:pt idx="762">
                  <c:v>5.7146833478138497</c:v>
                </c:pt>
                <c:pt idx="763">
                  <c:v>12.084043474597481</c:v>
                </c:pt>
                <c:pt idx="764">
                  <c:v>9.6352990330109876</c:v>
                </c:pt>
                <c:pt idx="765">
                  <c:v>9.8449840445965968</c:v>
                </c:pt>
                <c:pt idx="766">
                  <c:v>19.295583991805355</c:v>
                </c:pt>
                <c:pt idx="767">
                  <c:v>16.509821095841591</c:v>
                </c:pt>
                <c:pt idx="768">
                  <c:v>5.7625726458022815</c:v>
                </c:pt>
                <c:pt idx="769">
                  <c:v>5.9853317946983928</c:v>
                </c:pt>
                <c:pt idx="770">
                  <c:v>10.116584695088997</c:v>
                </c:pt>
                <c:pt idx="771">
                  <c:v>8.6254638853924614</c:v>
                </c:pt>
                <c:pt idx="772">
                  <c:v>7.5976279278783423</c:v>
                </c:pt>
                <c:pt idx="773">
                  <c:v>20.798761899634822</c:v>
                </c:pt>
                <c:pt idx="774">
                  <c:v>28.231230638969802</c:v>
                </c:pt>
                <c:pt idx="775">
                  <c:v>12.498441342485298</c:v>
                </c:pt>
                <c:pt idx="776">
                  <c:v>-0.2669709144479317</c:v>
                </c:pt>
                <c:pt idx="777">
                  <c:v>10.696269296796325</c:v>
                </c:pt>
                <c:pt idx="778">
                  <c:v>3.7466012884334012</c:v>
                </c:pt>
                <c:pt idx="779">
                  <c:v>8.6419699357157214</c:v>
                </c:pt>
                <c:pt idx="780">
                  <c:v>16.344759031857009</c:v>
                </c:pt>
                <c:pt idx="781">
                  <c:v>20.323446810541352</c:v>
                </c:pt>
                <c:pt idx="782">
                  <c:v>3.7619594115049479</c:v>
                </c:pt>
                <c:pt idx="783">
                  <c:v>8.7113196238061192</c:v>
                </c:pt>
                <c:pt idx="784">
                  <c:v>11.30285983626017</c:v>
                </c:pt>
                <c:pt idx="785">
                  <c:v>11.383856843455986</c:v>
                </c:pt>
                <c:pt idx="786">
                  <c:v>9.2816776193144666</c:v>
                </c:pt>
                <c:pt idx="787">
                  <c:v>11.643002381368719</c:v>
                </c:pt>
                <c:pt idx="788">
                  <c:v>24.917813090119584</c:v>
                </c:pt>
                <c:pt idx="789">
                  <c:v>13.060478946640952</c:v>
                </c:pt>
                <c:pt idx="790">
                  <c:v>7.4801350660393737</c:v>
                </c:pt>
                <c:pt idx="791">
                  <c:v>20.501755035027621</c:v>
                </c:pt>
                <c:pt idx="792">
                  <c:v>13.172246600390224</c:v>
                </c:pt>
                <c:pt idx="793">
                  <c:v>14.839371945509175</c:v>
                </c:pt>
                <c:pt idx="794">
                  <c:v>23.17841924826654</c:v>
                </c:pt>
                <c:pt idx="795">
                  <c:v>32.379932514290786</c:v>
                </c:pt>
                <c:pt idx="796">
                  <c:v>11.4656217333785</c:v>
                </c:pt>
                <c:pt idx="797">
                  <c:v>8.938150741480241</c:v>
                </c:pt>
                <c:pt idx="798">
                  <c:v>11.976705194251902</c:v>
                </c:pt>
                <c:pt idx="799">
                  <c:v>13.887994371241795</c:v>
                </c:pt>
                <c:pt idx="800">
                  <c:v>17.760438802487638</c:v>
                </c:pt>
                <c:pt idx="801">
                  <c:v>18.035328196560741</c:v>
                </c:pt>
                <c:pt idx="802">
                  <c:v>37.600399973665866</c:v>
                </c:pt>
                <c:pt idx="803">
                  <c:v>7.1624212360219932</c:v>
                </c:pt>
                <c:pt idx="804">
                  <c:v>8.9306893132615386</c:v>
                </c:pt>
                <c:pt idx="805">
                  <c:v>7.8333150500819002</c:v>
                </c:pt>
                <c:pt idx="806">
                  <c:v>7.8491338391592542</c:v>
                </c:pt>
                <c:pt idx="807">
                  <c:v>11.252941875745684</c:v>
                </c:pt>
                <c:pt idx="808">
                  <c:v>14.964740848861824</c:v>
                </c:pt>
                <c:pt idx="809">
                  <c:v>23.015742653206711</c:v>
                </c:pt>
                <c:pt idx="810">
                  <c:v>8.5865122281192576</c:v>
                </c:pt>
                <c:pt idx="811">
                  <c:v>4.5662226269253416</c:v>
                </c:pt>
                <c:pt idx="812">
                  <c:v>7.5885365707809154</c:v>
                </c:pt>
                <c:pt idx="813">
                  <c:v>7.5965560003742674</c:v>
                </c:pt>
                <c:pt idx="814">
                  <c:v>8.4686998907730882</c:v>
                </c:pt>
                <c:pt idx="815">
                  <c:v>13.821667190567762</c:v>
                </c:pt>
                <c:pt idx="816">
                  <c:v>17.69509359561917</c:v>
                </c:pt>
                <c:pt idx="817">
                  <c:v>5.1423102457111654</c:v>
                </c:pt>
                <c:pt idx="818">
                  <c:v>5.5146845486269971</c:v>
                </c:pt>
                <c:pt idx="819">
                  <c:v>14.755517754907556</c:v>
                </c:pt>
                <c:pt idx="820">
                  <c:v>6.6819439714672288</c:v>
                </c:pt>
                <c:pt idx="821">
                  <c:v>21.542123820436387</c:v>
                </c:pt>
                <c:pt idx="822">
                  <c:v>11.826245935212999</c:v>
                </c:pt>
                <c:pt idx="823">
                  <c:v>15.416128048408622</c:v>
                </c:pt>
                <c:pt idx="824">
                  <c:v>3.0088225075889672</c:v>
                </c:pt>
                <c:pt idx="825">
                  <c:v>9.883486828194652</c:v>
                </c:pt>
                <c:pt idx="826">
                  <c:v>12.129591883779158</c:v>
                </c:pt>
                <c:pt idx="827">
                  <c:v>9.2072952872591056</c:v>
                </c:pt>
                <c:pt idx="828">
                  <c:v>10.815448570522021</c:v>
                </c:pt>
                <c:pt idx="829">
                  <c:v>12.463732635522643</c:v>
                </c:pt>
                <c:pt idx="830">
                  <c:v>15.238883374735892</c:v>
                </c:pt>
                <c:pt idx="831">
                  <c:v>9.721542177174971</c:v>
                </c:pt>
                <c:pt idx="832">
                  <c:v>7.5992038020353121</c:v>
                </c:pt>
                <c:pt idx="833">
                  <c:v>6.914116608198027</c:v>
                </c:pt>
                <c:pt idx="834">
                  <c:v>6.4959394649743825</c:v>
                </c:pt>
                <c:pt idx="835">
                  <c:v>17.48123159616117</c:v>
                </c:pt>
                <c:pt idx="836">
                  <c:v>25.032322930868695</c:v>
                </c:pt>
                <c:pt idx="837">
                  <c:v>29.203404115314861</c:v>
                </c:pt>
                <c:pt idx="838">
                  <c:v>3.3229493243776433</c:v>
                </c:pt>
                <c:pt idx="839">
                  <c:v>8.6450631483647573</c:v>
                </c:pt>
                <c:pt idx="840">
                  <c:v>6.8484953888686366</c:v>
                </c:pt>
                <c:pt idx="841">
                  <c:v>7.4462144831314507</c:v>
                </c:pt>
                <c:pt idx="842">
                  <c:v>12.032616802699634</c:v>
                </c:pt>
                <c:pt idx="843">
                  <c:v>9.1733564160509502</c:v>
                </c:pt>
                <c:pt idx="844">
                  <c:v>15.136050926740642</c:v>
                </c:pt>
                <c:pt idx="845">
                  <c:v>4.9736938376483728</c:v>
                </c:pt>
                <c:pt idx="846">
                  <c:v>6.3947206962676457</c:v>
                </c:pt>
                <c:pt idx="847">
                  <c:v>4.0715187985854282</c:v>
                </c:pt>
                <c:pt idx="848">
                  <c:v>2.8985684291588929</c:v>
                </c:pt>
                <c:pt idx="849">
                  <c:v>8.212160338213609</c:v>
                </c:pt>
                <c:pt idx="850">
                  <c:v>7.1791693127341372</c:v>
                </c:pt>
                <c:pt idx="851">
                  <c:v>7.0687616646334916</c:v>
                </c:pt>
                <c:pt idx="852">
                  <c:v>4.32831156479984</c:v>
                </c:pt>
                <c:pt idx="853">
                  <c:v>4.135657526774029</c:v>
                </c:pt>
                <c:pt idx="854">
                  <c:v>4.990277886493077</c:v>
                </c:pt>
                <c:pt idx="855">
                  <c:v>2.8905179411076243</c:v>
                </c:pt>
                <c:pt idx="856">
                  <c:v>8.4437399859890352</c:v>
                </c:pt>
                <c:pt idx="857">
                  <c:v>8.010124750525053</c:v>
                </c:pt>
                <c:pt idx="858">
                  <c:v>5.1560765816475111</c:v>
                </c:pt>
                <c:pt idx="859">
                  <c:v>5.2168604675270664</c:v>
                </c:pt>
                <c:pt idx="860">
                  <c:v>5.1260568057893092</c:v>
                </c:pt>
                <c:pt idx="861">
                  <c:v>2.8322172816123592</c:v>
                </c:pt>
                <c:pt idx="862">
                  <c:v>2.8935041540044368</c:v>
                </c:pt>
                <c:pt idx="863">
                  <c:v>4.1141640772597388</c:v>
                </c:pt>
                <c:pt idx="864">
                  <c:v>2.9713732148296925</c:v>
                </c:pt>
                <c:pt idx="865">
                  <c:v>3.1961381504341855</c:v>
                </c:pt>
                <c:pt idx="866">
                  <c:v>2.0691527788749466</c:v>
                </c:pt>
                <c:pt idx="867">
                  <c:v>2.651136624196337</c:v>
                </c:pt>
                <c:pt idx="868">
                  <c:v>3.0268311575268605</c:v>
                </c:pt>
                <c:pt idx="869">
                  <c:v>2.5443557767342515</c:v>
                </c:pt>
                <c:pt idx="870">
                  <c:v>5.8435981408804398</c:v>
                </c:pt>
                <c:pt idx="871">
                  <c:v>4.1763152545754991</c:v>
                </c:pt>
                <c:pt idx="872">
                  <c:v>2.5519788809801636</c:v>
                </c:pt>
                <c:pt idx="873">
                  <c:v>3.0311361086351529</c:v>
                </c:pt>
                <c:pt idx="874">
                  <c:v>3.3842951371489201</c:v>
                </c:pt>
                <c:pt idx="875">
                  <c:v>1.2859119782281099</c:v>
                </c:pt>
                <c:pt idx="876">
                  <c:v>4.178154051779174</c:v>
                </c:pt>
                <c:pt idx="877">
                  <c:v>6.3822075044008404</c:v>
                </c:pt>
                <c:pt idx="878">
                  <c:v>4.3768333656918781</c:v>
                </c:pt>
                <c:pt idx="879">
                  <c:v>4.0629791249206146</c:v>
                </c:pt>
                <c:pt idx="880">
                  <c:v>5.6042725019032247</c:v>
                </c:pt>
                <c:pt idx="881">
                  <c:v>2.766460714963249</c:v>
                </c:pt>
                <c:pt idx="882">
                  <c:v>2.3853532420282075</c:v>
                </c:pt>
                <c:pt idx="883">
                  <c:v>17.224165600662047</c:v>
                </c:pt>
                <c:pt idx="884">
                  <c:v>11.397773012454598</c:v>
                </c:pt>
                <c:pt idx="885">
                  <c:v>7.5934181811462071</c:v>
                </c:pt>
                <c:pt idx="886">
                  <c:v>3.2345169019626394</c:v>
                </c:pt>
                <c:pt idx="887">
                  <c:v>3.9522138626387089</c:v>
                </c:pt>
                <c:pt idx="888">
                  <c:v>5.1984673123975949</c:v>
                </c:pt>
                <c:pt idx="889">
                  <c:v>2.7658810175193325</c:v>
                </c:pt>
                <c:pt idx="890">
                  <c:v>4.1199466132625151</c:v>
                </c:pt>
                <c:pt idx="891">
                  <c:v>8.6117594899366594</c:v>
                </c:pt>
                <c:pt idx="892">
                  <c:v>8.9417108933548963</c:v>
                </c:pt>
                <c:pt idx="893">
                  <c:v>7.1141546078619413</c:v>
                </c:pt>
                <c:pt idx="894">
                  <c:v>6.1663814348994954</c:v>
                </c:pt>
                <c:pt idx="895">
                  <c:v>5.3301677080790633</c:v>
                </c:pt>
                <c:pt idx="896">
                  <c:v>-7.3807882765650117</c:v>
                </c:pt>
                <c:pt idx="897">
                  <c:v>-1.5774802841999844</c:v>
                </c:pt>
                <c:pt idx="898">
                  <c:v>4.1522298324886791</c:v>
                </c:pt>
                <c:pt idx="899">
                  <c:v>9.2050358231983811</c:v>
                </c:pt>
                <c:pt idx="900">
                  <c:v>6.3971736631344474</c:v>
                </c:pt>
                <c:pt idx="901">
                  <c:v>6.1518920595023037</c:v>
                </c:pt>
                <c:pt idx="902">
                  <c:v>2.2568036396647351</c:v>
                </c:pt>
                <c:pt idx="903">
                  <c:v>3.580740166844111</c:v>
                </c:pt>
                <c:pt idx="904">
                  <c:v>2.7732319149945099</c:v>
                </c:pt>
                <c:pt idx="905">
                  <c:v>3.1053140790151987</c:v>
                </c:pt>
                <c:pt idx="906">
                  <c:v>1.7267805604608868</c:v>
                </c:pt>
                <c:pt idx="907">
                  <c:v>3.1400801652234853</c:v>
                </c:pt>
                <c:pt idx="908">
                  <c:v>4.3973947838222784</c:v>
                </c:pt>
                <c:pt idx="909">
                  <c:v>2.6799871399866322</c:v>
                </c:pt>
                <c:pt idx="910">
                  <c:v>4.8054173798571842</c:v>
                </c:pt>
                <c:pt idx="911">
                  <c:v>2.5704133290750195</c:v>
                </c:pt>
                <c:pt idx="912">
                  <c:v>3.2682011976316168</c:v>
                </c:pt>
                <c:pt idx="913">
                  <c:v>4.5387916964775279</c:v>
                </c:pt>
                <c:pt idx="914">
                  <c:v>8.248630410769195</c:v>
                </c:pt>
                <c:pt idx="915">
                  <c:v>4.9444126262432988</c:v>
                </c:pt>
                <c:pt idx="916">
                  <c:v>3.2042017283737718</c:v>
                </c:pt>
                <c:pt idx="917">
                  <c:v>7.7967508429336423</c:v>
                </c:pt>
                <c:pt idx="918">
                  <c:v>9.9490673531331115</c:v>
                </c:pt>
                <c:pt idx="919">
                  <c:v>3.1121575956879233</c:v>
                </c:pt>
                <c:pt idx="920">
                  <c:v>8.735331279334531</c:v>
                </c:pt>
                <c:pt idx="921">
                  <c:v>1.5419244568624153</c:v>
                </c:pt>
                <c:pt idx="922">
                  <c:v>3.6812755838248488</c:v>
                </c:pt>
                <c:pt idx="923">
                  <c:v>5.7632877837868719</c:v>
                </c:pt>
                <c:pt idx="924">
                  <c:v>9.7082332219791834</c:v>
                </c:pt>
                <c:pt idx="925">
                  <c:v>5.075844719605433</c:v>
                </c:pt>
                <c:pt idx="926">
                  <c:v>9.3400270480393601</c:v>
                </c:pt>
                <c:pt idx="927">
                  <c:v>13.754329786129688</c:v>
                </c:pt>
                <c:pt idx="928">
                  <c:v>10.373174241891771</c:v>
                </c:pt>
                <c:pt idx="929">
                  <c:v>4.9409826308199349</c:v>
                </c:pt>
                <c:pt idx="930">
                  <c:v>7.943896349784799</c:v>
                </c:pt>
                <c:pt idx="931">
                  <c:v>5.8336372369257088</c:v>
                </c:pt>
                <c:pt idx="932">
                  <c:v>5.859124203976144</c:v>
                </c:pt>
                <c:pt idx="933">
                  <c:v>3.8483434725973606</c:v>
                </c:pt>
                <c:pt idx="934">
                  <c:v>11.502131210670145</c:v>
                </c:pt>
                <c:pt idx="935">
                  <c:v>14.082064003022735</c:v>
                </c:pt>
                <c:pt idx="936">
                  <c:v>8.0815749885204529</c:v>
                </c:pt>
                <c:pt idx="937">
                  <c:v>7.1347516932620394</c:v>
                </c:pt>
                <c:pt idx="938">
                  <c:v>8.7362292217644697</c:v>
                </c:pt>
                <c:pt idx="939">
                  <c:v>8.2463480236767701</c:v>
                </c:pt>
                <c:pt idx="940">
                  <c:v>11.113270566878736</c:v>
                </c:pt>
                <c:pt idx="941">
                  <c:v>13.428888106164624</c:v>
                </c:pt>
                <c:pt idx="942">
                  <c:v>11.904242365013515</c:v>
                </c:pt>
                <c:pt idx="943">
                  <c:v>10.495126316971421</c:v>
                </c:pt>
                <c:pt idx="944">
                  <c:v>9.0197522929194172</c:v>
                </c:pt>
                <c:pt idx="945">
                  <c:v>4.3808723997193884</c:v>
                </c:pt>
                <c:pt idx="946">
                  <c:v>4.1501377754282345</c:v>
                </c:pt>
                <c:pt idx="947">
                  <c:v>6.069424415879455</c:v>
                </c:pt>
                <c:pt idx="948">
                  <c:v>5.9457586202271884</c:v>
                </c:pt>
                <c:pt idx="949">
                  <c:v>4.8909523838902089</c:v>
                </c:pt>
                <c:pt idx="950">
                  <c:v>7.7146198882627228</c:v>
                </c:pt>
                <c:pt idx="951">
                  <c:v>4.7741764574883501</c:v>
                </c:pt>
                <c:pt idx="952">
                  <c:v>3.0097383909198068</c:v>
                </c:pt>
                <c:pt idx="953">
                  <c:v>1.6057319673011827</c:v>
                </c:pt>
                <c:pt idx="954">
                  <c:v>5.5600047278658593</c:v>
                </c:pt>
                <c:pt idx="955">
                  <c:v>1.2529911726270888</c:v>
                </c:pt>
                <c:pt idx="956">
                  <c:v>-3.111877863938723</c:v>
                </c:pt>
                <c:pt idx="957">
                  <c:v>0.63991360348776882</c:v>
                </c:pt>
                <c:pt idx="958">
                  <c:v>0.3751071596437584</c:v>
                </c:pt>
                <c:pt idx="959">
                  <c:v>0.92354382962450732</c:v>
                </c:pt>
                <c:pt idx="960">
                  <c:v>-0.21275478683430094</c:v>
                </c:pt>
                <c:pt idx="961">
                  <c:v>4.535729064211095</c:v>
                </c:pt>
                <c:pt idx="962">
                  <c:v>4.9095638720357329</c:v>
                </c:pt>
                <c:pt idx="963">
                  <c:v>0.48448547032612566</c:v>
                </c:pt>
                <c:pt idx="964">
                  <c:v>5.9867522768717194</c:v>
                </c:pt>
                <c:pt idx="965">
                  <c:v>3.2058014897143443</c:v>
                </c:pt>
                <c:pt idx="966">
                  <c:v>2.96672131893239</c:v>
                </c:pt>
                <c:pt idx="967">
                  <c:v>5.0061157232584268</c:v>
                </c:pt>
                <c:pt idx="968">
                  <c:v>4.9283930503142486</c:v>
                </c:pt>
                <c:pt idx="969">
                  <c:v>7.1191278572728187</c:v>
                </c:pt>
                <c:pt idx="970">
                  <c:v>4.3436721245047494</c:v>
                </c:pt>
                <c:pt idx="971">
                  <c:v>4.7524239728495186</c:v>
                </c:pt>
                <c:pt idx="972">
                  <c:v>0.12754223495504413</c:v>
                </c:pt>
                <c:pt idx="973">
                  <c:v>9.4166033659872639E-2</c:v>
                </c:pt>
                <c:pt idx="974">
                  <c:v>1.9728705680226302</c:v>
                </c:pt>
                <c:pt idx="975">
                  <c:v>0.28124546250116711</c:v>
                </c:pt>
                <c:pt idx="976">
                  <c:v>0.93828816676790616</c:v>
                </c:pt>
                <c:pt idx="977">
                  <c:v>-9.1489742469346269E-2</c:v>
                </c:pt>
                <c:pt idx="978">
                  <c:v>-0.21189390357966681</c:v>
                </c:pt>
                <c:pt idx="979">
                  <c:v>0.72729817423743226</c:v>
                </c:pt>
                <c:pt idx="980">
                  <c:v>-0.32196527397772079</c:v>
                </c:pt>
                <c:pt idx="981">
                  <c:v>-1.8985096673326156</c:v>
                </c:pt>
                <c:pt idx="982">
                  <c:v>-0.50685351581466187</c:v>
                </c:pt>
                <c:pt idx="983">
                  <c:v>2.2546259904003412</c:v>
                </c:pt>
                <c:pt idx="984">
                  <c:v>-1.2414435985106065</c:v>
                </c:pt>
                <c:pt idx="985">
                  <c:v>0.73628021064344673</c:v>
                </c:pt>
                <c:pt idx="986">
                  <c:v>0.26379607884903833</c:v>
                </c:pt>
                <c:pt idx="987">
                  <c:v>0.49539333163108767</c:v>
                </c:pt>
                <c:pt idx="988">
                  <c:v>-2.6181517001701686</c:v>
                </c:pt>
                <c:pt idx="989">
                  <c:v>-1.0248407697546005</c:v>
                </c:pt>
                <c:pt idx="990">
                  <c:v>3.4485158975807875</c:v>
                </c:pt>
                <c:pt idx="991">
                  <c:v>1.7120121166405919</c:v>
                </c:pt>
                <c:pt idx="992">
                  <c:v>3.7714787332803996</c:v>
                </c:pt>
                <c:pt idx="993">
                  <c:v>0.49298268795435329</c:v>
                </c:pt>
                <c:pt idx="994">
                  <c:v>5.9381964730251369E-2</c:v>
                </c:pt>
                <c:pt idx="995">
                  <c:v>0.43618504526113355</c:v>
                </c:pt>
                <c:pt idx="996">
                  <c:v>-0.55264803072600799</c:v>
                </c:pt>
                <c:pt idx="997">
                  <c:v>-1.9462487034801339</c:v>
                </c:pt>
                <c:pt idx="998">
                  <c:v>-1.4383859993163046</c:v>
                </c:pt>
                <c:pt idx="999">
                  <c:v>-1.0824879655803261</c:v>
                </c:pt>
                <c:pt idx="1000">
                  <c:v>-1.7776563776238443</c:v>
                </c:pt>
                <c:pt idx="1001">
                  <c:v>-1.1179471065833535</c:v>
                </c:pt>
                <c:pt idx="1002">
                  <c:v>-1.3412434497688701</c:v>
                </c:pt>
                <c:pt idx="1003">
                  <c:v>-1.7919760016307946</c:v>
                </c:pt>
                <c:pt idx="1004">
                  <c:v>2.0381153898399553</c:v>
                </c:pt>
                <c:pt idx="1005">
                  <c:v>-3.2622545896758544</c:v>
                </c:pt>
                <c:pt idx="1006">
                  <c:v>-0.13790716121413044</c:v>
                </c:pt>
                <c:pt idx="1007">
                  <c:v>-2.1972162300967537</c:v>
                </c:pt>
                <c:pt idx="1008">
                  <c:v>-4.7925239284864807E-2</c:v>
                </c:pt>
                <c:pt idx="1009">
                  <c:v>-0.40330479857937718</c:v>
                </c:pt>
                <c:pt idx="1010">
                  <c:v>2.2105044660803634</c:v>
                </c:pt>
                <c:pt idx="1011">
                  <c:v>3.0736344192647622</c:v>
                </c:pt>
                <c:pt idx="1012">
                  <c:v>-2.2408850060440342</c:v>
                </c:pt>
                <c:pt idx="1013">
                  <c:v>-1.512039837042662</c:v>
                </c:pt>
                <c:pt idx="1014">
                  <c:v>-0.78631324952680925</c:v>
                </c:pt>
                <c:pt idx="1015">
                  <c:v>-1.9185721371688615</c:v>
                </c:pt>
                <c:pt idx="1016">
                  <c:v>-1.7191802468501565</c:v>
                </c:pt>
                <c:pt idx="1017">
                  <c:v>0.35689855684289762</c:v>
                </c:pt>
                <c:pt idx="1018">
                  <c:v>2.4683802059915423</c:v>
                </c:pt>
                <c:pt idx="1019">
                  <c:v>-4.8302453242045207</c:v>
                </c:pt>
                <c:pt idx="1020">
                  <c:v>0.60289033077078202</c:v>
                </c:pt>
                <c:pt idx="1021">
                  <c:v>-0.2584608398255186</c:v>
                </c:pt>
                <c:pt idx="1022">
                  <c:v>0.83817028978460595</c:v>
                </c:pt>
                <c:pt idx="1023">
                  <c:v>4.751768811558529</c:v>
                </c:pt>
                <c:pt idx="1024">
                  <c:v>0.68324636816543305</c:v>
                </c:pt>
                <c:pt idx="1025">
                  <c:v>1.1598529733582748</c:v>
                </c:pt>
                <c:pt idx="1026">
                  <c:v>-2.1528077609539409</c:v>
                </c:pt>
                <c:pt idx="1027">
                  <c:v>2.2219914187640453</c:v>
                </c:pt>
                <c:pt idx="1028">
                  <c:v>2.1557639976293359</c:v>
                </c:pt>
                <c:pt idx="1029">
                  <c:v>0.8452213529543684</c:v>
                </c:pt>
                <c:pt idx="1030">
                  <c:v>3.6708433759968293</c:v>
                </c:pt>
                <c:pt idx="1031">
                  <c:v>-0.83034627293700469</c:v>
                </c:pt>
                <c:pt idx="1032">
                  <c:v>3.119846800895103</c:v>
                </c:pt>
                <c:pt idx="1033">
                  <c:v>-8.6030815777355407</c:v>
                </c:pt>
                <c:pt idx="1034">
                  <c:v>3.8842653249441708</c:v>
                </c:pt>
                <c:pt idx="1035">
                  <c:v>-0.50773328137983298</c:v>
                </c:pt>
                <c:pt idx="1036">
                  <c:v>-1.3749032391307059</c:v>
                </c:pt>
                <c:pt idx="1037">
                  <c:v>1.4211556815598108</c:v>
                </c:pt>
                <c:pt idx="1038">
                  <c:v>0.14574107048883644</c:v>
                </c:pt>
                <c:pt idx="1039">
                  <c:v>-0.25463648959567825</c:v>
                </c:pt>
                <c:pt idx="1040">
                  <c:v>-6.1610040467015015</c:v>
                </c:pt>
                <c:pt idx="1041">
                  <c:v>-1.1329328228811213</c:v>
                </c:pt>
                <c:pt idx="1042">
                  <c:v>-0.632263834490846</c:v>
                </c:pt>
                <c:pt idx="1043">
                  <c:v>-2.4249662553429019</c:v>
                </c:pt>
                <c:pt idx="1044">
                  <c:v>-2.9389904298102589</c:v>
                </c:pt>
                <c:pt idx="1045">
                  <c:v>-3.6144519902679328</c:v>
                </c:pt>
                <c:pt idx="1046">
                  <c:v>0.61621104247412206</c:v>
                </c:pt>
                <c:pt idx="1047">
                  <c:v>-8.5256942175183603</c:v>
                </c:pt>
                <c:pt idx="1048">
                  <c:v>-0.75190913569319262</c:v>
                </c:pt>
                <c:pt idx="1049">
                  <c:v>0.54824344279924464</c:v>
                </c:pt>
                <c:pt idx="1050">
                  <c:v>-3.4370704170491591</c:v>
                </c:pt>
                <c:pt idx="1051">
                  <c:v>-0.20435595485832031</c:v>
                </c:pt>
                <c:pt idx="1052">
                  <c:v>-0.76826333688709558</c:v>
                </c:pt>
                <c:pt idx="1053">
                  <c:v>1.5003509925891367</c:v>
                </c:pt>
                <c:pt idx="1054">
                  <c:v>-3.0720836525204445</c:v>
                </c:pt>
                <c:pt idx="1055">
                  <c:v>-0.97079990293210605</c:v>
                </c:pt>
                <c:pt idx="1056">
                  <c:v>0.26476903487164405</c:v>
                </c:pt>
                <c:pt idx="1057">
                  <c:v>-5.5938106805293089</c:v>
                </c:pt>
                <c:pt idx="1058">
                  <c:v>-3.0543346581550428</c:v>
                </c:pt>
                <c:pt idx="1059">
                  <c:v>-2.9527157958260979</c:v>
                </c:pt>
                <c:pt idx="1060">
                  <c:v>-0.64981735060540657</c:v>
                </c:pt>
                <c:pt idx="1061">
                  <c:v>-11.569926206500696</c:v>
                </c:pt>
                <c:pt idx="1062">
                  <c:v>-4.4278250611453567</c:v>
                </c:pt>
                <c:pt idx="1063">
                  <c:v>0.18415030914320063</c:v>
                </c:pt>
                <c:pt idx="1064">
                  <c:v>-0.8535490648659414</c:v>
                </c:pt>
                <c:pt idx="1065">
                  <c:v>-7.5033874486300345</c:v>
                </c:pt>
                <c:pt idx="1066">
                  <c:v>-3.46966359253208</c:v>
                </c:pt>
                <c:pt idx="1067">
                  <c:v>-0.47048702716429303</c:v>
                </c:pt>
                <c:pt idx="1068">
                  <c:v>-5.366605265306962</c:v>
                </c:pt>
                <c:pt idx="1069">
                  <c:v>-4.6545769127344165</c:v>
                </c:pt>
                <c:pt idx="1070">
                  <c:v>-2.2997532473063833</c:v>
                </c:pt>
                <c:pt idx="1071">
                  <c:v>-2.3740420447637183</c:v>
                </c:pt>
                <c:pt idx="1072">
                  <c:v>-8.3198780555402845</c:v>
                </c:pt>
                <c:pt idx="1073">
                  <c:v>-9.4251479865734229</c:v>
                </c:pt>
                <c:pt idx="1074">
                  <c:v>-3.3390857815746915</c:v>
                </c:pt>
                <c:pt idx="1075">
                  <c:v>-7.0910143513108426E-2</c:v>
                </c:pt>
                <c:pt idx="1076">
                  <c:v>-3.132828063149713</c:v>
                </c:pt>
                <c:pt idx="1077">
                  <c:v>-1.9608116097945936</c:v>
                </c:pt>
                <c:pt idx="1078">
                  <c:v>-5.5141761007878856</c:v>
                </c:pt>
                <c:pt idx="1079">
                  <c:v>-2.4310200952792433</c:v>
                </c:pt>
                <c:pt idx="1080">
                  <c:v>-5.3225148107362177</c:v>
                </c:pt>
                <c:pt idx="1081">
                  <c:v>-1.9470390875820494</c:v>
                </c:pt>
                <c:pt idx="1082">
                  <c:v>-3.673108677498945</c:v>
                </c:pt>
                <c:pt idx="1083">
                  <c:v>-3.4144775704590806</c:v>
                </c:pt>
                <c:pt idx="1084">
                  <c:v>-2.213457635242237</c:v>
                </c:pt>
                <c:pt idx="1085">
                  <c:v>-3.0593387650489152</c:v>
                </c:pt>
                <c:pt idx="1086">
                  <c:v>-5.7045300999778696</c:v>
                </c:pt>
                <c:pt idx="1087">
                  <c:v>8.4108067826155164</c:v>
                </c:pt>
                <c:pt idx="1088">
                  <c:v>3.3260066658097585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6-428C-9C47-90F08489D670}"/>
            </c:ext>
          </c:extLst>
        </c:ser>
        <c:ser>
          <c:idx val="2"/>
          <c:order val="1"/>
          <c:tx>
            <c:strRef>
              <c:f>'Indicadores Semanais'!$AA$6</c:f>
              <c:strCache>
                <c:ptCount val="1"/>
                <c:pt idx="0">
                  <c:v>DEI (média móvel semanal)</c:v>
                </c:pt>
              </c:strCache>
            </c:strRef>
          </c:tx>
          <c:spPr>
            <a:ln w="28575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Semanais'!$Y$9:$Y$1097</c:f>
              <c:strCache>
                <c:ptCount val="1089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0">
                  <c:v>01-05-2022</c:v>
                </c:pt>
                <c:pt idx="881">
                  <c:v>01-06-2022</c:v>
                </c:pt>
                <c:pt idx="911">
                  <c:v>01-07-2022</c:v>
                </c:pt>
                <c:pt idx="942">
                  <c:v>01-08-2022</c:v>
                </c:pt>
                <c:pt idx="973">
                  <c:v>01-09-2022</c:v>
                </c:pt>
                <c:pt idx="1003">
                  <c:v>01-10-2022</c:v>
                </c:pt>
                <c:pt idx="1034">
                  <c:v>01-11-2022</c:v>
                </c:pt>
                <c:pt idx="1064">
                  <c:v>01-12-2022</c:v>
                </c:pt>
                <c:pt idx="1088">
                  <c:v>25-12-2022</c:v>
                </c:pt>
              </c:strCache>
            </c:strRef>
          </c:cat>
          <c:val>
            <c:numRef>
              <c:f>'Indicadores Semanais'!$AA$9:$AA$1097</c:f>
              <c:numCache>
                <c:formatCode>0.0</c:formatCode>
                <c:ptCount val="1089"/>
                <c:pt idx="0">
                  <c:v>0.53555463325214148</c:v>
                </c:pt>
                <c:pt idx="1">
                  <c:v>1.2241935990969457</c:v>
                </c:pt>
                <c:pt idx="2">
                  <c:v>0.90460353853872633</c:v>
                </c:pt>
                <c:pt idx="3">
                  <c:v>0.2255250099596455</c:v>
                </c:pt>
                <c:pt idx="4">
                  <c:v>6.7399421572628604E-3</c:v>
                </c:pt>
                <c:pt idx="5">
                  <c:v>0.38610304242418653</c:v>
                </c:pt>
                <c:pt idx="6">
                  <c:v>0.84797016000404957</c:v>
                </c:pt>
                <c:pt idx="7">
                  <c:v>1.5248754515104539</c:v>
                </c:pt>
                <c:pt idx="8">
                  <c:v>1.6633695932664339</c:v>
                </c:pt>
                <c:pt idx="9">
                  <c:v>1.9567476535852257</c:v>
                </c:pt>
                <c:pt idx="10">
                  <c:v>2.2021512523440019</c:v>
                </c:pt>
                <c:pt idx="11">
                  <c:v>2.2976230476027872</c:v>
                </c:pt>
                <c:pt idx="12">
                  <c:v>2.0347355180926772</c:v>
                </c:pt>
                <c:pt idx="13">
                  <c:v>1.8734993158640063</c:v>
                </c:pt>
                <c:pt idx="14">
                  <c:v>1.469254002294988</c:v>
                </c:pt>
                <c:pt idx="15">
                  <c:v>1.3183986426020193</c:v>
                </c:pt>
                <c:pt idx="16">
                  <c:v>1.6074509851636505</c:v>
                </c:pt>
                <c:pt idx="17">
                  <c:v>1.7310930148960206</c:v>
                </c:pt>
                <c:pt idx="18">
                  <c:v>1.6315317841073671</c:v>
                </c:pt>
                <c:pt idx="19">
                  <c:v>1.8456403217908934</c:v>
                </c:pt>
                <c:pt idx="20">
                  <c:v>2.4144997619536364</c:v>
                </c:pt>
                <c:pt idx="21">
                  <c:v>3.0847317936927294</c:v>
                </c:pt>
                <c:pt idx="22">
                  <c:v>3.5476813574176771</c:v>
                </c:pt>
                <c:pt idx="23">
                  <c:v>3.2775054906100931</c:v>
                </c:pt>
                <c:pt idx="24">
                  <c:v>3.1134598340040669</c:v>
                </c:pt>
                <c:pt idx="25">
                  <c:v>3.2545189091731772</c:v>
                </c:pt>
                <c:pt idx="26">
                  <c:v>3.2221778612471419</c:v>
                </c:pt>
                <c:pt idx="27">
                  <c:v>2.8259383813898258</c:v>
                </c:pt>
                <c:pt idx="28">
                  <c:v>2.3854217638990787</c:v>
                </c:pt>
                <c:pt idx="29">
                  <c:v>1.4036896338003224</c:v>
                </c:pt>
                <c:pt idx="30">
                  <c:v>0.9267950662131702</c:v>
                </c:pt>
                <c:pt idx="31">
                  <c:v>0.36015781251848544</c:v>
                </c:pt>
                <c:pt idx="32">
                  <c:v>-0.51566653419552455</c:v>
                </c:pt>
                <c:pt idx="33">
                  <c:v>-1.1426653408028158</c:v>
                </c:pt>
                <c:pt idx="34">
                  <c:v>-1.462108312626841</c:v>
                </c:pt>
                <c:pt idx="35">
                  <c:v>-2.0108420422457725</c:v>
                </c:pt>
                <c:pt idx="36">
                  <c:v>-1.9807576477353237</c:v>
                </c:pt>
                <c:pt idx="37">
                  <c:v>-1.7257772427480824</c:v>
                </c:pt>
                <c:pt idx="38">
                  <c:v>-1.4618284367352761</c:v>
                </c:pt>
                <c:pt idx="39">
                  <c:v>-0.11708992112232318</c:v>
                </c:pt>
                <c:pt idx="40">
                  <c:v>0.91518978927626715</c:v>
                </c:pt>
                <c:pt idx="41">
                  <c:v>0.99357237016813504</c:v>
                </c:pt>
                <c:pt idx="42">
                  <c:v>1.4660373819895676</c:v>
                </c:pt>
                <c:pt idx="43">
                  <c:v>2.1364843280669645</c:v>
                </c:pt>
                <c:pt idx="44">
                  <c:v>3.2201395747329435</c:v>
                </c:pt>
                <c:pt idx="45">
                  <c:v>3.7146926936188795</c:v>
                </c:pt>
                <c:pt idx="46">
                  <c:v>3.161798564619192</c:v>
                </c:pt>
                <c:pt idx="47">
                  <c:v>2.695542704679613</c:v>
                </c:pt>
                <c:pt idx="48">
                  <c:v>2.7647164763956833</c:v>
                </c:pt>
                <c:pt idx="49">
                  <c:v>2.7812217910888566</c:v>
                </c:pt>
                <c:pt idx="50">
                  <c:v>1.8719157532410315</c:v>
                </c:pt>
                <c:pt idx="51">
                  <c:v>0.59094197779816648</c:v>
                </c:pt>
                <c:pt idx="52">
                  <c:v>0.8819229998544299</c:v>
                </c:pt>
                <c:pt idx="53">
                  <c:v>1.1920595696056695</c:v>
                </c:pt>
                <c:pt idx="54">
                  <c:v>1.6583717693261271</c:v>
                </c:pt>
                <c:pt idx="55">
                  <c:v>1.7539286129412461</c:v>
                </c:pt>
                <c:pt idx="56">
                  <c:v>2.0519523061861538</c:v>
                </c:pt>
                <c:pt idx="57">
                  <c:v>3.457165309364588</c:v>
                </c:pt>
                <c:pt idx="58">
                  <c:v>4.4886009802568294</c:v>
                </c:pt>
                <c:pt idx="59">
                  <c:v>4.4802623226422948</c:v>
                </c:pt>
                <c:pt idx="60">
                  <c:v>4.4208940586536603</c:v>
                </c:pt>
                <c:pt idx="61">
                  <c:v>3.8937158784671149</c:v>
                </c:pt>
                <c:pt idx="62">
                  <c:v>3.3997225541837173</c:v>
                </c:pt>
                <c:pt idx="63">
                  <c:v>3.2270195773967072</c:v>
                </c:pt>
                <c:pt idx="64">
                  <c:v>2.6084817867507519</c:v>
                </c:pt>
                <c:pt idx="65">
                  <c:v>2.086916368264796</c:v>
                </c:pt>
                <c:pt idx="66">
                  <c:v>2.3779575465938683</c:v>
                </c:pt>
                <c:pt idx="67">
                  <c:v>2.6131225951909616</c:v>
                </c:pt>
                <c:pt idx="68">
                  <c:v>3.0948968998139352</c:v>
                </c:pt>
                <c:pt idx="69">
                  <c:v>3.1399247914399662</c:v>
                </c:pt>
                <c:pt idx="70">
                  <c:v>3.2186848342067398</c:v>
                </c:pt>
                <c:pt idx="71">
                  <c:v>2.6834398705768372</c:v>
                </c:pt>
                <c:pt idx="72">
                  <c:v>1.7392928076055794</c:v>
                </c:pt>
                <c:pt idx="73">
                  <c:v>8.1575648741952431E-2</c:v>
                </c:pt>
                <c:pt idx="74">
                  <c:v>-2.7897747884639408</c:v>
                </c:pt>
                <c:pt idx="75">
                  <c:v>-5.79061892088012</c:v>
                </c:pt>
                <c:pt idx="76">
                  <c:v>-8.4364651635838417</c:v>
                </c:pt>
                <c:pt idx="77">
                  <c:v>-12.350779245227823</c:v>
                </c:pt>
                <c:pt idx="78">
                  <c:v>-15.088078192362632</c:v>
                </c:pt>
                <c:pt idx="79">
                  <c:v>-18.04217458999419</c:v>
                </c:pt>
                <c:pt idx="80">
                  <c:v>-20.22497561429255</c:v>
                </c:pt>
                <c:pt idx="81">
                  <c:v>-21.037388653477517</c:v>
                </c:pt>
                <c:pt idx="82">
                  <c:v>-21.62932333374588</c:v>
                </c:pt>
                <c:pt idx="83">
                  <c:v>-22.520309252508092</c:v>
                </c:pt>
                <c:pt idx="84">
                  <c:v>-23.15530752954508</c:v>
                </c:pt>
                <c:pt idx="85">
                  <c:v>-23.136081995841657</c:v>
                </c:pt>
                <c:pt idx="86">
                  <c:v>-22.555767443440697</c:v>
                </c:pt>
                <c:pt idx="87">
                  <c:v>-22.380681101366815</c:v>
                </c:pt>
                <c:pt idx="88">
                  <c:v>-22.502234179502324</c:v>
                </c:pt>
                <c:pt idx="89">
                  <c:v>-23.119836254158137</c:v>
                </c:pt>
                <c:pt idx="90">
                  <c:v>-23.189593612869746</c:v>
                </c:pt>
                <c:pt idx="91">
                  <c:v>-23.004582725932703</c:v>
                </c:pt>
                <c:pt idx="92">
                  <c:v>-23.859925337459973</c:v>
                </c:pt>
                <c:pt idx="93">
                  <c:v>-24.856388377242091</c:v>
                </c:pt>
                <c:pt idx="94">
                  <c:v>-26.001815269423439</c:v>
                </c:pt>
                <c:pt idx="95">
                  <c:v>-26.774730891851338</c:v>
                </c:pt>
                <c:pt idx="96">
                  <c:v>-27.761616914549517</c:v>
                </c:pt>
                <c:pt idx="97">
                  <c:v>-27.629566631381469</c:v>
                </c:pt>
                <c:pt idx="98">
                  <c:v>-27.906976147061354</c:v>
                </c:pt>
                <c:pt idx="99">
                  <c:v>-27.209487060684442</c:v>
                </c:pt>
                <c:pt idx="100">
                  <c:v>-26.783016817657732</c:v>
                </c:pt>
                <c:pt idx="101">
                  <c:v>-26.121285267657299</c:v>
                </c:pt>
                <c:pt idx="102">
                  <c:v>-25.585373833280535</c:v>
                </c:pt>
                <c:pt idx="103">
                  <c:v>-24.776386039896948</c:v>
                </c:pt>
                <c:pt idx="104">
                  <c:v>-25.030238043333078</c:v>
                </c:pt>
                <c:pt idx="105">
                  <c:v>-25.348021777804298</c:v>
                </c:pt>
                <c:pt idx="106">
                  <c:v>-25.849536540492274</c:v>
                </c:pt>
                <c:pt idx="107">
                  <c:v>-25.682164634207059</c:v>
                </c:pt>
                <c:pt idx="108">
                  <c:v>-26.206143420085002</c:v>
                </c:pt>
                <c:pt idx="109">
                  <c:v>-25.980579066287735</c:v>
                </c:pt>
                <c:pt idx="110">
                  <c:v>-26.179917213123094</c:v>
                </c:pt>
                <c:pt idx="111">
                  <c:v>-26.403333926665827</c:v>
                </c:pt>
                <c:pt idx="112">
                  <c:v>-25.421814029328228</c:v>
                </c:pt>
                <c:pt idx="113">
                  <c:v>-24.922147079492571</c:v>
                </c:pt>
                <c:pt idx="114">
                  <c:v>-24.531891006079558</c:v>
                </c:pt>
                <c:pt idx="115">
                  <c:v>-23.403339592189319</c:v>
                </c:pt>
                <c:pt idx="116">
                  <c:v>-23.36717047200629</c:v>
                </c:pt>
                <c:pt idx="117">
                  <c:v>-23.665397708745235</c:v>
                </c:pt>
                <c:pt idx="118">
                  <c:v>-23.31011407378892</c:v>
                </c:pt>
                <c:pt idx="119">
                  <c:v>-24.07025878044799</c:v>
                </c:pt>
                <c:pt idx="120">
                  <c:v>-23.610323557473276</c:v>
                </c:pt>
                <c:pt idx="121">
                  <c:v>-24.157183688073072</c:v>
                </c:pt>
                <c:pt idx="122">
                  <c:v>-24.424592506429143</c:v>
                </c:pt>
                <c:pt idx="123">
                  <c:v>-24.757625514765895</c:v>
                </c:pt>
                <c:pt idx="124">
                  <c:v>-23.791535945887397</c:v>
                </c:pt>
                <c:pt idx="125">
                  <c:v>-23.619598217789424</c:v>
                </c:pt>
                <c:pt idx="126">
                  <c:v>-23.410431441175671</c:v>
                </c:pt>
                <c:pt idx="127">
                  <c:v>-24.130984204991897</c:v>
                </c:pt>
                <c:pt idx="128">
                  <c:v>-23.970707134373935</c:v>
                </c:pt>
                <c:pt idx="129">
                  <c:v>-24.178201017625952</c:v>
                </c:pt>
                <c:pt idx="130">
                  <c:v>-23.897431648596644</c:v>
                </c:pt>
                <c:pt idx="131">
                  <c:v>-23.099330390865276</c:v>
                </c:pt>
                <c:pt idx="132">
                  <c:v>-22.994967494730503</c:v>
                </c:pt>
                <c:pt idx="133">
                  <c:v>-22.784207576155307</c:v>
                </c:pt>
                <c:pt idx="134">
                  <c:v>-22.738479124721923</c:v>
                </c:pt>
                <c:pt idx="135">
                  <c:v>-22.477668385058092</c:v>
                </c:pt>
                <c:pt idx="136">
                  <c:v>-21.833291572745988</c:v>
                </c:pt>
                <c:pt idx="137">
                  <c:v>-21.363124158298803</c:v>
                </c:pt>
                <c:pt idx="138">
                  <c:v>-21.580077231376485</c:v>
                </c:pt>
                <c:pt idx="139">
                  <c:v>-21.269772208285708</c:v>
                </c:pt>
                <c:pt idx="140">
                  <c:v>-20.719794383708887</c:v>
                </c:pt>
                <c:pt idx="141">
                  <c:v>-20.340483248024864</c:v>
                </c:pt>
                <c:pt idx="142">
                  <c:v>-19.788668946501865</c:v>
                </c:pt>
                <c:pt idx="143">
                  <c:v>-19.868286673962661</c:v>
                </c:pt>
                <c:pt idx="144">
                  <c:v>-19.680691141513091</c:v>
                </c:pt>
                <c:pt idx="145">
                  <c:v>-19.472702006799171</c:v>
                </c:pt>
                <c:pt idx="146">
                  <c:v>-19.062482510925662</c:v>
                </c:pt>
                <c:pt idx="147">
                  <c:v>-19.09524010694048</c:v>
                </c:pt>
                <c:pt idx="148">
                  <c:v>-19.180911945006269</c:v>
                </c:pt>
                <c:pt idx="149">
                  <c:v>-19.657743591683492</c:v>
                </c:pt>
                <c:pt idx="150">
                  <c:v>-19.739599232621678</c:v>
                </c:pt>
                <c:pt idx="151">
                  <c:v>-19.726483239584162</c:v>
                </c:pt>
                <c:pt idx="152">
                  <c:v>-19.440880055144838</c:v>
                </c:pt>
                <c:pt idx="153">
                  <c:v>-19.364369854383604</c:v>
                </c:pt>
                <c:pt idx="154">
                  <c:v>-18.750732756148974</c:v>
                </c:pt>
                <c:pt idx="155">
                  <c:v>-18.040256516946531</c:v>
                </c:pt>
                <c:pt idx="156">
                  <c:v>-16.869686450926704</c:v>
                </c:pt>
                <c:pt idx="157">
                  <c:v>-16.001140848179123</c:v>
                </c:pt>
                <c:pt idx="158">
                  <c:v>-17.586529053685716</c:v>
                </c:pt>
                <c:pt idx="159">
                  <c:v>-18.32902449064321</c:v>
                </c:pt>
                <c:pt idx="160">
                  <c:v>-18.134816768479833</c:v>
                </c:pt>
                <c:pt idx="161">
                  <c:v>-18.262086730035673</c:v>
                </c:pt>
                <c:pt idx="162">
                  <c:v>-17.633997876391071</c:v>
                </c:pt>
                <c:pt idx="163">
                  <c:v>-17.860588182310444</c:v>
                </c:pt>
                <c:pt idx="164">
                  <c:v>-18.046632597741581</c:v>
                </c:pt>
                <c:pt idx="165">
                  <c:v>-15.846863310249372</c:v>
                </c:pt>
                <c:pt idx="166">
                  <c:v>-14.213883046819017</c:v>
                </c:pt>
                <c:pt idx="167">
                  <c:v>-12.708681910168139</c:v>
                </c:pt>
                <c:pt idx="168">
                  <c:v>-11.916725949862604</c:v>
                </c:pt>
                <c:pt idx="169">
                  <c:v>-11.977159381844256</c:v>
                </c:pt>
                <c:pt idx="170">
                  <c:v>-12.180406373576911</c:v>
                </c:pt>
                <c:pt idx="171">
                  <c:v>-11.745823485886408</c:v>
                </c:pt>
                <c:pt idx="172">
                  <c:v>-11.731354120000034</c:v>
                </c:pt>
                <c:pt idx="173">
                  <c:v>-12.382972029498948</c:v>
                </c:pt>
                <c:pt idx="174">
                  <c:v>-13.89450469573362</c:v>
                </c:pt>
                <c:pt idx="175">
                  <c:v>-14.402839808528517</c:v>
                </c:pt>
                <c:pt idx="176">
                  <c:v>-14.812659429167278</c:v>
                </c:pt>
                <c:pt idx="177">
                  <c:v>-14.836923803406723</c:v>
                </c:pt>
                <c:pt idx="178">
                  <c:v>-15.042630525257957</c:v>
                </c:pt>
                <c:pt idx="179">
                  <c:v>-15.082430719393011</c:v>
                </c:pt>
                <c:pt idx="180">
                  <c:v>-14.734906552637762</c:v>
                </c:pt>
                <c:pt idx="181">
                  <c:v>-14.217649355850423</c:v>
                </c:pt>
                <c:pt idx="182">
                  <c:v>-13.696824721047991</c:v>
                </c:pt>
                <c:pt idx="183">
                  <c:v>-12.833313261996878</c:v>
                </c:pt>
                <c:pt idx="184">
                  <c:v>-11.964571299150517</c:v>
                </c:pt>
                <c:pt idx="185">
                  <c:v>-11.380393168745174</c:v>
                </c:pt>
                <c:pt idx="186">
                  <c:v>-10.945703492030447</c:v>
                </c:pt>
                <c:pt idx="187">
                  <c:v>-10.945162108528121</c:v>
                </c:pt>
                <c:pt idx="188">
                  <c:v>-10.772072503740699</c:v>
                </c:pt>
                <c:pt idx="189">
                  <c:v>-10.868420373099161</c:v>
                </c:pt>
                <c:pt idx="190">
                  <c:v>-10.890186815423624</c:v>
                </c:pt>
                <c:pt idx="191">
                  <c:v>-10.664583972954178</c:v>
                </c:pt>
                <c:pt idx="192">
                  <c:v>-10.547982265469278</c:v>
                </c:pt>
                <c:pt idx="193">
                  <c:v>-10.15632225896181</c:v>
                </c:pt>
                <c:pt idx="194">
                  <c:v>-9.3601806088660773</c:v>
                </c:pt>
                <c:pt idx="195">
                  <c:v>-8.7139833911335494</c:v>
                </c:pt>
                <c:pt idx="196">
                  <c:v>-8.2592257794769246</c:v>
                </c:pt>
                <c:pt idx="197">
                  <c:v>-7.9982532122628385</c:v>
                </c:pt>
                <c:pt idx="198">
                  <c:v>-7.8316466835635712</c:v>
                </c:pt>
                <c:pt idx="199">
                  <c:v>-8.0219081856934142</c:v>
                </c:pt>
                <c:pt idx="200">
                  <c:v>-8.0443092216736947</c:v>
                </c:pt>
                <c:pt idx="201">
                  <c:v>-8.5972721230848741</c:v>
                </c:pt>
                <c:pt idx="202">
                  <c:v>-8.8324334180554747</c:v>
                </c:pt>
                <c:pt idx="203">
                  <c:v>-8.7903361443736845</c:v>
                </c:pt>
                <c:pt idx="204">
                  <c:v>-8.7512675192641574</c:v>
                </c:pt>
                <c:pt idx="205">
                  <c:v>-8.9179366417664472</c:v>
                </c:pt>
                <c:pt idx="206">
                  <c:v>-8.5800109280773835</c:v>
                </c:pt>
                <c:pt idx="207">
                  <c:v>-8.2419989349023908</c:v>
                </c:pt>
                <c:pt idx="208">
                  <c:v>-8.2266497541700065</c:v>
                </c:pt>
                <c:pt idx="209">
                  <c:v>-7.9387727025820336</c:v>
                </c:pt>
                <c:pt idx="210">
                  <c:v>-7.7860077696821097</c:v>
                </c:pt>
                <c:pt idx="211">
                  <c:v>-7.8878973075010625</c:v>
                </c:pt>
                <c:pt idx="212">
                  <c:v>-8.0445483680825056</c:v>
                </c:pt>
                <c:pt idx="213">
                  <c:v>-7.9672667028108588</c:v>
                </c:pt>
                <c:pt idx="214">
                  <c:v>-8.1173733586378152</c:v>
                </c:pt>
                <c:pt idx="215">
                  <c:v>-8.160195680262607</c:v>
                </c:pt>
                <c:pt idx="216">
                  <c:v>-8.3443607434544429</c:v>
                </c:pt>
                <c:pt idx="217">
                  <c:v>-8.1762982517920193</c:v>
                </c:pt>
                <c:pt idx="218">
                  <c:v>-8.1531573779222022</c:v>
                </c:pt>
                <c:pt idx="219">
                  <c:v>-8.1729756320591864</c:v>
                </c:pt>
                <c:pt idx="220">
                  <c:v>-7.8460743664878061</c:v>
                </c:pt>
                <c:pt idx="221">
                  <c:v>-7.2730728155356577</c:v>
                </c:pt>
                <c:pt idx="222">
                  <c:v>-6.7955921456723223</c:v>
                </c:pt>
                <c:pt idx="223">
                  <c:v>-6.4041083266757743</c:v>
                </c:pt>
                <c:pt idx="224">
                  <c:v>-4.4362140741028471</c:v>
                </c:pt>
                <c:pt idx="225">
                  <c:v>-3.9656774821444523</c:v>
                </c:pt>
                <c:pt idx="226">
                  <c:v>-4.1361737081648293</c:v>
                </c:pt>
                <c:pt idx="227">
                  <c:v>-4.2354882985822915</c:v>
                </c:pt>
                <c:pt idx="228">
                  <c:v>-4.3391890580256662</c:v>
                </c:pt>
                <c:pt idx="229">
                  <c:v>-4.6829117934597537</c:v>
                </c:pt>
                <c:pt idx="230">
                  <c:v>-4.5237517450185569</c:v>
                </c:pt>
                <c:pt idx="231">
                  <c:v>-5.5938543991224412</c:v>
                </c:pt>
                <c:pt idx="232">
                  <c:v>-5.9155962524062442</c:v>
                </c:pt>
                <c:pt idx="233">
                  <c:v>-5.3542186094887585</c:v>
                </c:pt>
                <c:pt idx="234">
                  <c:v>-5.1805750426172521</c:v>
                </c:pt>
                <c:pt idx="235">
                  <c:v>-5.179819978966032</c:v>
                </c:pt>
                <c:pt idx="236">
                  <c:v>-4.8690622914343482</c:v>
                </c:pt>
                <c:pt idx="237">
                  <c:v>-4.5579435743174255</c:v>
                </c:pt>
                <c:pt idx="238">
                  <c:v>-4.6951233341005194</c:v>
                </c:pt>
                <c:pt idx="239">
                  <c:v>-4.5277375565038307</c:v>
                </c:pt>
                <c:pt idx="240">
                  <c:v>-4.8233792887845732</c:v>
                </c:pt>
                <c:pt idx="241">
                  <c:v>-5.1301240620617117</c:v>
                </c:pt>
                <c:pt idx="242">
                  <c:v>-5.5606468634081638</c:v>
                </c:pt>
                <c:pt idx="243">
                  <c:v>-5.1155514375492031</c:v>
                </c:pt>
                <c:pt idx="244">
                  <c:v>-5.3951472503526068</c:v>
                </c:pt>
                <c:pt idx="245">
                  <c:v>-5.323425228192229</c:v>
                </c:pt>
                <c:pt idx="246">
                  <c:v>-4.9252558947600305</c:v>
                </c:pt>
                <c:pt idx="247">
                  <c:v>-4.2588588409937875</c:v>
                </c:pt>
                <c:pt idx="248">
                  <c:v>-4.0218094498469901</c:v>
                </c:pt>
                <c:pt idx="249">
                  <c:v>-3.7912158117204067</c:v>
                </c:pt>
                <c:pt idx="250">
                  <c:v>-4.1248745942655347</c:v>
                </c:pt>
                <c:pt idx="251">
                  <c:v>-3.8478642156811946</c:v>
                </c:pt>
                <c:pt idx="252">
                  <c:v>-3.7794880476088264</c:v>
                </c:pt>
                <c:pt idx="253">
                  <c:v>-4.0111544276607365</c:v>
                </c:pt>
                <c:pt idx="254">
                  <c:v>-4.2730464390708454</c:v>
                </c:pt>
                <c:pt idx="255">
                  <c:v>-4.2703692743396218</c:v>
                </c:pt>
                <c:pt idx="256">
                  <c:v>-4.0123350080024602</c:v>
                </c:pt>
                <c:pt idx="257">
                  <c:v>-3.735540115144345</c:v>
                </c:pt>
                <c:pt idx="258">
                  <c:v>-3.6382054468423357</c:v>
                </c:pt>
                <c:pt idx="259">
                  <c:v>-3.9639208475663827</c:v>
                </c:pt>
                <c:pt idx="260">
                  <c:v>-3.7884285058572211</c:v>
                </c:pt>
                <c:pt idx="261">
                  <c:v>-3.5550592081588772</c:v>
                </c:pt>
                <c:pt idx="262">
                  <c:v>-3.2455880120143275</c:v>
                </c:pt>
                <c:pt idx="263">
                  <c:v>-3.4692075002806422</c:v>
                </c:pt>
                <c:pt idx="264">
                  <c:v>-3.2946106220841389</c:v>
                </c:pt>
                <c:pt idx="265">
                  <c:v>-3.3264205974608489</c:v>
                </c:pt>
                <c:pt idx="266">
                  <c:v>-3.3858342840189946</c:v>
                </c:pt>
                <c:pt idx="267">
                  <c:v>-3.8880893166667128</c:v>
                </c:pt>
                <c:pt idx="268">
                  <c:v>-4.5444816645538593</c:v>
                </c:pt>
                <c:pt idx="269">
                  <c:v>-5.0232072782367547</c:v>
                </c:pt>
                <c:pt idx="270">
                  <c:v>-5.5541530477447267</c:v>
                </c:pt>
                <c:pt idx="271">
                  <c:v>-6.0335501507266676</c:v>
                </c:pt>
                <c:pt idx="272">
                  <c:v>-5.966442350078542</c:v>
                </c:pt>
                <c:pt idx="273">
                  <c:v>-5.9672903879199</c:v>
                </c:pt>
                <c:pt idx="274">
                  <c:v>-5.7200261918873974</c:v>
                </c:pt>
                <c:pt idx="275">
                  <c:v>-5.5831440267122545</c:v>
                </c:pt>
                <c:pt idx="276">
                  <c:v>-5.4896096744513754</c:v>
                </c:pt>
                <c:pt idx="277">
                  <c:v>-5.0617494056854273</c:v>
                </c:pt>
                <c:pt idx="278">
                  <c:v>-5.2195528829190279</c:v>
                </c:pt>
                <c:pt idx="279">
                  <c:v>-5.1498853585281754</c:v>
                </c:pt>
                <c:pt idx="280">
                  <c:v>-5.0081285513550196</c:v>
                </c:pt>
                <c:pt idx="281">
                  <c:v>-5.2926883898479913</c:v>
                </c:pt>
                <c:pt idx="282">
                  <c:v>-5.5382671171222659</c:v>
                </c:pt>
                <c:pt idx="283">
                  <c:v>-5.6908374520642795</c:v>
                </c:pt>
                <c:pt idx="284">
                  <c:v>-5.7486328468680039</c:v>
                </c:pt>
                <c:pt idx="285">
                  <c:v>-5.3781834810180502</c:v>
                </c:pt>
                <c:pt idx="286">
                  <c:v>-5.7458697616338537</c:v>
                </c:pt>
                <c:pt idx="287">
                  <c:v>-5.7913314192503291</c:v>
                </c:pt>
                <c:pt idx="288">
                  <c:v>-5.9020347380059519</c:v>
                </c:pt>
                <c:pt idx="289">
                  <c:v>-5.9247922508887347</c:v>
                </c:pt>
                <c:pt idx="290">
                  <c:v>-6.0816003936719811</c:v>
                </c:pt>
                <c:pt idx="291">
                  <c:v>-6.4050076482737399</c:v>
                </c:pt>
                <c:pt idx="292">
                  <c:v>-6.6722288728585903</c:v>
                </c:pt>
                <c:pt idx="293">
                  <c:v>-6.8307140147824486</c:v>
                </c:pt>
                <c:pt idx="294">
                  <c:v>-6.3718367800499474</c:v>
                </c:pt>
                <c:pt idx="295">
                  <c:v>-6.2916031493871829</c:v>
                </c:pt>
                <c:pt idx="296">
                  <c:v>-6.0269627195002959</c:v>
                </c:pt>
                <c:pt idx="297">
                  <c:v>-5.694989884790842</c:v>
                </c:pt>
                <c:pt idx="298">
                  <c:v>-5.2372329634625006</c:v>
                </c:pt>
                <c:pt idx="299">
                  <c:v>-5.2524801102168572</c:v>
                </c:pt>
                <c:pt idx="300">
                  <c:v>-5.8394172345577227</c:v>
                </c:pt>
                <c:pt idx="301">
                  <c:v>-6.7744462570024995</c:v>
                </c:pt>
                <c:pt idx="302">
                  <c:v>-6.2833706273532064</c:v>
                </c:pt>
                <c:pt idx="303">
                  <c:v>-6.0372072198316102</c:v>
                </c:pt>
                <c:pt idx="304">
                  <c:v>-6.3093775388603017</c:v>
                </c:pt>
                <c:pt idx="305">
                  <c:v>-5.9567100919976088</c:v>
                </c:pt>
                <c:pt idx="306">
                  <c:v>-5.469520136358871</c:v>
                </c:pt>
                <c:pt idx="307">
                  <c:v>-4.5443622519951656</c:v>
                </c:pt>
                <c:pt idx="308">
                  <c:v>-4.1431862005373521</c:v>
                </c:pt>
                <c:pt idx="309">
                  <c:v>-4.8594171000029958</c:v>
                </c:pt>
                <c:pt idx="310">
                  <c:v>-5.2706021482179546</c:v>
                </c:pt>
                <c:pt idx="311">
                  <c:v>-5.5293768218992216</c:v>
                </c:pt>
                <c:pt idx="312">
                  <c:v>-6.1518707496189773</c:v>
                </c:pt>
                <c:pt idx="313">
                  <c:v>-6.3297223267776284</c:v>
                </c:pt>
                <c:pt idx="314">
                  <c:v>-7.637169189661023</c:v>
                </c:pt>
                <c:pt idx="315">
                  <c:v>-9.0578468840452473</c:v>
                </c:pt>
                <c:pt idx="316">
                  <c:v>-9.037996683680392</c:v>
                </c:pt>
                <c:pt idx="317">
                  <c:v>-9.4199326326334329</c:v>
                </c:pt>
                <c:pt idx="318">
                  <c:v>-9.467088647647758</c:v>
                </c:pt>
                <c:pt idx="319">
                  <c:v>-9.9659170103214567</c:v>
                </c:pt>
                <c:pt idx="320">
                  <c:v>-10.730889570588564</c:v>
                </c:pt>
                <c:pt idx="321">
                  <c:v>-11.279145657675988</c:v>
                </c:pt>
                <c:pt idx="322">
                  <c:v>-11.275084684499843</c:v>
                </c:pt>
                <c:pt idx="323">
                  <c:v>-11.502213730441781</c:v>
                </c:pt>
                <c:pt idx="324">
                  <c:v>-11.286703830511785</c:v>
                </c:pt>
                <c:pt idx="325">
                  <c:v>-10.657159956117551</c:v>
                </c:pt>
                <c:pt idx="326">
                  <c:v>-9.5867274277107946</c:v>
                </c:pt>
                <c:pt idx="327">
                  <c:v>-8.0027277944746356</c:v>
                </c:pt>
                <c:pt idx="328">
                  <c:v>-7.067684069946746</c:v>
                </c:pt>
                <c:pt idx="329">
                  <c:v>-6.9522325580153721</c:v>
                </c:pt>
                <c:pt idx="330">
                  <c:v>-7.6067433983842436</c:v>
                </c:pt>
                <c:pt idx="331">
                  <c:v>-8.5330840838312731</c:v>
                </c:pt>
                <c:pt idx="332">
                  <c:v>-8.7624800069004714</c:v>
                </c:pt>
                <c:pt idx="333">
                  <c:v>-8.8519160522563123</c:v>
                </c:pt>
                <c:pt idx="334">
                  <c:v>-9.4494767119943024</c:v>
                </c:pt>
                <c:pt idx="335">
                  <c:v>-8.9996194981831028</c:v>
                </c:pt>
                <c:pt idx="336">
                  <c:v>-8.0717683829571261</c:v>
                </c:pt>
                <c:pt idx="337">
                  <c:v>-7.5993323375560919</c:v>
                </c:pt>
                <c:pt idx="338">
                  <c:v>-7.3580190669022958</c:v>
                </c:pt>
                <c:pt idx="339">
                  <c:v>-6.8494254922236451</c:v>
                </c:pt>
                <c:pt idx="340">
                  <c:v>-6.9212451523138894</c:v>
                </c:pt>
                <c:pt idx="341">
                  <c:v>-7.3093625341020303</c:v>
                </c:pt>
                <c:pt idx="342">
                  <c:v>-7.6642837417988323</c:v>
                </c:pt>
                <c:pt idx="343">
                  <c:v>-7.6164926469694532</c:v>
                </c:pt>
                <c:pt idx="344">
                  <c:v>-6.4690557126761394</c:v>
                </c:pt>
                <c:pt idx="345">
                  <c:v>-4.825309131358531</c:v>
                </c:pt>
                <c:pt idx="346">
                  <c:v>-5.1829679737337475</c:v>
                </c:pt>
                <c:pt idx="347">
                  <c:v>-4.9642549417566642</c:v>
                </c:pt>
                <c:pt idx="348">
                  <c:v>-4.4084493543898855</c:v>
                </c:pt>
                <c:pt idx="349">
                  <c:v>-3.3880321358700445</c:v>
                </c:pt>
                <c:pt idx="350">
                  <c:v>-2.8019753957964766</c:v>
                </c:pt>
                <c:pt idx="351">
                  <c:v>-2.1520680584333407</c:v>
                </c:pt>
                <c:pt idx="352">
                  <c:v>-1.6551748200972398</c:v>
                </c:pt>
                <c:pt idx="353">
                  <c:v>-0.70589376832221873</c:v>
                </c:pt>
                <c:pt idx="354">
                  <c:v>-0.44841944428146746</c:v>
                </c:pt>
                <c:pt idx="355">
                  <c:v>-1.4328443201016847</c:v>
                </c:pt>
                <c:pt idx="356">
                  <c:v>-0.80099596494217606</c:v>
                </c:pt>
                <c:pt idx="357">
                  <c:v>0.79197139058407495</c:v>
                </c:pt>
                <c:pt idx="358">
                  <c:v>0.32276543243138539</c:v>
                </c:pt>
                <c:pt idx="359">
                  <c:v>0.60854064050082513</c:v>
                </c:pt>
                <c:pt idx="360">
                  <c:v>0.58089723858601972</c:v>
                </c:pt>
                <c:pt idx="361">
                  <c:v>0.50195827609081012</c:v>
                </c:pt>
                <c:pt idx="362">
                  <c:v>-0.83435430248987663</c:v>
                </c:pt>
                <c:pt idx="363">
                  <c:v>-2.9090964984317234</c:v>
                </c:pt>
                <c:pt idx="364">
                  <c:v>-5.1614693419599691</c:v>
                </c:pt>
                <c:pt idx="365">
                  <c:v>-5.0443482147410901</c:v>
                </c:pt>
                <c:pt idx="366">
                  <c:v>-5.9675679943449209</c:v>
                </c:pt>
                <c:pt idx="367">
                  <c:v>-6.8170041061308533</c:v>
                </c:pt>
                <c:pt idx="368">
                  <c:v>-7.5093624405157531</c:v>
                </c:pt>
                <c:pt idx="369">
                  <c:v>-5.2385921019305473</c:v>
                </c:pt>
                <c:pt idx="370">
                  <c:v>-4.6149821619616347</c:v>
                </c:pt>
                <c:pt idx="371">
                  <c:v>-4.8112638508763244</c:v>
                </c:pt>
                <c:pt idx="372">
                  <c:v>-4.8257849256158973</c:v>
                </c:pt>
                <c:pt idx="373">
                  <c:v>-4.5611360438219348</c:v>
                </c:pt>
                <c:pt idx="374">
                  <c:v>-4.0415706698872622</c:v>
                </c:pt>
                <c:pt idx="375">
                  <c:v>-3.1219379540123557</c:v>
                </c:pt>
                <c:pt idx="376">
                  <c:v>-4.1619790531482321</c:v>
                </c:pt>
                <c:pt idx="377">
                  <c:v>-4.7057957576431724</c:v>
                </c:pt>
                <c:pt idx="378">
                  <c:v>-4.8505893428530698</c:v>
                </c:pt>
                <c:pt idx="379">
                  <c:v>-5.7027836090227124</c:v>
                </c:pt>
                <c:pt idx="380">
                  <c:v>-7.1928034347018883</c:v>
                </c:pt>
                <c:pt idx="381">
                  <c:v>-8.8620309354336904</c:v>
                </c:pt>
                <c:pt idx="382">
                  <c:v>-10.727633511860693</c:v>
                </c:pt>
                <c:pt idx="383">
                  <c:v>-11.051965481235479</c:v>
                </c:pt>
                <c:pt idx="384">
                  <c:v>-11.409742860577547</c:v>
                </c:pt>
                <c:pt idx="385">
                  <c:v>-11.917316642762504</c:v>
                </c:pt>
                <c:pt idx="386">
                  <c:v>-11.832698660178353</c:v>
                </c:pt>
                <c:pt idx="387">
                  <c:v>-12.000486399652051</c:v>
                </c:pt>
                <c:pt idx="388">
                  <c:v>-11.541908858106122</c:v>
                </c:pt>
                <c:pt idx="389">
                  <c:v>-10.856070927115708</c:v>
                </c:pt>
                <c:pt idx="390">
                  <c:v>-10.722811453154236</c:v>
                </c:pt>
                <c:pt idx="391">
                  <c:v>-10.622362553561205</c:v>
                </c:pt>
                <c:pt idx="392">
                  <c:v>-11.116538399491265</c:v>
                </c:pt>
                <c:pt idx="393">
                  <c:v>-11.084037658098728</c:v>
                </c:pt>
                <c:pt idx="394">
                  <c:v>-10.43488899809776</c:v>
                </c:pt>
                <c:pt idx="395">
                  <c:v>-10.74432710990987</c:v>
                </c:pt>
                <c:pt idx="396">
                  <c:v>-10.988621140269599</c:v>
                </c:pt>
                <c:pt idx="397">
                  <c:v>-10.562155823960026</c:v>
                </c:pt>
                <c:pt idx="398">
                  <c:v>-10.250381216048487</c:v>
                </c:pt>
                <c:pt idx="399">
                  <c:v>-8.7317434043382551</c:v>
                </c:pt>
                <c:pt idx="400">
                  <c:v>-8.7294176677475726</c:v>
                </c:pt>
                <c:pt idx="401">
                  <c:v>-8.6167498250141872</c:v>
                </c:pt>
                <c:pt idx="402">
                  <c:v>-8.2743352445219909</c:v>
                </c:pt>
                <c:pt idx="403">
                  <c:v>-8.1670459189617617</c:v>
                </c:pt>
                <c:pt idx="404">
                  <c:v>-8.2374784284676092</c:v>
                </c:pt>
                <c:pt idx="405">
                  <c:v>-8.3801798374117826</c:v>
                </c:pt>
                <c:pt idx="406">
                  <c:v>-9.8206650042789843</c:v>
                </c:pt>
                <c:pt idx="407">
                  <c:v>-9.7939095984078453</c:v>
                </c:pt>
                <c:pt idx="408">
                  <c:v>-8.2446569959575609</c:v>
                </c:pt>
                <c:pt idx="409">
                  <c:v>-8.1784736673822582</c:v>
                </c:pt>
                <c:pt idx="410">
                  <c:v>-7.3562660832255489</c:v>
                </c:pt>
                <c:pt idx="411">
                  <c:v>-7.1406062177903538</c:v>
                </c:pt>
                <c:pt idx="412">
                  <c:v>-6.3389233288303126</c:v>
                </c:pt>
                <c:pt idx="413">
                  <c:v>-5.5758968667965414</c:v>
                </c:pt>
                <c:pt idx="414">
                  <c:v>-5.0879534668502542</c:v>
                </c:pt>
                <c:pt idx="415">
                  <c:v>-5.6895164678540038</c:v>
                </c:pt>
                <c:pt idx="416">
                  <c:v>-5.2583050018169493</c:v>
                </c:pt>
                <c:pt idx="417">
                  <c:v>-5.9046885261213431</c:v>
                </c:pt>
                <c:pt idx="418">
                  <c:v>-5.8327097553387466</c:v>
                </c:pt>
                <c:pt idx="419">
                  <c:v>-6.3712314954581126</c:v>
                </c:pt>
                <c:pt idx="420">
                  <c:v>-6.9981818416619728</c:v>
                </c:pt>
                <c:pt idx="421">
                  <c:v>-7.7638636145770832</c:v>
                </c:pt>
                <c:pt idx="422">
                  <c:v>-8.8479153507359207</c:v>
                </c:pt>
                <c:pt idx="423">
                  <c:v>-9.7429388823957002</c:v>
                </c:pt>
                <c:pt idx="424">
                  <c:v>-10.120653773276084</c:v>
                </c:pt>
                <c:pt idx="425">
                  <c:v>-10.658262200914946</c:v>
                </c:pt>
                <c:pt idx="426">
                  <c:v>-11.123592455442324</c:v>
                </c:pt>
                <c:pt idx="427">
                  <c:v>-11.268005910874335</c:v>
                </c:pt>
                <c:pt idx="428">
                  <c:v>-11.64929605221643</c:v>
                </c:pt>
                <c:pt idx="429">
                  <c:v>-11.679590128408476</c:v>
                </c:pt>
                <c:pt idx="430">
                  <c:v>-11.530090125485453</c:v>
                </c:pt>
                <c:pt idx="431">
                  <c:v>-11.80149401532378</c:v>
                </c:pt>
                <c:pt idx="432">
                  <c:v>-12.373169430830613</c:v>
                </c:pt>
                <c:pt idx="433">
                  <c:v>-11.892910109274245</c:v>
                </c:pt>
                <c:pt idx="434">
                  <c:v>-11.454485424699618</c:v>
                </c:pt>
                <c:pt idx="435">
                  <c:v>-10.912900419527967</c:v>
                </c:pt>
                <c:pt idx="436">
                  <c:v>-10.462918170960043</c:v>
                </c:pt>
                <c:pt idx="437">
                  <c:v>-9.4792887202723062</c:v>
                </c:pt>
                <c:pt idx="438">
                  <c:v>-8.1079330413218447</c:v>
                </c:pt>
                <c:pt idx="439">
                  <c:v>-4.5447547284131433</c:v>
                </c:pt>
                <c:pt idx="440">
                  <c:v>-1.5240658236949585</c:v>
                </c:pt>
                <c:pt idx="441">
                  <c:v>2.5946222775906711</c:v>
                </c:pt>
                <c:pt idx="442">
                  <c:v>6.0238550245580882</c:v>
                </c:pt>
                <c:pt idx="443">
                  <c:v>12.074230146507835</c:v>
                </c:pt>
                <c:pt idx="444">
                  <c:v>17.465587017584742</c:v>
                </c:pt>
                <c:pt idx="445">
                  <c:v>21.827105815116663</c:v>
                </c:pt>
                <c:pt idx="446">
                  <c:v>24.212104111424427</c:v>
                </c:pt>
                <c:pt idx="447">
                  <c:v>25.255654604298496</c:v>
                </c:pt>
                <c:pt idx="448">
                  <c:v>27.103188883046833</c:v>
                </c:pt>
                <c:pt idx="449">
                  <c:v>28.799906377339031</c:v>
                </c:pt>
                <c:pt idx="450">
                  <c:v>27.754189292456555</c:v>
                </c:pt>
                <c:pt idx="451">
                  <c:v>24.734821099973107</c:v>
                </c:pt>
                <c:pt idx="452">
                  <c:v>24.322016015472137</c:v>
                </c:pt>
                <c:pt idx="453">
                  <c:v>22.822604488688633</c:v>
                </c:pt>
                <c:pt idx="454">
                  <c:v>24.087908145781096</c:v>
                </c:pt>
                <c:pt idx="455">
                  <c:v>23.819747643600692</c:v>
                </c:pt>
                <c:pt idx="456">
                  <c:v>23.49564835309662</c:v>
                </c:pt>
                <c:pt idx="457">
                  <c:v>24.084765940224127</c:v>
                </c:pt>
                <c:pt idx="458">
                  <c:v>26.467834376533084</c:v>
                </c:pt>
                <c:pt idx="459">
                  <c:v>28.383348337942387</c:v>
                </c:pt>
                <c:pt idx="460">
                  <c:v>30.800629552338599</c:v>
                </c:pt>
                <c:pt idx="461">
                  <c:v>32.84101459829985</c:v>
                </c:pt>
                <c:pt idx="462">
                  <c:v>32.931743171862465</c:v>
                </c:pt>
                <c:pt idx="463">
                  <c:v>34.369082048622296</c:v>
                </c:pt>
                <c:pt idx="464">
                  <c:v>35.206080350421807</c:v>
                </c:pt>
                <c:pt idx="465">
                  <c:v>34.290401878388586</c:v>
                </c:pt>
                <c:pt idx="466">
                  <c:v>33.134631463417591</c:v>
                </c:pt>
                <c:pt idx="467">
                  <c:v>31.531614021561321</c:v>
                </c:pt>
                <c:pt idx="468">
                  <c:v>29.122325327617414</c:v>
                </c:pt>
                <c:pt idx="469">
                  <c:v>29.240449813524403</c:v>
                </c:pt>
                <c:pt idx="470">
                  <c:v>28.22748899580694</c:v>
                </c:pt>
                <c:pt idx="471">
                  <c:v>26.260773929483825</c:v>
                </c:pt>
                <c:pt idx="472">
                  <c:v>25.893849146668025</c:v>
                </c:pt>
                <c:pt idx="473">
                  <c:v>26.768177398720834</c:v>
                </c:pt>
                <c:pt idx="474">
                  <c:v>27.00546657880248</c:v>
                </c:pt>
                <c:pt idx="475">
                  <c:v>27.648728912726799</c:v>
                </c:pt>
                <c:pt idx="476">
                  <c:v>27.402826403908847</c:v>
                </c:pt>
                <c:pt idx="477">
                  <c:v>28.046348034998829</c:v>
                </c:pt>
                <c:pt idx="478">
                  <c:v>28.89527718048485</c:v>
                </c:pt>
                <c:pt idx="479">
                  <c:v>29.937708675719701</c:v>
                </c:pt>
                <c:pt idx="480">
                  <c:v>28.365077602315097</c:v>
                </c:pt>
                <c:pt idx="481">
                  <c:v>28.608945801971696</c:v>
                </c:pt>
                <c:pt idx="482">
                  <c:v>30.368542119606548</c:v>
                </c:pt>
                <c:pt idx="483">
                  <c:v>31.553335090144135</c:v>
                </c:pt>
                <c:pt idx="484">
                  <c:v>32.17575480981953</c:v>
                </c:pt>
                <c:pt idx="485">
                  <c:v>30.789843261878836</c:v>
                </c:pt>
                <c:pt idx="486">
                  <c:v>30.828266452934351</c:v>
                </c:pt>
                <c:pt idx="487">
                  <c:v>30.440435057560475</c:v>
                </c:pt>
                <c:pt idx="488">
                  <c:v>30.656661773059643</c:v>
                </c:pt>
                <c:pt idx="489">
                  <c:v>27.796380675209814</c:v>
                </c:pt>
                <c:pt idx="490">
                  <c:v>28.38052524751939</c:v>
                </c:pt>
                <c:pt idx="491">
                  <c:v>29.1090792539026</c:v>
                </c:pt>
                <c:pt idx="492">
                  <c:v>29.672323722862735</c:v>
                </c:pt>
                <c:pt idx="493">
                  <c:v>29.238906794363348</c:v>
                </c:pt>
                <c:pt idx="494">
                  <c:v>29.359231319692761</c:v>
                </c:pt>
                <c:pt idx="495">
                  <c:v>29.169819434406602</c:v>
                </c:pt>
                <c:pt idx="496">
                  <c:v>30.840117086923847</c:v>
                </c:pt>
                <c:pt idx="497">
                  <c:v>31.182135680674467</c:v>
                </c:pt>
                <c:pt idx="498">
                  <c:v>30.505291542955185</c:v>
                </c:pt>
                <c:pt idx="499">
                  <c:v>31.036238532524358</c:v>
                </c:pt>
                <c:pt idx="500">
                  <c:v>30.551610801956354</c:v>
                </c:pt>
                <c:pt idx="501">
                  <c:v>29.853384709617306</c:v>
                </c:pt>
                <c:pt idx="502">
                  <c:v>28.868620562119297</c:v>
                </c:pt>
                <c:pt idx="503">
                  <c:v>27.911497791611801</c:v>
                </c:pt>
                <c:pt idx="504">
                  <c:v>25.235622088907281</c:v>
                </c:pt>
                <c:pt idx="505">
                  <c:v>24.116617608327573</c:v>
                </c:pt>
                <c:pt idx="506">
                  <c:v>23.100217861349808</c:v>
                </c:pt>
                <c:pt idx="507">
                  <c:v>22.5999831714594</c:v>
                </c:pt>
                <c:pt idx="508">
                  <c:v>22.711526090223721</c:v>
                </c:pt>
                <c:pt idx="509">
                  <c:v>22.37577434077096</c:v>
                </c:pt>
                <c:pt idx="510">
                  <c:v>20.823903515999685</c:v>
                </c:pt>
                <c:pt idx="511">
                  <c:v>21.112468563954121</c:v>
                </c:pt>
                <c:pt idx="512">
                  <c:v>21.05855216491948</c:v>
                </c:pt>
                <c:pt idx="513">
                  <c:v>21.31754418603467</c:v>
                </c:pt>
                <c:pt idx="514">
                  <c:v>21.259028701514172</c:v>
                </c:pt>
                <c:pt idx="515">
                  <c:v>18.842578204170685</c:v>
                </c:pt>
                <c:pt idx="516">
                  <c:v>17.706420035642296</c:v>
                </c:pt>
                <c:pt idx="517">
                  <c:v>17.296258917366057</c:v>
                </c:pt>
                <c:pt idx="518">
                  <c:v>16.472278013719031</c:v>
                </c:pt>
                <c:pt idx="519">
                  <c:v>15.363472930857142</c:v>
                </c:pt>
                <c:pt idx="520">
                  <c:v>14.404614000996579</c:v>
                </c:pt>
                <c:pt idx="521">
                  <c:v>14.450401390459168</c:v>
                </c:pt>
                <c:pt idx="522">
                  <c:v>16.975558225190571</c:v>
                </c:pt>
                <c:pt idx="523">
                  <c:v>20.378248352731578</c:v>
                </c:pt>
                <c:pt idx="524">
                  <c:v>21.271615247518252</c:v>
                </c:pt>
                <c:pt idx="525">
                  <c:v>22.13776939886214</c:v>
                </c:pt>
                <c:pt idx="526">
                  <c:v>23.815900087398454</c:v>
                </c:pt>
                <c:pt idx="527">
                  <c:v>23.412617139604571</c:v>
                </c:pt>
                <c:pt idx="528">
                  <c:v>23.090879704764323</c:v>
                </c:pt>
                <c:pt idx="529">
                  <c:v>22.681070603560766</c:v>
                </c:pt>
                <c:pt idx="530">
                  <c:v>19.7148705676864</c:v>
                </c:pt>
                <c:pt idx="531">
                  <c:v>18.423786170481907</c:v>
                </c:pt>
                <c:pt idx="532">
                  <c:v>16.938195962493992</c:v>
                </c:pt>
                <c:pt idx="533">
                  <c:v>14.991428112157397</c:v>
                </c:pt>
                <c:pt idx="534">
                  <c:v>15.365843863021825</c:v>
                </c:pt>
                <c:pt idx="535">
                  <c:v>15.397679580889925</c:v>
                </c:pt>
                <c:pt idx="536">
                  <c:v>14.606557256369261</c:v>
                </c:pt>
                <c:pt idx="537">
                  <c:v>14.837923916958163</c:v>
                </c:pt>
                <c:pt idx="538">
                  <c:v>15.281259199407767</c:v>
                </c:pt>
                <c:pt idx="539">
                  <c:v>15.749515246068473</c:v>
                </c:pt>
                <c:pt idx="540">
                  <c:v>15.844358677527834</c:v>
                </c:pt>
                <c:pt idx="541">
                  <c:v>15.902508670909242</c:v>
                </c:pt>
                <c:pt idx="542">
                  <c:v>15.64694274726825</c:v>
                </c:pt>
                <c:pt idx="543">
                  <c:v>15.820846919761049</c:v>
                </c:pt>
                <c:pt idx="544">
                  <c:v>16.566052832828486</c:v>
                </c:pt>
                <c:pt idx="545">
                  <c:v>16.242335785140735</c:v>
                </c:pt>
                <c:pt idx="546">
                  <c:v>16.749257915181058</c:v>
                </c:pt>
                <c:pt idx="547">
                  <c:v>16.150673833556514</c:v>
                </c:pt>
                <c:pt idx="548">
                  <c:v>15.796340388281099</c:v>
                </c:pt>
                <c:pt idx="549">
                  <c:v>14.507960422042302</c:v>
                </c:pt>
                <c:pt idx="550">
                  <c:v>13.433881154843831</c:v>
                </c:pt>
                <c:pt idx="551">
                  <c:v>12.595422891821174</c:v>
                </c:pt>
                <c:pt idx="552">
                  <c:v>12.129955457231668</c:v>
                </c:pt>
                <c:pt idx="553">
                  <c:v>10.498577743520979</c:v>
                </c:pt>
                <c:pt idx="554">
                  <c:v>9.6694071427419708</c:v>
                </c:pt>
                <c:pt idx="555">
                  <c:v>8.5053645867236725</c:v>
                </c:pt>
                <c:pt idx="556">
                  <c:v>7.9503984693463874</c:v>
                </c:pt>
                <c:pt idx="557">
                  <c:v>7.5318083420871176</c:v>
                </c:pt>
                <c:pt idx="558">
                  <c:v>7.2022212559226286</c:v>
                </c:pt>
                <c:pt idx="559">
                  <c:v>5.9670721637103403</c:v>
                </c:pt>
                <c:pt idx="560">
                  <c:v>4.2015182815846064</c:v>
                </c:pt>
                <c:pt idx="561">
                  <c:v>3.5612923442683191</c:v>
                </c:pt>
                <c:pt idx="562">
                  <c:v>3.2962839611539101</c:v>
                </c:pt>
                <c:pt idx="563">
                  <c:v>3.4466884973618943</c:v>
                </c:pt>
                <c:pt idx="564">
                  <c:v>3.551626390965382</c:v>
                </c:pt>
                <c:pt idx="565">
                  <c:v>2.4312535546575882</c:v>
                </c:pt>
                <c:pt idx="566">
                  <c:v>2.916288999007715</c:v>
                </c:pt>
                <c:pt idx="567">
                  <c:v>3.9082380897343478</c:v>
                </c:pt>
                <c:pt idx="568">
                  <c:v>3.9066501294411711</c:v>
                </c:pt>
                <c:pt idx="569">
                  <c:v>3.8251421840837869</c:v>
                </c:pt>
                <c:pt idx="570">
                  <c:v>4.2687303496762601</c:v>
                </c:pt>
                <c:pt idx="571">
                  <c:v>4.2434634858987037</c:v>
                </c:pt>
                <c:pt idx="572">
                  <c:v>4.1661291198621324</c:v>
                </c:pt>
                <c:pt idx="573">
                  <c:v>4.7150416689889214</c:v>
                </c:pt>
                <c:pt idx="574">
                  <c:v>6.2500600712614816</c:v>
                </c:pt>
                <c:pt idx="575">
                  <c:v>6.2109253873252976</c:v>
                </c:pt>
                <c:pt idx="576">
                  <c:v>6.0860539445663173</c:v>
                </c:pt>
                <c:pt idx="577">
                  <c:v>5.8838742732039098</c:v>
                </c:pt>
                <c:pt idx="578">
                  <c:v>6.3187733684466769</c:v>
                </c:pt>
                <c:pt idx="579">
                  <c:v>6.5634697779696092</c:v>
                </c:pt>
                <c:pt idx="580">
                  <c:v>6.6785563117361031</c:v>
                </c:pt>
                <c:pt idx="581">
                  <c:v>5.8031457041951588</c:v>
                </c:pt>
                <c:pt idx="582">
                  <c:v>6.6022394951042473</c:v>
                </c:pt>
                <c:pt idx="583">
                  <c:v>6.9069800819660809</c:v>
                </c:pt>
                <c:pt idx="584">
                  <c:v>7.0363575332339678</c:v>
                </c:pt>
                <c:pt idx="585">
                  <c:v>6.7132343906477887</c:v>
                </c:pt>
                <c:pt idx="586">
                  <c:v>6.6240456482334213</c:v>
                </c:pt>
                <c:pt idx="587">
                  <c:v>7.1262288310809412</c:v>
                </c:pt>
                <c:pt idx="588">
                  <c:v>8.0869519150161757</c:v>
                </c:pt>
                <c:pt idx="589">
                  <c:v>6.7629027957685981</c:v>
                </c:pt>
                <c:pt idx="590">
                  <c:v>6.5576726381938579</c:v>
                </c:pt>
                <c:pt idx="591">
                  <c:v>6.5269273394296965</c:v>
                </c:pt>
                <c:pt idx="592">
                  <c:v>6.9705791710955527</c:v>
                </c:pt>
                <c:pt idx="593">
                  <c:v>6.8476647999923781</c:v>
                </c:pt>
                <c:pt idx="594">
                  <c:v>7.1737588678673507</c:v>
                </c:pt>
                <c:pt idx="595">
                  <c:v>6.6681906496718124</c:v>
                </c:pt>
                <c:pt idx="596">
                  <c:v>6.919737834484855</c:v>
                </c:pt>
                <c:pt idx="597">
                  <c:v>6.9280461389978276</c:v>
                </c:pt>
                <c:pt idx="598">
                  <c:v>6.8295748948748463</c:v>
                </c:pt>
                <c:pt idx="599">
                  <c:v>5.7438844851412014</c:v>
                </c:pt>
                <c:pt idx="600">
                  <c:v>5.3586998439518236</c:v>
                </c:pt>
                <c:pt idx="601">
                  <c:v>4.2369120461747221</c:v>
                </c:pt>
                <c:pt idx="602">
                  <c:v>3.5316764220870449</c:v>
                </c:pt>
                <c:pt idx="603">
                  <c:v>3.530399178582448</c:v>
                </c:pt>
                <c:pt idx="604">
                  <c:v>3.6108564638600869</c:v>
                </c:pt>
                <c:pt idx="605">
                  <c:v>3.5467163118714993</c:v>
                </c:pt>
                <c:pt idx="606">
                  <c:v>4.1279696393327994</c:v>
                </c:pt>
                <c:pt idx="607">
                  <c:v>4.3959954167053414</c:v>
                </c:pt>
                <c:pt idx="608">
                  <c:v>3.8700518782649409</c:v>
                </c:pt>
                <c:pt idx="609">
                  <c:v>4.1741692572630713</c:v>
                </c:pt>
                <c:pt idx="610">
                  <c:v>4.3750400367861682</c:v>
                </c:pt>
                <c:pt idx="611">
                  <c:v>4.2451596126712507</c:v>
                </c:pt>
                <c:pt idx="612">
                  <c:v>4.1777070419177011</c:v>
                </c:pt>
                <c:pt idx="613">
                  <c:v>4.2206337790696065</c:v>
                </c:pt>
                <c:pt idx="614">
                  <c:v>4.1828787074002127</c:v>
                </c:pt>
                <c:pt idx="615">
                  <c:v>4.8545318618708944</c:v>
                </c:pt>
                <c:pt idx="616">
                  <c:v>4.7753707205315568</c:v>
                </c:pt>
                <c:pt idx="617">
                  <c:v>4.2378252732915396</c:v>
                </c:pt>
                <c:pt idx="618">
                  <c:v>4.074431432143558</c:v>
                </c:pt>
                <c:pt idx="619">
                  <c:v>3.7412494648155552</c:v>
                </c:pt>
                <c:pt idx="620">
                  <c:v>3.3117317597340401</c:v>
                </c:pt>
                <c:pt idx="621">
                  <c:v>3.464557263290645</c:v>
                </c:pt>
                <c:pt idx="622">
                  <c:v>3.0172688795458984</c:v>
                </c:pt>
                <c:pt idx="623">
                  <c:v>3.179571701616172</c:v>
                </c:pt>
                <c:pt idx="624">
                  <c:v>4.6059730810375985</c:v>
                </c:pt>
                <c:pt idx="625">
                  <c:v>5.1109775005534077</c:v>
                </c:pt>
                <c:pt idx="626">
                  <c:v>5.6547057735358193</c:v>
                </c:pt>
                <c:pt idx="627">
                  <c:v>5.8463575508247043</c:v>
                </c:pt>
                <c:pt idx="628">
                  <c:v>6.0435295034224783</c:v>
                </c:pt>
                <c:pt idx="629">
                  <c:v>6.2098442089869943</c:v>
                </c:pt>
                <c:pt idx="630">
                  <c:v>5.7038540747147559</c:v>
                </c:pt>
                <c:pt idx="631">
                  <c:v>4.8136208832247762</c:v>
                </c:pt>
                <c:pt idx="632">
                  <c:v>4.9189882668459575</c:v>
                </c:pt>
                <c:pt idx="633">
                  <c:v>4.8910004086359162</c:v>
                </c:pt>
                <c:pt idx="634">
                  <c:v>4.8518997745386212</c:v>
                </c:pt>
                <c:pt idx="635">
                  <c:v>5.0193421231310902</c:v>
                </c:pt>
                <c:pt idx="636">
                  <c:v>5.4558252804682956</c:v>
                </c:pt>
                <c:pt idx="637">
                  <c:v>4.7983443910677464</c:v>
                </c:pt>
                <c:pt idx="638">
                  <c:v>4.3744884398457353</c:v>
                </c:pt>
                <c:pt idx="639">
                  <c:v>4.525011864774406</c:v>
                </c:pt>
                <c:pt idx="640">
                  <c:v>4.1960974595076133</c:v>
                </c:pt>
                <c:pt idx="641">
                  <c:v>4.1999531931264906</c:v>
                </c:pt>
                <c:pt idx="642">
                  <c:v>3.7057375865047528</c:v>
                </c:pt>
                <c:pt idx="643">
                  <c:v>3.4147469126395635</c:v>
                </c:pt>
                <c:pt idx="644">
                  <c:v>3.6381910675641547</c:v>
                </c:pt>
                <c:pt idx="645">
                  <c:v>4.0156232253656743</c:v>
                </c:pt>
                <c:pt idx="646">
                  <c:v>3.3977044490838857</c:v>
                </c:pt>
                <c:pt idx="647">
                  <c:v>3.7554047722535016</c:v>
                </c:pt>
                <c:pt idx="648">
                  <c:v>3.8024876457847721</c:v>
                </c:pt>
                <c:pt idx="649">
                  <c:v>3.8572813283673377</c:v>
                </c:pt>
                <c:pt idx="650">
                  <c:v>3.7901938532887587</c:v>
                </c:pt>
                <c:pt idx="651">
                  <c:v>4.6373163237127404</c:v>
                </c:pt>
                <c:pt idx="652">
                  <c:v>4.3526198183924807</c:v>
                </c:pt>
                <c:pt idx="653">
                  <c:v>4.4807409896910704</c:v>
                </c:pt>
                <c:pt idx="654">
                  <c:v>4.2170298239592041</c:v>
                </c:pt>
                <c:pt idx="655">
                  <c:v>3.7676736161985565</c:v>
                </c:pt>
                <c:pt idx="656">
                  <c:v>4.1598373365871746</c:v>
                </c:pt>
                <c:pt idx="657">
                  <c:v>4.1473735436366068</c:v>
                </c:pt>
                <c:pt idx="658">
                  <c:v>4.04113701416449</c:v>
                </c:pt>
                <c:pt idx="659">
                  <c:v>3.5739351162103037</c:v>
                </c:pt>
                <c:pt idx="660">
                  <c:v>3.2613390937978939</c:v>
                </c:pt>
                <c:pt idx="661">
                  <c:v>2.7356436569554807</c:v>
                </c:pt>
                <c:pt idx="662">
                  <c:v>2.9918806926411703</c:v>
                </c:pt>
                <c:pt idx="663">
                  <c:v>3.021467964240395</c:v>
                </c:pt>
                <c:pt idx="664">
                  <c:v>3.2443614574556641</c:v>
                </c:pt>
                <c:pt idx="665">
                  <c:v>3.526765008047426</c:v>
                </c:pt>
                <c:pt idx="666">
                  <c:v>5.0420994230799838</c:v>
                </c:pt>
                <c:pt idx="667">
                  <c:v>5.0347539595857667</c:v>
                </c:pt>
                <c:pt idx="668">
                  <c:v>5.5645732925046199</c:v>
                </c:pt>
                <c:pt idx="669">
                  <c:v>5.913051388768956</c:v>
                </c:pt>
                <c:pt idx="670">
                  <c:v>5.500316203620029</c:v>
                </c:pt>
                <c:pt idx="671">
                  <c:v>5.7722586307967516</c:v>
                </c:pt>
                <c:pt idx="672">
                  <c:v>5.7705651212584197</c:v>
                </c:pt>
                <c:pt idx="673">
                  <c:v>5.0053126885882211</c:v>
                </c:pt>
                <c:pt idx="674">
                  <c:v>5.4597820374221184</c:v>
                </c:pt>
                <c:pt idx="675">
                  <c:v>5.7081737968373414</c:v>
                </c:pt>
                <c:pt idx="676">
                  <c:v>5.9659636403755778</c:v>
                </c:pt>
                <c:pt idx="677">
                  <c:v>6.0953189367052758</c:v>
                </c:pt>
                <c:pt idx="678">
                  <c:v>5.6783198038794023</c:v>
                </c:pt>
                <c:pt idx="679">
                  <c:v>7.5356024598043314</c:v>
                </c:pt>
                <c:pt idx="680">
                  <c:v>8.4507247176075904</c:v>
                </c:pt>
                <c:pt idx="681">
                  <c:v>8.3993135972182476</c:v>
                </c:pt>
                <c:pt idx="682">
                  <c:v>8.6871110293323532</c:v>
                </c:pt>
                <c:pt idx="683">
                  <c:v>8.6287257589647712</c:v>
                </c:pt>
                <c:pt idx="684">
                  <c:v>9.0520443426839474</c:v>
                </c:pt>
                <c:pt idx="685">
                  <c:v>8.9492273489123413</c:v>
                </c:pt>
                <c:pt idx="686">
                  <c:v>9.310808548998537</c:v>
                </c:pt>
                <c:pt idx="687">
                  <c:v>9.3987162216853211</c:v>
                </c:pt>
                <c:pt idx="688">
                  <c:v>9.7586631154738406</c:v>
                </c:pt>
                <c:pt idx="689">
                  <c:v>9.6314686207632025</c:v>
                </c:pt>
                <c:pt idx="690">
                  <c:v>9.7093221071889477</c:v>
                </c:pt>
                <c:pt idx="691">
                  <c:v>10.005310324927592</c:v>
                </c:pt>
                <c:pt idx="692">
                  <c:v>9.9805299427841696</c:v>
                </c:pt>
                <c:pt idx="693">
                  <c:v>9.6080570503140112</c:v>
                </c:pt>
                <c:pt idx="694">
                  <c:v>11.083203358302617</c:v>
                </c:pt>
                <c:pt idx="695">
                  <c:v>12.470298088721748</c:v>
                </c:pt>
                <c:pt idx="696">
                  <c:v>14.702148183371126</c:v>
                </c:pt>
                <c:pt idx="697">
                  <c:v>14.599311494816343</c:v>
                </c:pt>
                <c:pt idx="698">
                  <c:v>13.731756580812824</c:v>
                </c:pt>
                <c:pt idx="699">
                  <c:v>13.859950413082643</c:v>
                </c:pt>
                <c:pt idx="700">
                  <c:v>13.057585659641564</c:v>
                </c:pt>
                <c:pt idx="701">
                  <c:v>9.6861926274639725</c:v>
                </c:pt>
                <c:pt idx="702">
                  <c:v>9.044995454279654</c:v>
                </c:pt>
                <c:pt idx="703">
                  <c:v>8.4701522064856665</c:v>
                </c:pt>
                <c:pt idx="704">
                  <c:v>7.517654706979445</c:v>
                </c:pt>
                <c:pt idx="705">
                  <c:v>7.0318847509047204</c:v>
                </c:pt>
                <c:pt idx="706">
                  <c:v>6.3819171933083378</c:v>
                </c:pt>
                <c:pt idx="707">
                  <c:v>5.437032966264594</c:v>
                </c:pt>
                <c:pt idx="708">
                  <c:v>7.1181902159368908</c:v>
                </c:pt>
                <c:pt idx="709">
                  <c:v>5.7318398885197555</c:v>
                </c:pt>
                <c:pt idx="710">
                  <c:v>3.4404540467590041</c:v>
                </c:pt>
                <c:pt idx="711">
                  <c:v>3.6940840766080068</c:v>
                </c:pt>
                <c:pt idx="712">
                  <c:v>3.8127696514049219</c:v>
                </c:pt>
                <c:pt idx="713">
                  <c:v>4.063835367260789</c:v>
                </c:pt>
                <c:pt idx="714">
                  <c:v>3.7932433206924085</c:v>
                </c:pt>
                <c:pt idx="715">
                  <c:v>3.6148073607330704</c:v>
                </c:pt>
                <c:pt idx="716">
                  <c:v>3.3810607526789944</c:v>
                </c:pt>
                <c:pt idx="717">
                  <c:v>2.7027120105830602</c:v>
                </c:pt>
                <c:pt idx="718">
                  <c:v>2.3207040353461785</c:v>
                </c:pt>
                <c:pt idx="719">
                  <c:v>2.2328418152644294</c:v>
                </c:pt>
                <c:pt idx="720">
                  <c:v>2.7866784992885125</c:v>
                </c:pt>
                <c:pt idx="721">
                  <c:v>3.2971535145866864</c:v>
                </c:pt>
                <c:pt idx="722">
                  <c:v>1.8658105835922523</c:v>
                </c:pt>
                <c:pt idx="723">
                  <c:v>1.8080615549373875</c:v>
                </c:pt>
                <c:pt idx="724">
                  <c:v>1.7089607496415113</c:v>
                </c:pt>
                <c:pt idx="725">
                  <c:v>1.6395996312035648</c:v>
                </c:pt>
                <c:pt idx="726">
                  <c:v>1.1262569471708179</c:v>
                </c:pt>
                <c:pt idx="727">
                  <c:v>1.5787761028960088</c:v>
                </c:pt>
                <c:pt idx="728">
                  <c:v>0.1232326922778192</c:v>
                </c:pt>
                <c:pt idx="729">
                  <c:v>0.89294413662375161</c:v>
                </c:pt>
                <c:pt idx="730">
                  <c:v>0.67217674129453986</c:v>
                </c:pt>
                <c:pt idx="731">
                  <c:v>0.62781622998136277</c:v>
                </c:pt>
                <c:pt idx="732">
                  <c:v>0.95827884526066598</c:v>
                </c:pt>
                <c:pt idx="733">
                  <c:v>1.1913750838773467</c:v>
                </c:pt>
                <c:pt idx="734">
                  <c:v>-1.1572433128128776</c:v>
                </c:pt>
                <c:pt idx="735">
                  <c:v>-0.52830463424310581</c:v>
                </c:pt>
                <c:pt idx="736">
                  <c:v>-0.98783675226110979</c:v>
                </c:pt>
                <c:pt idx="737">
                  <c:v>-1.5839904104420595</c:v>
                </c:pt>
                <c:pt idx="738">
                  <c:v>-1.902965766476638</c:v>
                </c:pt>
                <c:pt idx="739">
                  <c:v>-2.4250334887993765</c:v>
                </c:pt>
                <c:pt idx="740">
                  <c:v>-2.7458794551014969</c:v>
                </c:pt>
                <c:pt idx="741">
                  <c:v>-1.1552143069581557</c:v>
                </c:pt>
                <c:pt idx="742">
                  <c:v>-1.31835763348452</c:v>
                </c:pt>
                <c:pt idx="743">
                  <c:v>-1.4542351214184017</c:v>
                </c:pt>
                <c:pt idx="744">
                  <c:v>2.8634019785065794E-2</c:v>
                </c:pt>
                <c:pt idx="745">
                  <c:v>1.8390513365408607</c:v>
                </c:pt>
                <c:pt idx="746">
                  <c:v>3.7272636845646567</c:v>
                </c:pt>
                <c:pt idx="747">
                  <c:v>6.1422215702085614</c:v>
                </c:pt>
                <c:pt idx="748">
                  <c:v>6.8548956215433794</c:v>
                </c:pt>
                <c:pt idx="749">
                  <c:v>9.1224903612993788</c:v>
                </c:pt>
                <c:pt idx="750">
                  <c:v>10.924079330638198</c:v>
                </c:pt>
                <c:pt idx="751">
                  <c:v>10.946086920047145</c:v>
                </c:pt>
                <c:pt idx="752">
                  <c:v>11.310793700926121</c:v>
                </c:pt>
                <c:pt idx="753">
                  <c:v>11.30700102512697</c:v>
                </c:pt>
                <c:pt idx="754">
                  <c:v>10.50066393896868</c:v>
                </c:pt>
                <c:pt idx="755">
                  <c:v>10.42350572047809</c:v>
                </c:pt>
                <c:pt idx="756">
                  <c:v>10.008643112418545</c:v>
                </c:pt>
                <c:pt idx="757">
                  <c:v>11.133277819887043</c:v>
                </c:pt>
                <c:pt idx="758">
                  <c:v>10.83816510099526</c:v>
                </c:pt>
                <c:pt idx="759">
                  <c:v>10.328799641343481</c:v>
                </c:pt>
                <c:pt idx="760">
                  <c:v>10.765673245200963</c:v>
                </c:pt>
                <c:pt idx="761">
                  <c:v>11.096808121250859</c:v>
                </c:pt>
                <c:pt idx="762">
                  <c:v>11.453877714309758</c:v>
                </c:pt>
                <c:pt idx="763">
                  <c:v>11.796807065954852</c:v>
                </c:pt>
                <c:pt idx="764">
                  <c:v>11.01585436130595</c:v>
                </c:pt>
                <c:pt idx="765">
                  <c:v>11.263855376209735</c:v>
                </c:pt>
                <c:pt idx="766">
                  <c:v>11.302519440050384</c:v>
                </c:pt>
                <c:pt idx="767">
                  <c:v>11.021453900120601</c:v>
                </c:pt>
                <c:pt idx="768">
                  <c:v>10.877191736175098</c:v>
                </c:pt>
                <c:pt idx="769">
                  <c:v>10.556140862358202</c:v>
                </c:pt>
                <c:pt idx="770">
                  <c:v>10.770880563476698</c:v>
                </c:pt>
                <c:pt idx="771">
                  <c:v>12.445367641066444</c:v>
                </c:pt>
                <c:pt idx="772">
                  <c:v>13.407634597735447</c:v>
                </c:pt>
                <c:pt idx="773">
                  <c:v>12.514448496428827</c:v>
                </c:pt>
                <c:pt idx="774">
                  <c:v>12.597260582387017</c:v>
                </c:pt>
                <c:pt idx="775">
                  <c:v>11.900280211392865</c:v>
                </c:pt>
                <c:pt idx="776">
                  <c:v>12.049471926798205</c:v>
                </c:pt>
                <c:pt idx="777">
                  <c:v>11.413185802829945</c:v>
                </c:pt>
                <c:pt idx="778">
                  <c:v>10.283502398768741</c:v>
                </c:pt>
                <c:pt idx="779">
                  <c:v>9.0354335514858324</c:v>
                </c:pt>
                <c:pt idx="780">
                  <c:v>10.318046485522126</c:v>
                </c:pt>
                <c:pt idx="781">
                  <c:v>10.404702276874103</c:v>
                </c:pt>
                <c:pt idx="782">
                  <c:v>11.495738784734472</c:v>
                </c:pt>
                <c:pt idx="783">
                  <c:v>11.587125596677151</c:v>
                </c:pt>
                <c:pt idx="784">
                  <c:v>10.915446075178822</c:v>
                </c:pt>
                <c:pt idx="785">
                  <c:v>11.57178411511857</c:v>
                </c:pt>
                <c:pt idx="786">
                  <c:v>12.900144048709427</c:v>
                </c:pt>
                <c:pt idx="787">
                  <c:v>12.724260540457035</c:v>
                </c:pt>
                <c:pt idx="788">
                  <c:v>14.038388425995246</c:v>
                </c:pt>
                <c:pt idx="789">
                  <c:v>14.293872676985851</c:v>
                </c:pt>
                <c:pt idx="790">
                  <c:v>15.087829009299378</c:v>
                </c:pt>
                <c:pt idx="791">
                  <c:v>16.735745704570494</c:v>
                </c:pt>
                <c:pt idx="792">
                  <c:v>17.80176276516638</c:v>
                </c:pt>
                <c:pt idx="793">
                  <c:v>17.5739260204146</c:v>
                </c:pt>
                <c:pt idx="794">
                  <c:v>17.782213974049011</c:v>
                </c:pt>
                <c:pt idx="795">
                  <c:v>16.564349711081054</c:v>
                </c:pt>
                <c:pt idx="796">
                  <c:v>16.666599392631277</c:v>
                </c:pt>
                <c:pt idx="797">
                  <c:v>17.083894657913913</c:v>
                </c:pt>
                <c:pt idx="798">
                  <c:v>16.349167364813088</c:v>
                </c:pt>
                <c:pt idx="799">
                  <c:v>17.094948430438098</c:v>
                </c:pt>
                <c:pt idx="800">
                  <c:v>16.48020550224431</c:v>
                </c:pt>
                <c:pt idx="801">
                  <c:v>16.479139583927356</c:v>
                </c:pt>
                <c:pt idx="802">
                  <c:v>15.887226706188784</c:v>
                </c:pt>
                <c:pt idx="803">
                  <c:v>15.024532344462704</c:v>
                </c:pt>
                <c:pt idx="804">
                  <c:v>14.094889926356712</c:v>
                </c:pt>
                <c:pt idx="805">
                  <c:v>13.656234590971151</c:v>
                </c:pt>
                <c:pt idx="806">
                  <c:v>11.572712116619844</c:v>
                </c:pt>
                <c:pt idx="807">
                  <c:v>11.776153686919454</c:v>
                </c:pt>
                <c:pt idx="808">
                  <c:v>11.152658446014282</c:v>
                </c:pt>
                <c:pt idx="809">
                  <c:v>11.117690091828427</c:v>
                </c:pt>
                <c:pt idx="810">
                  <c:v>11.08160754343057</c:v>
                </c:pt>
                <c:pt idx="811">
                  <c:v>10.683858688434485</c:v>
                </c:pt>
                <c:pt idx="812">
                  <c:v>10.520562451535335</c:v>
                </c:pt>
                <c:pt idx="813">
                  <c:v>9.7604697290228302</c:v>
                </c:pt>
                <c:pt idx="814">
                  <c:v>9.2684408743931019</c:v>
                </c:pt>
                <c:pt idx="815">
                  <c:v>9.4039354346361943</c:v>
                </c:pt>
                <c:pt idx="816">
                  <c:v>10.427789889511429</c:v>
                </c:pt>
                <c:pt idx="817">
                  <c:v>10.297131028238995</c:v>
                </c:pt>
                <c:pt idx="818">
                  <c:v>12.164763018190895</c:v>
                </c:pt>
                <c:pt idx="819">
                  <c:v>11.879702838854501</c:v>
                </c:pt>
                <c:pt idx="820">
                  <c:v>11.554136332110136</c:v>
                </c:pt>
                <c:pt idx="821">
                  <c:v>11.249352369521251</c:v>
                </c:pt>
                <c:pt idx="822">
                  <c:v>11.873466980888059</c:v>
                </c:pt>
                <c:pt idx="823">
                  <c:v>11.498334713584002</c:v>
                </c:pt>
                <c:pt idx="824">
                  <c:v>11.859099187268555</c:v>
                </c:pt>
                <c:pt idx="825">
                  <c:v>10.326717008709361</c:v>
                </c:pt>
                <c:pt idx="826">
                  <c:v>10.417786537325025</c:v>
                </c:pt>
                <c:pt idx="827">
                  <c:v>10.392465869657491</c:v>
                </c:pt>
                <c:pt idx="828">
                  <c:v>11.351425822455493</c:v>
                </c:pt>
                <c:pt idx="829">
                  <c:v>11.025099675861298</c:v>
                </c:pt>
                <c:pt idx="830">
                  <c:v>10.280031779349711</c:v>
                </c:pt>
                <c:pt idx="831">
                  <c:v>9.8926952333090359</c:v>
                </c:pt>
                <c:pt idx="832">
                  <c:v>10.844949951257487</c:v>
                </c:pt>
                <c:pt idx="833">
                  <c:v>12.640462850592636</c:v>
                </c:pt>
                <c:pt idx="834">
                  <c:v>14.635394384961062</c:v>
                </c:pt>
                <c:pt idx="835">
                  <c:v>13.721309691704297</c:v>
                </c:pt>
                <c:pt idx="836">
                  <c:v>13.870718169751362</c:v>
                </c:pt>
                <c:pt idx="837">
                  <c:v>13.861343709847164</c:v>
                </c:pt>
                <c:pt idx="838">
                  <c:v>13.997097283869605</c:v>
                </c:pt>
                <c:pt idx="839">
                  <c:v>13.218723741946528</c:v>
                </c:pt>
                <c:pt idx="840">
                  <c:v>10.953157096972561</c:v>
                </c:pt>
                <c:pt idx="841">
                  <c:v>8.9435352128905308</c:v>
                </c:pt>
                <c:pt idx="842">
                  <c:v>9.1793558576434915</c:v>
                </c:pt>
                <c:pt idx="843">
                  <c:v>8.857878364486762</c:v>
                </c:pt>
                <c:pt idx="844">
                  <c:v>8.4611674230177325</c:v>
                </c:pt>
                <c:pt idx="845">
                  <c:v>7.8115037010216541</c:v>
                </c:pt>
                <c:pt idx="846">
                  <c:v>7.2657242060950775</c:v>
                </c:pt>
                <c:pt idx="847">
                  <c:v>6.9808403341926759</c:v>
                </c:pt>
                <c:pt idx="848">
                  <c:v>5.8283704396059397</c:v>
                </c:pt>
                <c:pt idx="849">
                  <c:v>5.7361729720561501</c:v>
                </c:pt>
                <c:pt idx="850">
                  <c:v>5.4134496621284898</c:v>
                </c:pt>
                <c:pt idx="851">
                  <c:v>5.54470096040101</c:v>
                </c:pt>
                <c:pt idx="852">
                  <c:v>5.5435508906794011</c:v>
                </c:pt>
                <c:pt idx="853">
                  <c:v>5.5766336975044624</c:v>
                </c:pt>
                <c:pt idx="854">
                  <c:v>5.6953416171888787</c:v>
                </c:pt>
                <c:pt idx="855">
                  <c:v>5.4221008910480242</c:v>
                </c:pt>
                <c:pt idx="856">
                  <c:v>5.5490364485804848</c:v>
                </c:pt>
                <c:pt idx="857">
                  <c:v>5.6905220598683828</c:v>
                </c:pt>
                <c:pt idx="858">
                  <c:v>5.3822276877425654</c:v>
                </c:pt>
                <c:pt idx="859">
                  <c:v>5.3826542895849681</c:v>
                </c:pt>
                <c:pt idx="860">
                  <c:v>4.7641434454807827</c:v>
                </c:pt>
                <c:pt idx="861">
                  <c:v>4.0443217975243018</c:v>
                </c:pt>
                <c:pt idx="862">
                  <c:v>3.7643305930652553</c:v>
                </c:pt>
                <c:pt idx="863">
                  <c:v>3.3146580661149527</c:v>
                </c:pt>
                <c:pt idx="864">
                  <c:v>2.9610980401730993</c:v>
                </c:pt>
                <c:pt idx="865">
                  <c:v>2.9889000224465998</c:v>
                </c:pt>
                <c:pt idx="866">
                  <c:v>2.9390216828365729</c:v>
                </c:pt>
                <c:pt idx="867">
                  <c:v>3.1860836919252447</c:v>
                </c:pt>
                <c:pt idx="868">
                  <c:v>3.3582182690317888</c:v>
                </c:pt>
                <c:pt idx="869">
                  <c:v>3.266195516252643</c:v>
                </c:pt>
                <c:pt idx="870">
                  <c:v>3.4036217062183858</c:v>
                </c:pt>
                <c:pt idx="871">
                  <c:v>3.5083586366401844</c:v>
                </c:pt>
                <c:pt idx="872">
                  <c:v>3.2596558967403628</c:v>
                </c:pt>
                <c:pt idx="873">
                  <c:v>3.4930556503182086</c:v>
                </c:pt>
                <c:pt idx="874">
                  <c:v>3.5699998451068375</c:v>
                </c:pt>
                <c:pt idx="875">
                  <c:v>3.5986452895520347</c:v>
                </c:pt>
                <c:pt idx="876">
                  <c:v>3.8145024672578134</c:v>
                </c:pt>
                <c:pt idx="877">
                  <c:v>4.1820933805818239</c:v>
                </c:pt>
                <c:pt idx="878">
                  <c:v>4.093831320269584</c:v>
                </c:pt>
                <c:pt idx="879">
                  <c:v>4.2508943579553122</c:v>
                </c:pt>
                <c:pt idx="880">
                  <c:v>6.1146102935100091</c:v>
                </c:pt>
                <c:pt idx="881">
                  <c:v>6.8311196518034034</c:v>
                </c:pt>
                <c:pt idx="882">
                  <c:v>7.290631768296878</c:v>
                </c:pt>
                <c:pt idx="883">
                  <c:v>7.1722800221600247</c:v>
                </c:pt>
                <c:pt idx="884">
                  <c:v>6.936271645122237</c:v>
                </c:pt>
                <c:pt idx="885">
                  <c:v>7.2837011590414296</c:v>
                </c:pt>
                <c:pt idx="886">
                  <c:v>7.3380622698258762</c:v>
                </c:pt>
                <c:pt idx="887">
                  <c:v>5.4660309859116563</c:v>
                </c:pt>
                <c:pt idx="888">
                  <c:v>5.0680290541233797</c:v>
                </c:pt>
                <c:pt idx="889">
                  <c:v>5.2606422987246209</c:v>
                </c:pt>
                <c:pt idx="890">
                  <c:v>5.8148762567102352</c:v>
                </c:pt>
                <c:pt idx="891">
                  <c:v>6.1311859098903483</c:v>
                </c:pt>
                <c:pt idx="892">
                  <c:v>6.1500002521305577</c:v>
                </c:pt>
                <c:pt idx="893">
                  <c:v>4.7004760672613646</c:v>
                </c:pt>
                <c:pt idx="894">
                  <c:v>3.8865579390524365</c:v>
                </c:pt>
                <c:pt idx="895">
                  <c:v>3.2494822737027249</c:v>
                </c:pt>
                <c:pt idx="896">
                  <c:v>3.2871001208232236</c:v>
                </c:pt>
                <c:pt idx="897">
                  <c:v>3.1846742715764385</c:v>
                </c:pt>
                <c:pt idx="898">
                  <c:v>3.1826043608054113</c:v>
                </c:pt>
                <c:pt idx="899">
                  <c:v>2.7435523510319357</c:v>
                </c:pt>
                <c:pt idx="900">
                  <c:v>4.3094849858046675</c:v>
                </c:pt>
                <c:pt idx="901">
                  <c:v>4.9310152999753099</c:v>
                </c:pt>
                <c:pt idx="902">
                  <c:v>4.7814559066219564</c:v>
                </c:pt>
                <c:pt idx="903">
                  <c:v>3.7131337262308852</c:v>
                </c:pt>
                <c:pt idx="904">
                  <c:v>3.2478346551007471</c:v>
                </c:pt>
                <c:pt idx="905">
                  <c:v>2.9971921871464575</c:v>
                </c:pt>
                <c:pt idx="906">
                  <c:v>3.0576469729067286</c:v>
                </c:pt>
                <c:pt idx="907">
                  <c:v>3.2326008604800256</c:v>
                </c:pt>
                <c:pt idx="908">
                  <c:v>3.2036267767772411</c:v>
                </c:pt>
                <c:pt idx="909">
                  <c:v>3.2268963651510143</c:v>
                </c:pt>
                <c:pt idx="910">
                  <c:v>3.6286122417248206</c:v>
                </c:pt>
                <c:pt idx="911">
                  <c:v>4.3584051339456362</c:v>
                </c:pt>
                <c:pt idx="912">
                  <c:v>4.4365505400057819</c:v>
                </c:pt>
                <c:pt idx="913">
                  <c:v>4.5114383383468022</c:v>
                </c:pt>
                <c:pt idx="914">
                  <c:v>4.9387716902148666</c:v>
                </c:pt>
                <c:pt idx="915">
                  <c:v>5.9928651222231659</c:v>
                </c:pt>
                <c:pt idx="916">
                  <c:v>5.9705731790883529</c:v>
                </c:pt>
                <c:pt idx="917">
                  <c:v>6.5700788337822109</c:v>
                </c:pt>
                <c:pt idx="918">
                  <c:v>5.6119779832240999</c:v>
                </c:pt>
                <c:pt idx="919">
                  <c:v>5.4315298343071774</c:v>
                </c:pt>
                <c:pt idx="920">
                  <c:v>5.7971135565090481</c:v>
                </c:pt>
                <c:pt idx="921">
                  <c:v>6.0701824678012697</c:v>
                </c:pt>
                <c:pt idx="922">
                  <c:v>5.3740078058687439</c:v>
                </c:pt>
                <c:pt idx="923">
                  <c:v>6.263703441918949</c:v>
                </c:pt>
                <c:pt idx="924">
                  <c:v>6.9807032286039714</c:v>
                </c:pt>
                <c:pt idx="925">
                  <c:v>8.2423103407510219</c:v>
                </c:pt>
                <c:pt idx="926">
                  <c:v>8.4222684903217502</c:v>
                </c:pt>
                <c:pt idx="927">
                  <c:v>8.733783999750024</c:v>
                </c:pt>
                <c:pt idx="928">
                  <c:v>8.1802702875995283</c:v>
                </c:pt>
                <c:pt idx="929">
                  <c:v>8.2921673567953444</c:v>
                </c:pt>
                <c:pt idx="930">
                  <c:v>7.5076411317322016</c:v>
                </c:pt>
                <c:pt idx="931">
                  <c:v>7.1858984780951243</c:v>
                </c:pt>
                <c:pt idx="932">
                  <c:v>7.7157398725424047</c:v>
                </c:pt>
                <c:pt idx="933">
                  <c:v>8.164395923642477</c:v>
                </c:pt>
                <c:pt idx="934">
                  <c:v>8.0488038298535116</c:v>
                </c:pt>
                <c:pt idx="935">
                  <c:v>8.4634598276876201</c:v>
                </c:pt>
                <c:pt idx="936">
                  <c:v>8.8044918019305669</c:v>
                </c:pt>
                <c:pt idx="937">
                  <c:v>9.8423385296850494</c:v>
                </c:pt>
                <c:pt idx="938">
                  <c:v>10.117589514755689</c:v>
                </c:pt>
                <c:pt idx="939">
                  <c:v>9.806472137897229</c:v>
                </c:pt>
                <c:pt idx="940">
                  <c:v>10.151265184818797</c:v>
                </c:pt>
                <c:pt idx="941">
                  <c:v>10.42055098476985</c:v>
                </c:pt>
                <c:pt idx="942">
                  <c:v>9.7983571530491265</c:v>
                </c:pt>
                <c:pt idx="943">
                  <c:v>9.2131842604421923</c:v>
                </c:pt>
                <c:pt idx="944">
                  <c:v>8.4926348102994371</c:v>
                </c:pt>
                <c:pt idx="945">
                  <c:v>7.4236163123083738</c:v>
                </c:pt>
                <c:pt idx="946">
                  <c:v>6.4217177435764725</c:v>
                </c:pt>
                <c:pt idx="947">
                  <c:v>6.0245025394752307</c:v>
                </c:pt>
                <c:pt idx="948">
                  <c:v>5.4179917058422209</c:v>
                </c:pt>
                <c:pt idx="949">
                  <c:v>5.2221154188708523</c:v>
                </c:pt>
                <c:pt idx="950">
                  <c:v>4.8586288748527027</c:v>
                </c:pt>
                <c:pt idx="951">
                  <c:v>4.7858546337079035</c:v>
                </c:pt>
                <c:pt idx="952">
                  <c:v>4.1154592840507451</c:v>
                </c:pt>
                <c:pt idx="953">
                  <c:v>2.9721978200751837</c:v>
                </c:pt>
                <c:pt idx="954">
                  <c:v>1.9615254936787618</c:v>
                </c:pt>
                <c:pt idx="955">
                  <c:v>1.3330870225581057</c:v>
                </c:pt>
                <c:pt idx="956">
                  <c:v>1.035059228087349</c:v>
                </c:pt>
                <c:pt idx="957">
                  <c:v>0.77527540606799417</c:v>
                </c:pt>
                <c:pt idx="958">
                  <c:v>0.62895031126017054</c:v>
                </c:pt>
                <c:pt idx="959">
                  <c:v>1.1513178397471198</c:v>
                </c:pt>
                <c:pt idx="960">
                  <c:v>1.6650840303563839</c:v>
                </c:pt>
                <c:pt idx="961">
                  <c:v>2.4289181265540911</c:v>
                </c:pt>
                <c:pt idx="962">
                  <c:v>2.8333030308498892</c:v>
                </c:pt>
                <c:pt idx="963">
                  <c:v>3.1251855293224438</c:v>
                </c:pt>
                <c:pt idx="964">
                  <c:v>3.8707384593356906</c:v>
                </c:pt>
                <c:pt idx="965">
                  <c:v>3.9268333144932837</c:v>
                </c:pt>
                <c:pt idx="966">
                  <c:v>4.2424853123842956</c:v>
                </c:pt>
                <c:pt idx="967">
                  <c:v>4.7937976915526708</c:v>
                </c:pt>
                <c:pt idx="968">
                  <c:v>4.6174650766923566</c:v>
                </c:pt>
                <c:pt idx="969">
                  <c:v>4.1777137545838849</c:v>
                </c:pt>
                <c:pt idx="970">
                  <c:v>3.7673487138306689</c:v>
                </c:pt>
                <c:pt idx="971">
                  <c:v>3.3340279773684114</c:v>
                </c:pt>
                <c:pt idx="972">
                  <c:v>2.6701497505379712</c:v>
                </c:pt>
                <c:pt idx="973">
                  <c:v>1.7871726518944124</c:v>
                </c:pt>
                <c:pt idx="974">
                  <c:v>1.1535780994695419</c:v>
                </c:pt>
                <c:pt idx="975">
                  <c:v>0.44438983140822957</c:v>
                </c:pt>
                <c:pt idx="976">
                  <c:v>0.53006925130571358</c:v>
                </c:pt>
                <c:pt idx="977">
                  <c:v>0.47062192164320027</c:v>
                </c:pt>
                <c:pt idx="978">
                  <c:v>-8.2432397693263423E-2</c:v>
                </c:pt>
                <c:pt idx="979">
                  <c:v>-0.19501796602409613</c:v>
                </c:pt>
                <c:pt idx="980">
                  <c:v>-6.9697055051768531E-3</c:v>
                </c:pt>
                <c:pt idx="981">
                  <c:v>-0.17124882779678541</c:v>
                </c:pt>
                <c:pt idx="982">
                  <c:v>-3.5795382907769228E-2</c:v>
                </c:pt>
                <c:pt idx="983">
                  <c:v>-0.10200996796325408</c:v>
                </c:pt>
                <c:pt idx="984">
                  <c:v>1.4755547123718595E-2</c:v>
                </c:pt>
                <c:pt idx="985">
                  <c:v>-8.8050457567360407E-2</c:v>
                </c:pt>
                <c:pt idx="986">
                  <c:v>-0.16204863670163738</c:v>
                </c:pt>
                <c:pt idx="987">
                  <c:v>8.5070643241406917E-3</c:v>
                </c:pt>
                <c:pt idx="988">
                  <c:v>0.43042930934574042</c:v>
                </c:pt>
                <c:pt idx="989">
                  <c:v>0.86402909829387653</c:v>
                </c:pt>
                <c:pt idx="990">
                  <c:v>0.89677004245177871</c:v>
                </c:pt>
                <c:pt idx="991">
                  <c:v>0.83448270432308791</c:v>
                </c:pt>
                <c:pt idx="992">
                  <c:v>1.270816525098988</c:v>
                </c:pt>
                <c:pt idx="993">
                  <c:v>1.3382726306745012</c:v>
                </c:pt>
                <c:pt idx="994">
                  <c:v>0.56759197338008405</c:v>
                </c:pt>
                <c:pt idx="995">
                  <c:v>0.11753509967195587</c:v>
                </c:pt>
                <c:pt idx="996">
                  <c:v>-0.57588871445100498</c:v>
                </c:pt>
                <c:pt idx="997">
                  <c:v>-0.90026572381931891</c:v>
                </c:pt>
                <c:pt idx="998">
                  <c:v>-1.0684555911498339</c:v>
                </c:pt>
                <c:pt idx="999">
                  <c:v>-1.3223739475826917</c:v>
                </c:pt>
                <c:pt idx="1000">
                  <c:v>-1.4994208005690897</c:v>
                </c:pt>
                <c:pt idx="1001">
                  <c:v>-0.93022593009479138</c:v>
                </c:pt>
                <c:pt idx="1002">
                  <c:v>-1.1907785858604412</c:v>
                </c:pt>
                <c:pt idx="1003">
                  <c:v>-1.0558384709509847</c:v>
                </c:pt>
                <c:pt idx="1004">
                  <c:v>-1.1157755927328288</c:v>
                </c:pt>
                <c:pt idx="1005">
                  <c:v>-0.9629153259759019</c:v>
                </c:pt>
                <c:pt idx="1006">
                  <c:v>-0.82892409009168855</c:v>
                </c:pt>
                <c:pt idx="1007">
                  <c:v>-0.25714116613295174</c:v>
                </c:pt>
                <c:pt idx="1008">
                  <c:v>-0.1092098762151222</c:v>
                </c:pt>
                <c:pt idx="1009">
                  <c:v>3.6700064303709388E-2</c:v>
                </c:pt>
                <c:pt idx="1010">
                  <c:v>-0.15960460367179513</c:v>
                </c:pt>
                <c:pt idx="1011">
                  <c:v>4.1952964981054004E-2</c:v>
                </c:pt>
                <c:pt idx="1012">
                  <c:v>-0.2252823061452312</c:v>
                </c:pt>
                <c:pt idx="1013">
                  <c:v>-0.41326451304105688</c:v>
                </c:pt>
                <c:pt idx="1014">
                  <c:v>-0.67806535721783778</c:v>
                </c:pt>
                <c:pt idx="1015">
                  <c:v>-0.76453024482829768</c:v>
                </c:pt>
                <c:pt idx="1016">
                  <c:v>-1.1344388617083669</c:v>
                </c:pt>
                <c:pt idx="1017">
                  <c:v>-0.83230598059216099</c:v>
                </c:pt>
                <c:pt idx="1018">
                  <c:v>-0.75689849349197658</c:v>
                </c:pt>
                <c:pt idx="1019">
                  <c:v>-0.36307814678433825</c:v>
                </c:pt>
                <c:pt idx="1020">
                  <c:v>0.56134314727404544</c:v>
                </c:pt>
                <c:pt idx="1021">
                  <c:v>0.60796426317726471</c:v>
                </c:pt>
                <c:pt idx="1022">
                  <c:v>0.42103180137251212</c:v>
                </c:pt>
                <c:pt idx="1023">
                  <c:v>0.80352288183688081</c:v>
                </c:pt>
                <c:pt idx="1024">
                  <c:v>1.0348230372644898</c:v>
                </c:pt>
                <c:pt idx="1025">
                  <c:v>1.3797122997580404</c:v>
                </c:pt>
                <c:pt idx="1026">
                  <c:v>1.3807195944965778</c:v>
                </c:pt>
                <c:pt idx="1027">
                  <c:v>1.2263016751306208</c:v>
                </c:pt>
                <c:pt idx="1028">
                  <c:v>1.0100741549731296</c:v>
                </c:pt>
                <c:pt idx="1029">
                  <c:v>1.2900732731926767</c:v>
                </c:pt>
                <c:pt idx="1030">
                  <c:v>0.36860558508101959</c:v>
                </c:pt>
                <c:pt idx="1031">
                  <c:v>0.60607328596389465</c:v>
                </c:pt>
                <c:pt idx="1032">
                  <c:v>0.22557367467687059</c:v>
                </c:pt>
                <c:pt idx="1033">
                  <c:v>-9.1586981335283008E-2</c:v>
                </c:pt>
                <c:pt idx="1034">
                  <c:v>-0.41297093768342841</c:v>
                </c:pt>
                <c:pt idx="1035">
                  <c:v>-0.27352988862259403</c:v>
                </c:pt>
                <c:pt idx="1036">
                  <c:v>-0.75559893012127721</c:v>
                </c:pt>
                <c:pt idx="1037">
                  <c:v>-0.40673071140212869</c:v>
                </c:pt>
                <c:pt idx="1038">
                  <c:v>-1.1234733039485989</c:v>
                </c:pt>
                <c:pt idx="1039">
                  <c:v>-1.1412633829644581</c:v>
                </c:pt>
                <c:pt idx="1040">
                  <c:v>-1.2912723852804859</c:v>
                </c:pt>
                <c:pt idx="1041">
                  <c:v>-1.914150401190496</c:v>
                </c:pt>
                <c:pt idx="1042">
                  <c:v>-2.4513208384414633</c:v>
                </c:pt>
                <c:pt idx="1043">
                  <c:v>-2.3269140481457771</c:v>
                </c:pt>
                <c:pt idx="1044">
                  <c:v>-2.6647269296910427</c:v>
                </c:pt>
                <c:pt idx="1045">
                  <c:v>-2.610294974378482</c:v>
                </c:pt>
                <c:pt idx="1046">
                  <c:v>-2.4416510776227542</c:v>
                </c:pt>
                <c:pt idx="1047">
                  <c:v>-2.5862373864379338</c:v>
                </c:pt>
                <c:pt idx="1048">
                  <c:v>-2.195575318587657</c:v>
                </c:pt>
                <c:pt idx="1049">
                  <c:v>-1.7889769395332515</c:v>
                </c:pt>
                <c:pt idx="1050">
                  <c:v>-1.6626712323739639</c:v>
                </c:pt>
                <c:pt idx="1051">
                  <c:v>-0.88358400880283294</c:v>
                </c:pt>
                <c:pt idx="1052">
                  <c:v>-0.91485411840839215</c:v>
                </c:pt>
                <c:pt idx="1053">
                  <c:v>-0.95535046239804922</c:v>
                </c:pt>
                <c:pt idx="1054">
                  <c:v>-1.2634562143237851</c:v>
                </c:pt>
                <c:pt idx="1055">
                  <c:v>-1.6705960290804593</c:v>
                </c:pt>
                <c:pt idx="1056">
                  <c:v>-1.9826606660717456</c:v>
                </c:pt>
                <c:pt idx="1057">
                  <c:v>-2.2898275722423946</c:v>
                </c:pt>
                <c:pt idx="1058">
                  <c:v>-3.5038050799538594</c:v>
                </c:pt>
                <c:pt idx="1059">
                  <c:v>-3.997665816841466</c:v>
                </c:pt>
                <c:pt idx="1060">
                  <c:v>-4.0091827776598157</c:v>
                </c:pt>
                <c:pt idx="1061">
                  <c:v>-3.332002546850763</c:v>
                </c:pt>
                <c:pt idx="1062">
                  <c:v>-3.9675815169186186</c:v>
                </c:pt>
                <c:pt idx="1063">
                  <c:v>-4.0414312021623298</c:v>
                </c:pt>
                <c:pt idx="1064">
                  <c:v>-4.0158125845278851</c:v>
                </c:pt>
                <c:pt idx="1065">
                  <c:v>-3.1296238786430663</c:v>
                </c:pt>
                <c:pt idx="1066">
                  <c:v>-3.1620170002986465</c:v>
                </c:pt>
                <c:pt idx="1067">
                  <c:v>-3.5168603655057304</c:v>
                </c:pt>
                <c:pt idx="1068">
                  <c:v>-3.7340736483482702</c:v>
                </c:pt>
                <c:pt idx="1069">
                  <c:v>-3.8507151636211625</c:v>
                </c:pt>
                <c:pt idx="1070">
                  <c:v>-4.7014986484842112</c:v>
                </c:pt>
                <c:pt idx="1071">
                  <c:v>-5.1112984705428399</c:v>
                </c:pt>
                <c:pt idx="1072">
                  <c:v>-4.3547705960008605</c:v>
                </c:pt>
                <c:pt idx="1073">
                  <c:v>-4.1373779032030464</c:v>
                </c:pt>
                <c:pt idx="1074">
                  <c:v>-4.0889576692727898</c:v>
                </c:pt>
                <c:pt idx="1075">
                  <c:v>-4.5375482487048142</c:v>
                </c:pt>
                <c:pt idx="1076">
                  <c:v>-3.6962828258103797</c:v>
                </c:pt>
                <c:pt idx="1077">
                  <c:v>-3.1101923721193501</c:v>
                </c:pt>
                <c:pt idx="1078">
                  <c:v>-2.9113285586918303</c:v>
                </c:pt>
                <c:pt idx="1079">
                  <c:v>-3.4259283492612349</c:v>
                </c:pt>
                <c:pt idx="1080">
                  <c:v>-3.4661639931625738</c:v>
                </c:pt>
                <c:pt idx="1081">
                  <c:v>-3.5022562825122363</c:v>
                </c:pt>
                <c:pt idx="1082">
                  <c:v>-3.1515652345495266</c:v>
                </c:pt>
                <c:pt idx="1083">
                  <c:v>-3.6192095209350446</c:v>
                </c:pt>
                <c:pt idx="1084">
                  <c:v>-1.6573064361705114</c:v>
                </c:pt>
                <c:pt idx="1085">
                  <c:v>-0.90401418568596748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6-428C-9C47-90F08489D670}"/>
            </c:ext>
          </c:extLst>
        </c:ser>
        <c:ser>
          <c:idx val="1"/>
          <c:order val="2"/>
          <c:tx>
            <c:strRef>
              <c:f>'Indicadores Semanais'!$AB$6</c:f>
              <c:strCache>
                <c:ptCount val="1"/>
                <c:pt idx="0">
                  <c:v>PIB (tvh trimestral)</c:v>
                </c:pt>
              </c:strCache>
            </c:strRef>
          </c:tx>
          <c:spPr>
            <a:ln w="25400" cap="rnd">
              <a:solidFill>
                <a:srgbClr val="ED1A3B"/>
              </a:solidFill>
              <a:round/>
            </a:ln>
            <a:effectLst/>
          </c:spPr>
          <c:marker>
            <c:symbol val="none"/>
          </c:marker>
          <c:dPt>
            <c:idx val="8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66B6-428C-9C47-90F08489D670}"/>
              </c:ext>
            </c:extLst>
          </c:dPt>
          <c:dPt>
            <c:idx val="9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6B6-428C-9C47-90F08489D670}"/>
              </c:ext>
            </c:extLst>
          </c:dPt>
          <c:dPt>
            <c:idx val="9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66B6-428C-9C47-90F08489D670}"/>
              </c:ext>
            </c:extLst>
          </c:dPt>
          <c:dPt>
            <c:idx val="10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66B6-428C-9C47-90F08489D670}"/>
              </c:ext>
            </c:extLst>
          </c:dPt>
          <c:dPt>
            <c:idx val="18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66B6-428C-9C47-90F08489D670}"/>
              </c:ext>
            </c:extLst>
          </c:dPt>
          <c:dPt>
            <c:idx val="18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66B6-428C-9C47-90F08489D670}"/>
              </c:ext>
            </c:extLst>
          </c:dPt>
          <c:dPt>
            <c:idx val="273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66B6-428C-9C47-90F08489D670}"/>
              </c:ext>
            </c:extLst>
          </c:dPt>
          <c:dPt>
            <c:idx val="36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66B6-428C-9C47-90F08489D670}"/>
              </c:ext>
            </c:extLst>
          </c:dPt>
          <c:dPt>
            <c:idx val="36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66B6-428C-9C47-90F08489D670}"/>
              </c:ext>
            </c:extLst>
          </c:dPt>
          <c:dPt>
            <c:idx val="45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66B6-428C-9C47-90F08489D670}"/>
              </c:ext>
            </c:extLst>
          </c:dPt>
          <c:dPt>
            <c:idx val="45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66B6-428C-9C47-90F08489D670}"/>
              </c:ext>
            </c:extLst>
          </c:dPt>
          <c:dPt>
            <c:idx val="54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66B6-428C-9C47-90F08489D670}"/>
              </c:ext>
            </c:extLst>
          </c:dPt>
          <c:dPt>
            <c:idx val="547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66B6-428C-9C47-90F08489D670}"/>
              </c:ext>
            </c:extLst>
          </c:dPt>
          <c:dPt>
            <c:idx val="638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66B6-428C-9C47-90F08489D670}"/>
              </c:ext>
            </c:extLst>
          </c:dPt>
          <c:dPt>
            <c:idx val="639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66B6-428C-9C47-90F08489D670}"/>
              </c:ext>
            </c:extLst>
          </c:dPt>
          <c:dPt>
            <c:idx val="729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66B6-428C-9C47-90F08489D670}"/>
              </c:ext>
            </c:extLst>
          </c:dPt>
          <c:dPt>
            <c:idx val="73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66B6-428C-9C47-90F08489D670}"/>
              </c:ext>
            </c:extLst>
          </c:dPt>
          <c:dPt>
            <c:idx val="73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66B6-428C-9C47-90F08489D670}"/>
              </c:ext>
            </c:extLst>
          </c:dPt>
          <c:dPt>
            <c:idx val="82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2C9F-40B6-8F0B-A2432ACAE496}"/>
              </c:ext>
            </c:extLst>
          </c:dPt>
          <c:dPt>
            <c:idx val="91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96D8-464F-AB43-8D40F993B10F}"/>
              </c:ext>
            </c:extLst>
          </c:dPt>
          <c:dPt>
            <c:idx val="914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0F1F-4AFC-A4E5-61F9AF643367}"/>
              </c:ext>
            </c:extLst>
          </c:dPt>
          <c:cat>
            <c:strRef>
              <c:f>'Indicadores Semanais'!$Y$9:$Y$1097</c:f>
              <c:strCache>
                <c:ptCount val="1089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0">
                  <c:v>01-05-2022</c:v>
                </c:pt>
                <c:pt idx="881">
                  <c:v>01-06-2022</c:v>
                </c:pt>
                <c:pt idx="911">
                  <c:v>01-07-2022</c:v>
                </c:pt>
                <c:pt idx="942">
                  <c:v>01-08-2022</c:v>
                </c:pt>
                <c:pt idx="973">
                  <c:v>01-09-2022</c:v>
                </c:pt>
                <c:pt idx="1003">
                  <c:v>01-10-2022</c:v>
                </c:pt>
                <c:pt idx="1034">
                  <c:v>01-11-2022</c:v>
                </c:pt>
                <c:pt idx="1064">
                  <c:v>01-12-2022</c:v>
                </c:pt>
                <c:pt idx="1088">
                  <c:v>25-12-2022</c:v>
                </c:pt>
              </c:strCache>
            </c:strRef>
          </c:cat>
          <c:val>
            <c:numRef>
              <c:f>'Indicadores Semanais'!$AB$9:$AB$1097</c:f>
              <c:numCache>
                <c:formatCode>0.0</c:formatCode>
                <c:ptCount val="1089"/>
                <c:pt idx="0">
                  <c:v>-2.5815983005621774</c:v>
                </c:pt>
                <c:pt idx="1">
                  <c:v>-2.5815983005621774</c:v>
                </c:pt>
                <c:pt idx="2">
                  <c:v>-2.5815983005621774</c:v>
                </c:pt>
                <c:pt idx="3">
                  <c:v>-2.5815983005621774</c:v>
                </c:pt>
                <c:pt idx="4">
                  <c:v>-2.5815983005621774</c:v>
                </c:pt>
                <c:pt idx="5">
                  <c:v>-2.5815983005621774</c:v>
                </c:pt>
                <c:pt idx="6">
                  <c:v>-2.5815983005621774</c:v>
                </c:pt>
                <c:pt idx="7">
                  <c:v>-2.5815983005621774</c:v>
                </c:pt>
                <c:pt idx="8">
                  <c:v>-2.5815983005621774</c:v>
                </c:pt>
                <c:pt idx="9">
                  <c:v>-2.5815983005621774</c:v>
                </c:pt>
                <c:pt idx="10">
                  <c:v>-2.5815983005621774</c:v>
                </c:pt>
                <c:pt idx="11">
                  <c:v>-2.5815983005621774</c:v>
                </c:pt>
                <c:pt idx="12">
                  <c:v>-2.5815983005621774</c:v>
                </c:pt>
                <c:pt idx="13">
                  <c:v>-2.5815983005621774</c:v>
                </c:pt>
                <c:pt idx="14">
                  <c:v>-2.5815983005621774</c:v>
                </c:pt>
                <c:pt idx="15">
                  <c:v>-2.5815983005621774</c:v>
                </c:pt>
                <c:pt idx="16">
                  <c:v>-2.5815983005621774</c:v>
                </c:pt>
                <c:pt idx="17">
                  <c:v>-2.5815983005621774</c:v>
                </c:pt>
                <c:pt idx="18">
                  <c:v>-2.5815983005621774</c:v>
                </c:pt>
                <c:pt idx="19">
                  <c:v>-2.5815983005621774</c:v>
                </c:pt>
                <c:pt idx="20">
                  <c:v>-2.5815983005621774</c:v>
                </c:pt>
                <c:pt idx="21">
                  <c:v>-2.5815983005621774</c:v>
                </c:pt>
                <c:pt idx="22">
                  <c:v>-2.5815983005621774</c:v>
                </c:pt>
                <c:pt idx="23">
                  <c:v>-2.5815983005621774</c:v>
                </c:pt>
                <c:pt idx="24">
                  <c:v>-2.5815983005621774</c:v>
                </c:pt>
                <c:pt idx="25">
                  <c:v>-2.5815983005621774</c:v>
                </c:pt>
                <c:pt idx="26">
                  <c:v>-2.5815983005621774</c:v>
                </c:pt>
                <c:pt idx="27">
                  <c:v>-2.5815983005621774</c:v>
                </c:pt>
                <c:pt idx="28">
                  <c:v>-2.5815983005621774</c:v>
                </c:pt>
                <c:pt idx="29">
                  <c:v>-2.5815983005621774</c:v>
                </c:pt>
                <c:pt idx="30">
                  <c:v>-2.5815983005621774</c:v>
                </c:pt>
                <c:pt idx="31">
                  <c:v>-2.5815983005621774</c:v>
                </c:pt>
                <c:pt idx="32">
                  <c:v>-2.5815983005621774</c:v>
                </c:pt>
                <c:pt idx="33">
                  <c:v>-2.5815983005621774</c:v>
                </c:pt>
                <c:pt idx="34">
                  <c:v>-2.5815983005621774</c:v>
                </c:pt>
                <c:pt idx="35">
                  <c:v>-2.5815983005621774</c:v>
                </c:pt>
                <c:pt idx="36">
                  <c:v>-2.5815983005621774</c:v>
                </c:pt>
                <c:pt idx="37">
                  <c:v>-2.5815983005621774</c:v>
                </c:pt>
                <c:pt idx="38">
                  <c:v>-2.5815983005621774</c:v>
                </c:pt>
                <c:pt idx="39">
                  <c:v>-2.5815983005621774</c:v>
                </c:pt>
                <c:pt idx="40">
                  <c:v>-2.5815983005621774</c:v>
                </c:pt>
                <c:pt idx="41">
                  <c:v>-2.5815983005621774</c:v>
                </c:pt>
                <c:pt idx="42">
                  <c:v>-2.5815983005621774</c:v>
                </c:pt>
                <c:pt idx="43">
                  <c:v>-2.5815983005621774</c:v>
                </c:pt>
                <c:pt idx="44">
                  <c:v>-2.5815983005621774</c:v>
                </c:pt>
                <c:pt idx="45">
                  <c:v>-2.5815983005621774</c:v>
                </c:pt>
                <c:pt idx="46">
                  <c:v>-2.5815983005621774</c:v>
                </c:pt>
                <c:pt idx="47">
                  <c:v>-2.5815983005621774</c:v>
                </c:pt>
                <c:pt idx="48">
                  <c:v>-2.5815983005621774</c:v>
                </c:pt>
                <c:pt idx="49">
                  <c:v>-2.5815983005621774</c:v>
                </c:pt>
                <c:pt idx="50">
                  <c:v>-2.5815983005621774</c:v>
                </c:pt>
                <c:pt idx="51">
                  <c:v>-2.5815983005621774</c:v>
                </c:pt>
                <c:pt idx="52">
                  <c:v>-2.5815983005621774</c:v>
                </c:pt>
                <c:pt idx="53">
                  <c:v>-2.5815983005621774</c:v>
                </c:pt>
                <c:pt idx="54">
                  <c:v>-2.5815983005621774</c:v>
                </c:pt>
                <c:pt idx="55">
                  <c:v>-2.5815983005621774</c:v>
                </c:pt>
                <c:pt idx="56">
                  <c:v>-2.5815983005621774</c:v>
                </c:pt>
                <c:pt idx="57">
                  <c:v>-2.5815983005621774</c:v>
                </c:pt>
                <c:pt idx="58">
                  <c:v>-2.5815983005621774</c:v>
                </c:pt>
                <c:pt idx="59">
                  <c:v>-2.5815983005621774</c:v>
                </c:pt>
                <c:pt idx="60">
                  <c:v>-2.5815983005621774</c:v>
                </c:pt>
                <c:pt idx="61">
                  <c:v>-2.5815983005621774</c:v>
                </c:pt>
                <c:pt idx="62">
                  <c:v>-2.5815983005621774</c:v>
                </c:pt>
                <c:pt idx="63">
                  <c:v>-2.5815983005621774</c:v>
                </c:pt>
                <c:pt idx="64">
                  <c:v>-2.5815983005621774</c:v>
                </c:pt>
                <c:pt idx="65">
                  <c:v>-2.5815983005621774</c:v>
                </c:pt>
                <c:pt idx="66">
                  <c:v>-2.5815983005621774</c:v>
                </c:pt>
                <c:pt idx="67">
                  <c:v>-2.5815983005621774</c:v>
                </c:pt>
                <c:pt idx="68">
                  <c:v>-2.5815983005621774</c:v>
                </c:pt>
                <c:pt idx="69">
                  <c:v>-2.5815983005621774</c:v>
                </c:pt>
                <c:pt idx="70">
                  <c:v>-2.5815983005621774</c:v>
                </c:pt>
                <c:pt idx="71">
                  <c:v>-2.5815983005621774</c:v>
                </c:pt>
                <c:pt idx="72">
                  <c:v>-2.5815983005621774</c:v>
                </c:pt>
                <c:pt idx="73">
                  <c:v>-2.5815983005621774</c:v>
                </c:pt>
                <c:pt idx="74">
                  <c:v>-2.5815983005621774</c:v>
                </c:pt>
                <c:pt idx="75">
                  <c:v>-2.5815983005621774</c:v>
                </c:pt>
                <c:pt idx="76">
                  <c:v>-2.5815983005621774</c:v>
                </c:pt>
                <c:pt idx="77">
                  <c:v>-2.5815983005621774</c:v>
                </c:pt>
                <c:pt idx="78">
                  <c:v>-2.5815983005621774</c:v>
                </c:pt>
                <c:pt idx="79">
                  <c:v>-2.5815983005621774</c:v>
                </c:pt>
                <c:pt idx="80">
                  <c:v>-2.5815983005621774</c:v>
                </c:pt>
                <c:pt idx="81">
                  <c:v>-2.5815983005621774</c:v>
                </c:pt>
                <c:pt idx="82">
                  <c:v>-2.5815983005621774</c:v>
                </c:pt>
                <c:pt idx="83">
                  <c:v>-2.5815983005621774</c:v>
                </c:pt>
                <c:pt idx="84">
                  <c:v>-2.5815983005621774</c:v>
                </c:pt>
                <c:pt idx="85">
                  <c:v>-2.5815983005621774</c:v>
                </c:pt>
                <c:pt idx="86">
                  <c:v>-2.5815983005621774</c:v>
                </c:pt>
                <c:pt idx="87">
                  <c:v>-2.5815983005621774</c:v>
                </c:pt>
                <c:pt idx="88">
                  <c:v>-2.5815983005621774</c:v>
                </c:pt>
                <c:pt idx="89">
                  <c:v>-2.5815983005621774</c:v>
                </c:pt>
                <c:pt idx="90">
                  <c:v>-17.780250956952102</c:v>
                </c:pt>
                <c:pt idx="91">
                  <c:v>-17.780250956952102</c:v>
                </c:pt>
                <c:pt idx="92">
                  <c:v>-17.780250956952102</c:v>
                </c:pt>
                <c:pt idx="93">
                  <c:v>-17.780250956952102</c:v>
                </c:pt>
                <c:pt idx="94">
                  <c:v>-17.780250956952102</c:v>
                </c:pt>
                <c:pt idx="95">
                  <c:v>-17.780250956952102</c:v>
                </c:pt>
                <c:pt idx="96">
                  <c:v>-17.780250956952102</c:v>
                </c:pt>
                <c:pt idx="97">
                  <c:v>-17.780250956952102</c:v>
                </c:pt>
                <c:pt idx="98">
                  <c:v>-17.780250956952102</c:v>
                </c:pt>
                <c:pt idx="99">
                  <c:v>-17.780250956952102</c:v>
                </c:pt>
                <c:pt idx="100">
                  <c:v>-17.780250956952102</c:v>
                </c:pt>
                <c:pt idx="101">
                  <c:v>-17.780250956952102</c:v>
                </c:pt>
                <c:pt idx="102">
                  <c:v>-17.780250956952102</c:v>
                </c:pt>
                <c:pt idx="103">
                  <c:v>-17.780250956952102</c:v>
                </c:pt>
                <c:pt idx="104">
                  <c:v>-17.780250956952102</c:v>
                </c:pt>
                <c:pt idx="105">
                  <c:v>-17.780250956952102</c:v>
                </c:pt>
                <c:pt idx="106">
                  <c:v>-17.780250956952102</c:v>
                </c:pt>
                <c:pt idx="107">
                  <c:v>-17.780250956952102</c:v>
                </c:pt>
                <c:pt idx="108">
                  <c:v>-17.780250956952102</c:v>
                </c:pt>
                <c:pt idx="109">
                  <c:v>-17.780250956952102</c:v>
                </c:pt>
                <c:pt idx="110">
                  <c:v>-17.780250956952102</c:v>
                </c:pt>
                <c:pt idx="111">
                  <c:v>-17.780250956952102</c:v>
                </c:pt>
                <c:pt idx="112">
                  <c:v>-17.780250956952102</c:v>
                </c:pt>
                <c:pt idx="113">
                  <c:v>-17.780250956952102</c:v>
                </c:pt>
                <c:pt idx="114">
                  <c:v>-17.780250956952102</c:v>
                </c:pt>
                <c:pt idx="115">
                  <c:v>-17.780250956952102</c:v>
                </c:pt>
                <c:pt idx="116">
                  <c:v>-17.780250956952102</c:v>
                </c:pt>
                <c:pt idx="117">
                  <c:v>-17.780250956952102</c:v>
                </c:pt>
                <c:pt idx="118">
                  <c:v>-17.780250956952102</c:v>
                </c:pt>
                <c:pt idx="119">
                  <c:v>-17.780250956952102</c:v>
                </c:pt>
                <c:pt idx="120">
                  <c:v>-17.780250956952102</c:v>
                </c:pt>
                <c:pt idx="121">
                  <c:v>-17.780250956952102</c:v>
                </c:pt>
                <c:pt idx="122">
                  <c:v>-17.780250956952102</c:v>
                </c:pt>
                <c:pt idx="123">
                  <c:v>-17.780250956952102</c:v>
                </c:pt>
                <c:pt idx="124">
                  <c:v>-17.780250956952102</c:v>
                </c:pt>
                <c:pt idx="125">
                  <c:v>-17.780250956952102</c:v>
                </c:pt>
                <c:pt idx="126">
                  <c:v>-17.780250956952102</c:v>
                </c:pt>
                <c:pt idx="127">
                  <c:v>-17.780250956952102</c:v>
                </c:pt>
                <c:pt idx="128">
                  <c:v>-17.780250956952102</c:v>
                </c:pt>
                <c:pt idx="129">
                  <c:v>-17.780250956952102</c:v>
                </c:pt>
                <c:pt idx="130">
                  <c:v>-17.780250956952102</c:v>
                </c:pt>
                <c:pt idx="131">
                  <c:v>-17.780250956952102</c:v>
                </c:pt>
                <c:pt idx="132">
                  <c:v>-17.780250956952102</c:v>
                </c:pt>
                <c:pt idx="133">
                  <c:v>-17.780250956952102</c:v>
                </c:pt>
                <c:pt idx="134">
                  <c:v>-17.780250956952102</c:v>
                </c:pt>
                <c:pt idx="135">
                  <c:v>-17.780250956952102</c:v>
                </c:pt>
                <c:pt idx="136">
                  <c:v>-17.780250956952102</c:v>
                </c:pt>
                <c:pt idx="137">
                  <c:v>-17.780250956952102</c:v>
                </c:pt>
                <c:pt idx="138">
                  <c:v>-17.780250956952102</c:v>
                </c:pt>
                <c:pt idx="139">
                  <c:v>-17.780250956952102</c:v>
                </c:pt>
                <c:pt idx="140">
                  <c:v>-17.780250956952102</c:v>
                </c:pt>
                <c:pt idx="141">
                  <c:v>-17.780250956952102</c:v>
                </c:pt>
                <c:pt idx="142">
                  <c:v>-17.780250956952102</c:v>
                </c:pt>
                <c:pt idx="143">
                  <c:v>-17.780250956952102</c:v>
                </c:pt>
                <c:pt idx="144">
                  <c:v>-17.780250956952102</c:v>
                </c:pt>
                <c:pt idx="145">
                  <c:v>-17.780250956952102</c:v>
                </c:pt>
                <c:pt idx="146">
                  <c:v>-17.780250956952102</c:v>
                </c:pt>
                <c:pt idx="147">
                  <c:v>-17.780250956952102</c:v>
                </c:pt>
                <c:pt idx="148">
                  <c:v>-17.780250956952102</c:v>
                </c:pt>
                <c:pt idx="149">
                  <c:v>-17.780250956952102</c:v>
                </c:pt>
                <c:pt idx="150">
                  <c:v>-17.780250956952102</c:v>
                </c:pt>
                <c:pt idx="151">
                  <c:v>-17.780250956952102</c:v>
                </c:pt>
                <c:pt idx="152">
                  <c:v>-17.780250956952102</c:v>
                </c:pt>
                <c:pt idx="153">
                  <c:v>-17.780250956952102</c:v>
                </c:pt>
                <c:pt idx="154">
                  <c:v>-17.780250956952102</c:v>
                </c:pt>
                <c:pt idx="155">
                  <c:v>-17.780250956952102</c:v>
                </c:pt>
                <c:pt idx="156">
                  <c:v>-17.780250956952102</c:v>
                </c:pt>
                <c:pt idx="157">
                  <c:v>-17.780250956952102</c:v>
                </c:pt>
                <c:pt idx="158">
                  <c:v>-17.780250956952102</c:v>
                </c:pt>
                <c:pt idx="159">
                  <c:v>-17.780250956952102</c:v>
                </c:pt>
                <c:pt idx="160">
                  <c:v>-17.780250956952102</c:v>
                </c:pt>
                <c:pt idx="161">
                  <c:v>-17.780250956952102</c:v>
                </c:pt>
                <c:pt idx="162">
                  <c:v>-17.780250956952102</c:v>
                </c:pt>
                <c:pt idx="163">
                  <c:v>-17.780250956952102</c:v>
                </c:pt>
                <c:pt idx="164">
                  <c:v>-17.780250956952102</c:v>
                </c:pt>
                <c:pt idx="165">
                  <c:v>-17.780250956952102</c:v>
                </c:pt>
                <c:pt idx="166">
                  <c:v>-17.780250956952102</c:v>
                </c:pt>
                <c:pt idx="167">
                  <c:v>-17.780250956952102</c:v>
                </c:pt>
                <c:pt idx="168">
                  <c:v>-17.780250956952102</c:v>
                </c:pt>
                <c:pt idx="169">
                  <c:v>-17.780250956952102</c:v>
                </c:pt>
                <c:pt idx="170">
                  <c:v>-17.780250956952102</c:v>
                </c:pt>
                <c:pt idx="171">
                  <c:v>-17.780250956952102</c:v>
                </c:pt>
                <c:pt idx="172">
                  <c:v>-17.780250956952102</c:v>
                </c:pt>
                <c:pt idx="173">
                  <c:v>-17.780250956952102</c:v>
                </c:pt>
                <c:pt idx="174">
                  <c:v>-17.780250956952102</c:v>
                </c:pt>
                <c:pt idx="175">
                  <c:v>-17.780250956952102</c:v>
                </c:pt>
                <c:pt idx="176">
                  <c:v>-17.780250956952102</c:v>
                </c:pt>
                <c:pt idx="177">
                  <c:v>-17.780250956952102</c:v>
                </c:pt>
                <c:pt idx="178">
                  <c:v>-17.780250956952102</c:v>
                </c:pt>
                <c:pt idx="179">
                  <c:v>-17.780250956952102</c:v>
                </c:pt>
                <c:pt idx="180">
                  <c:v>-17.780250956952102</c:v>
                </c:pt>
                <c:pt idx="181">
                  <c:v>-6.209852565280741</c:v>
                </c:pt>
                <c:pt idx="182">
                  <c:v>-6.209852565280741</c:v>
                </c:pt>
                <c:pt idx="183">
                  <c:v>-6.209852565280741</c:v>
                </c:pt>
                <c:pt idx="184">
                  <c:v>-6.209852565280741</c:v>
                </c:pt>
                <c:pt idx="185">
                  <c:v>-6.209852565280741</c:v>
                </c:pt>
                <c:pt idx="186">
                  <c:v>-6.209852565280741</c:v>
                </c:pt>
                <c:pt idx="187">
                  <c:v>-6.209852565280741</c:v>
                </c:pt>
                <c:pt idx="188">
                  <c:v>-6.209852565280741</c:v>
                </c:pt>
                <c:pt idx="189">
                  <c:v>-6.209852565280741</c:v>
                </c:pt>
                <c:pt idx="190">
                  <c:v>-6.209852565280741</c:v>
                </c:pt>
                <c:pt idx="191">
                  <c:v>-6.209852565280741</c:v>
                </c:pt>
                <c:pt idx="192">
                  <c:v>-6.209852565280741</c:v>
                </c:pt>
                <c:pt idx="193">
                  <c:v>-6.209852565280741</c:v>
                </c:pt>
                <c:pt idx="194">
                  <c:v>-6.209852565280741</c:v>
                </c:pt>
                <c:pt idx="195">
                  <c:v>-6.209852565280741</c:v>
                </c:pt>
                <c:pt idx="196">
                  <c:v>-6.209852565280741</c:v>
                </c:pt>
                <c:pt idx="197">
                  <c:v>-6.209852565280741</c:v>
                </c:pt>
                <c:pt idx="198">
                  <c:v>-6.209852565280741</c:v>
                </c:pt>
                <c:pt idx="199">
                  <c:v>-6.209852565280741</c:v>
                </c:pt>
                <c:pt idx="200">
                  <c:v>-6.209852565280741</c:v>
                </c:pt>
                <c:pt idx="201">
                  <c:v>-6.209852565280741</c:v>
                </c:pt>
                <c:pt idx="202">
                  <c:v>-6.209852565280741</c:v>
                </c:pt>
                <c:pt idx="203">
                  <c:v>-6.209852565280741</c:v>
                </c:pt>
                <c:pt idx="204">
                  <c:v>-6.209852565280741</c:v>
                </c:pt>
                <c:pt idx="205">
                  <c:v>-6.209852565280741</c:v>
                </c:pt>
                <c:pt idx="206">
                  <c:v>-6.209852565280741</c:v>
                </c:pt>
                <c:pt idx="207">
                  <c:v>-6.209852565280741</c:v>
                </c:pt>
                <c:pt idx="208">
                  <c:v>-6.209852565280741</c:v>
                </c:pt>
                <c:pt idx="209">
                  <c:v>-6.209852565280741</c:v>
                </c:pt>
                <c:pt idx="210">
                  <c:v>-6.209852565280741</c:v>
                </c:pt>
                <c:pt idx="211">
                  <c:v>-6.209852565280741</c:v>
                </c:pt>
                <c:pt idx="212">
                  <c:v>-6.209852565280741</c:v>
                </c:pt>
                <c:pt idx="213">
                  <c:v>-6.209852565280741</c:v>
                </c:pt>
                <c:pt idx="214">
                  <c:v>-6.209852565280741</c:v>
                </c:pt>
                <c:pt idx="215">
                  <c:v>-6.209852565280741</c:v>
                </c:pt>
                <c:pt idx="216">
                  <c:v>-6.209852565280741</c:v>
                </c:pt>
                <c:pt idx="217">
                  <c:v>-6.209852565280741</c:v>
                </c:pt>
                <c:pt idx="218">
                  <c:v>-6.209852565280741</c:v>
                </c:pt>
                <c:pt idx="219">
                  <c:v>-6.209852565280741</c:v>
                </c:pt>
                <c:pt idx="220">
                  <c:v>-6.209852565280741</c:v>
                </c:pt>
                <c:pt idx="221">
                  <c:v>-6.209852565280741</c:v>
                </c:pt>
                <c:pt idx="222">
                  <c:v>-6.209852565280741</c:v>
                </c:pt>
                <c:pt idx="223">
                  <c:v>-6.209852565280741</c:v>
                </c:pt>
                <c:pt idx="224">
                  <c:v>-6.209852565280741</c:v>
                </c:pt>
                <c:pt idx="225">
                  <c:v>-6.209852565280741</c:v>
                </c:pt>
                <c:pt idx="226">
                  <c:v>-6.209852565280741</c:v>
                </c:pt>
                <c:pt idx="227">
                  <c:v>-6.209852565280741</c:v>
                </c:pt>
                <c:pt idx="228">
                  <c:v>-6.209852565280741</c:v>
                </c:pt>
                <c:pt idx="229">
                  <c:v>-6.209852565280741</c:v>
                </c:pt>
                <c:pt idx="230">
                  <c:v>-6.209852565280741</c:v>
                </c:pt>
                <c:pt idx="231">
                  <c:v>-6.209852565280741</c:v>
                </c:pt>
                <c:pt idx="232">
                  <c:v>-6.209852565280741</c:v>
                </c:pt>
                <c:pt idx="233">
                  <c:v>-6.209852565280741</c:v>
                </c:pt>
                <c:pt idx="234">
                  <c:v>-6.209852565280741</c:v>
                </c:pt>
                <c:pt idx="235">
                  <c:v>-6.209852565280741</c:v>
                </c:pt>
                <c:pt idx="236">
                  <c:v>-6.209852565280741</c:v>
                </c:pt>
                <c:pt idx="237">
                  <c:v>-6.209852565280741</c:v>
                </c:pt>
                <c:pt idx="238">
                  <c:v>-6.209852565280741</c:v>
                </c:pt>
                <c:pt idx="239">
                  <c:v>-6.209852565280741</c:v>
                </c:pt>
                <c:pt idx="240">
                  <c:v>-6.209852565280741</c:v>
                </c:pt>
                <c:pt idx="241">
                  <c:v>-6.209852565280741</c:v>
                </c:pt>
                <c:pt idx="242">
                  <c:v>-6.209852565280741</c:v>
                </c:pt>
                <c:pt idx="243">
                  <c:v>-6.209852565280741</c:v>
                </c:pt>
                <c:pt idx="244">
                  <c:v>-6.209852565280741</c:v>
                </c:pt>
                <c:pt idx="245">
                  <c:v>-6.209852565280741</c:v>
                </c:pt>
                <c:pt idx="246">
                  <c:v>-6.209852565280741</c:v>
                </c:pt>
                <c:pt idx="247">
                  <c:v>-6.209852565280741</c:v>
                </c:pt>
                <c:pt idx="248">
                  <c:v>-6.209852565280741</c:v>
                </c:pt>
                <c:pt idx="249">
                  <c:v>-6.209852565280741</c:v>
                </c:pt>
                <c:pt idx="250">
                  <c:v>-6.209852565280741</c:v>
                </c:pt>
                <c:pt idx="251">
                  <c:v>-6.209852565280741</c:v>
                </c:pt>
                <c:pt idx="252">
                  <c:v>-6.209852565280741</c:v>
                </c:pt>
                <c:pt idx="253">
                  <c:v>-6.209852565280741</c:v>
                </c:pt>
                <c:pt idx="254">
                  <c:v>-6.209852565280741</c:v>
                </c:pt>
                <c:pt idx="255">
                  <c:v>-6.209852565280741</c:v>
                </c:pt>
                <c:pt idx="256">
                  <c:v>-6.209852565280741</c:v>
                </c:pt>
                <c:pt idx="257">
                  <c:v>-6.209852565280741</c:v>
                </c:pt>
                <c:pt idx="258">
                  <c:v>-6.209852565280741</c:v>
                </c:pt>
                <c:pt idx="259">
                  <c:v>-6.209852565280741</c:v>
                </c:pt>
                <c:pt idx="260">
                  <c:v>-6.209852565280741</c:v>
                </c:pt>
                <c:pt idx="261">
                  <c:v>-6.209852565280741</c:v>
                </c:pt>
                <c:pt idx="262">
                  <c:v>-6.209852565280741</c:v>
                </c:pt>
                <c:pt idx="263">
                  <c:v>-6.209852565280741</c:v>
                </c:pt>
                <c:pt idx="264">
                  <c:v>-6.209852565280741</c:v>
                </c:pt>
                <c:pt idx="265">
                  <c:v>-6.209852565280741</c:v>
                </c:pt>
                <c:pt idx="266">
                  <c:v>-6.209852565280741</c:v>
                </c:pt>
                <c:pt idx="267">
                  <c:v>-6.209852565280741</c:v>
                </c:pt>
                <c:pt idx="268">
                  <c:v>-6.209852565280741</c:v>
                </c:pt>
                <c:pt idx="269">
                  <c:v>-6.209852565280741</c:v>
                </c:pt>
                <c:pt idx="270">
                  <c:v>-6.209852565280741</c:v>
                </c:pt>
                <c:pt idx="271">
                  <c:v>-6.209852565280741</c:v>
                </c:pt>
                <c:pt idx="272">
                  <c:v>-6.209852565280741</c:v>
                </c:pt>
                <c:pt idx="273">
                  <c:v>-6.6286781798488619</c:v>
                </c:pt>
                <c:pt idx="274">
                  <c:v>-6.6286781798488619</c:v>
                </c:pt>
                <c:pt idx="275">
                  <c:v>-6.6286781798488619</c:v>
                </c:pt>
                <c:pt idx="276">
                  <c:v>-6.6286781798488619</c:v>
                </c:pt>
                <c:pt idx="277">
                  <c:v>-6.6286781798488619</c:v>
                </c:pt>
                <c:pt idx="278">
                  <c:v>-6.6286781798488619</c:v>
                </c:pt>
                <c:pt idx="279">
                  <c:v>-6.6286781798488619</c:v>
                </c:pt>
                <c:pt idx="280">
                  <c:v>-6.6286781798488619</c:v>
                </c:pt>
                <c:pt idx="281">
                  <c:v>-6.6286781798488619</c:v>
                </c:pt>
                <c:pt idx="282">
                  <c:v>-6.6286781798488619</c:v>
                </c:pt>
                <c:pt idx="283">
                  <c:v>-6.6286781798488619</c:v>
                </c:pt>
                <c:pt idx="284">
                  <c:v>-6.6286781798488619</c:v>
                </c:pt>
                <c:pt idx="285">
                  <c:v>-6.6286781798488619</c:v>
                </c:pt>
                <c:pt idx="286">
                  <c:v>-6.6286781798488619</c:v>
                </c:pt>
                <c:pt idx="287">
                  <c:v>-6.6286781798488619</c:v>
                </c:pt>
                <c:pt idx="288">
                  <c:v>-6.6286781798488619</c:v>
                </c:pt>
                <c:pt idx="289">
                  <c:v>-6.6286781798488619</c:v>
                </c:pt>
                <c:pt idx="290">
                  <c:v>-6.6286781798488619</c:v>
                </c:pt>
                <c:pt idx="291">
                  <c:v>-6.6286781798488619</c:v>
                </c:pt>
                <c:pt idx="292">
                  <c:v>-6.6286781798488619</c:v>
                </c:pt>
                <c:pt idx="293">
                  <c:v>-6.6286781798488619</c:v>
                </c:pt>
                <c:pt idx="294">
                  <c:v>-6.6286781798488619</c:v>
                </c:pt>
                <c:pt idx="295">
                  <c:v>-6.6286781798488619</c:v>
                </c:pt>
                <c:pt idx="296">
                  <c:v>-6.6286781798488619</c:v>
                </c:pt>
                <c:pt idx="297">
                  <c:v>-6.6286781798488619</c:v>
                </c:pt>
                <c:pt idx="298">
                  <c:v>-6.6286781798488619</c:v>
                </c:pt>
                <c:pt idx="299">
                  <c:v>-6.6286781798488619</c:v>
                </c:pt>
                <c:pt idx="300">
                  <c:v>-6.6286781798488619</c:v>
                </c:pt>
                <c:pt idx="301">
                  <c:v>-6.6286781798488619</c:v>
                </c:pt>
                <c:pt idx="302">
                  <c:v>-6.6286781798488619</c:v>
                </c:pt>
                <c:pt idx="303">
                  <c:v>-6.6286781798488619</c:v>
                </c:pt>
                <c:pt idx="304">
                  <c:v>-6.6286781798488619</c:v>
                </c:pt>
                <c:pt idx="305">
                  <c:v>-6.6286781798488619</c:v>
                </c:pt>
                <c:pt idx="306">
                  <c:v>-6.6286781798488619</c:v>
                </c:pt>
                <c:pt idx="307">
                  <c:v>-6.6286781798488619</c:v>
                </c:pt>
                <c:pt idx="308">
                  <c:v>-6.6286781798488619</c:v>
                </c:pt>
                <c:pt idx="309">
                  <c:v>-6.6286781798488619</c:v>
                </c:pt>
                <c:pt idx="310">
                  <c:v>-6.6286781798488619</c:v>
                </c:pt>
                <c:pt idx="311">
                  <c:v>-6.6286781798488619</c:v>
                </c:pt>
                <c:pt idx="312">
                  <c:v>-6.6286781798488619</c:v>
                </c:pt>
                <c:pt idx="313">
                  <c:v>-6.6286781798488619</c:v>
                </c:pt>
                <c:pt idx="314">
                  <c:v>-6.6286781798488619</c:v>
                </c:pt>
                <c:pt idx="315">
                  <c:v>-6.6286781798488619</c:v>
                </c:pt>
                <c:pt idx="316">
                  <c:v>-6.6286781798488619</c:v>
                </c:pt>
                <c:pt idx="317">
                  <c:v>-6.6286781798488619</c:v>
                </c:pt>
                <c:pt idx="318">
                  <c:v>-6.6286781798488619</c:v>
                </c:pt>
                <c:pt idx="319">
                  <c:v>-6.6286781798488619</c:v>
                </c:pt>
                <c:pt idx="320">
                  <c:v>-6.6286781798488619</c:v>
                </c:pt>
                <c:pt idx="321">
                  <c:v>-6.6286781798488619</c:v>
                </c:pt>
                <c:pt idx="322">
                  <c:v>-6.6286781798488619</c:v>
                </c:pt>
                <c:pt idx="323">
                  <c:v>-6.6286781798488619</c:v>
                </c:pt>
                <c:pt idx="324">
                  <c:v>-6.6286781798488619</c:v>
                </c:pt>
                <c:pt idx="325">
                  <c:v>-6.6286781798488619</c:v>
                </c:pt>
                <c:pt idx="326">
                  <c:v>-6.6286781798488619</c:v>
                </c:pt>
                <c:pt idx="327">
                  <c:v>-6.6286781798488619</c:v>
                </c:pt>
                <c:pt idx="328">
                  <c:v>-6.6286781798488619</c:v>
                </c:pt>
                <c:pt idx="329">
                  <c:v>-6.6286781798488619</c:v>
                </c:pt>
                <c:pt idx="330">
                  <c:v>-6.6286781798488619</c:v>
                </c:pt>
                <c:pt idx="331">
                  <c:v>-6.6286781798488619</c:v>
                </c:pt>
                <c:pt idx="332">
                  <c:v>-6.6286781798488619</c:v>
                </c:pt>
                <c:pt idx="333">
                  <c:v>-6.6286781798488619</c:v>
                </c:pt>
                <c:pt idx="334">
                  <c:v>-6.6286781798488619</c:v>
                </c:pt>
                <c:pt idx="335">
                  <c:v>-6.6286781798488619</c:v>
                </c:pt>
                <c:pt idx="336">
                  <c:v>-6.6286781798488619</c:v>
                </c:pt>
                <c:pt idx="337">
                  <c:v>-6.6286781798488619</c:v>
                </c:pt>
                <c:pt idx="338">
                  <c:v>-6.6286781798488619</c:v>
                </c:pt>
                <c:pt idx="339">
                  <c:v>-6.6286781798488619</c:v>
                </c:pt>
                <c:pt idx="340">
                  <c:v>-6.6286781798488619</c:v>
                </c:pt>
                <c:pt idx="341">
                  <c:v>-6.6286781798488619</c:v>
                </c:pt>
                <c:pt idx="342">
                  <c:v>-6.6286781798488619</c:v>
                </c:pt>
                <c:pt idx="343">
                  <c:v>-6.6286781798488619</c:v>
                </c:pt>
                <c:pt idx="344">
                  <c:v>-6.6286781798488619</c:v>
                </c:pt>
                <c:pt idx="345">
                  <c:v>-6.6286781798488619</c:v>
                </c:pt>
                <c:pt idx="346">
                  <c:v>-6.6286781798488619</c:v>
                </c:pt>
                <c:pt idx="347">
                  <c:v>-6.6286781798488619</c:v>
                </c:pt>
                <c:pt idx="348">
                  <c:v>-6.6286781798488619</c:v>
                </c:pt>
                <c:pt idx="349">
                  <c:v>-6.6286781798488619</c:v>
                </c:pt>
                <c:pt idx="350">
                  <c:v>-6.6286781798488619</c:v>
                </c:pt>
                <c:pt idx="351">
                  <c:v>-6.6286781798488619</c:v>
                </c:pt>
                <c:pt idx="352">
                  <c:v>-6.6286781798488619</c:v>
                </c:pt>
                <c:pt idx="353">
                  <c:v>-6.6286781798488619</c:v>
                </c:pt>
                <c:pt idx="354">
                  <c:v>-6.6286781798488619</c:v>
                </c:pt>
                <c:pt idx="355">
                  <c:v>-6.6286781798488619</c:v>
                </c:pt>
                <c:pt idx="356">
                  <c:v>-6.6286781798488619</c:v>
                </c:pt>
                <c:pt idx="357">
                  <c:v>-6.6286781798488619</c:v>
                </c:pt>
                <c:pt idx="358">
                  <c:v>-6.6286781798488619</c:v>
                </c:pt>
                <c:pt idx="359">
                  <c:v>-6.6286781798488619</c:v>
                </c:pt>
                <c:pt idx="360">
                  <c:v>-6.6286781798488619</c:v>
                </c:pt>
                <c:pt idx="361">
                  <c:v>-6.6286781798488619</c:v>
                </c:pt>
                <c:pt idx="362">
                  <c:v>-6.6286781798488619</c:v>
                </c:pt>
                <c:pt idx="363">
                  <c:v>-6.6286781798488619</c:v>
                </c:pt>
                <c:pt idx="364">
                  <c:v>-6.6286781798488619</c:v>
                </c:pt>
                <c:pt idx="365">
                  <c:v>-4.8860028688826844</c:v>
                </c:pt>
                <c:pt idx="366">
                  <c:v>-4.8860028688826844</c:v>
                </c:pt>
                <c:pt idx="367">
                  <c:v>-4.8860028688826844</c:v>
                </c:pt>
                <c:pt idx="368">
                  <c:v>-4.8860028688826844</c:v>
                </c:pt>
                <c:pt idx="369">
                  <c:v>-4.8860028688826844</c:v>
                </c:pt>
                <c:pt idx="370">
                  <c:v>-4.8860028688826844</c:v>
                </c:pt>
                <c:pt idx="371">
                  <c:v>-4.8860028688826844</c:v>
                </c:pt>
                <c:pt idx="372">
                  <c:v>-4.8860028688826844</c:v>
                </c:pt>
                <c:pt idx="373">
                  <c:v>-4.8860028688826844</c:v>
                </c:pt>
                <c:pt idx="374">
                  <c:v>-4.8860028688826844</c:v>
                </c:pt>
                <c:pt idx="375">
                  <c:v>-4.8860028688826844</c:v>
                </c:pt>
                <c:pt idx="376">
                  <c:v>-4.8860028688826844</c:v>
                </c:pt>
                <c:pt idx="377">
                  <c:v>-4.8860028688826844</c:v>
                </c:pt>
                <c:pt idx="378">
                  <c:v>-4.8860028688826844</c:v>
                </c:pt>
                <c:pt idx="379">
                  <c:v>-4.8860028688826844</c:v>
                </c:pt>
                <c:pt idx="380">
                  <c:v>-4.8860028688826844</c:v>
                </c:pt>
                <c:pt idx="381">
                  <c:v>-4.8860028688826844</c:v>
                </c:pt>
                <c:pt idx="382">
                  <c:v>-4.8860028688826844</c:v>
                </c:pt>
                <c:pt idx="383">
                  <c:v>-4.8860028688826844</c:v>
                </c:pt>
                <c:pt idx="384">
                  <c:v>-4.8860028688826844</c:v>
                </c:pt>
                <c:pt idx="385">
                  <c:v>-4.8860028688826844</c:v>
                </c:pt>
                <c:pt idx="386">
                  <c:v>-4.8860028688826844</c:v>
                </c:pt>
                <c:pt idx="387">
                  <c:v>-4.8860028688826844</c:v>
                </c:pt>
                <c:pt idx="388">
                  <c:v>-4.8860028688826844</c:v>
                </c:pt>
                <c:pt idx="389">
                  <c:v>-4.8860028688826844</c:v>
                </c:pt>
                <c:pt idx="390">
                  <c:v>-4.8860028688826844</c:v>
                </c:pt>
                <c:pt idx="391">
                  <c:v>-4.8860028688826844</c:v>
                </c:pt>
                <c:pt idx="392">
                  <c:v>-4.8860028688826844</c:v>
                </c:pt>
                <c:pt idx="393">
                  <c:v>-4.8860028688826844</c:v>
                </c:pt>
                <c:pt idx="394">
                  <c:v>-4.8860028688826844</c:v>
                </c:pt>
                <c:pt idx="395">
                  <c:v>-4.8860028688826844</c:v>
                </c:pt>
                <c:pt idx="396">
                  <c:v>-4.8860028688826844</c:v>
                </c:pt>
                <c:pt idx="397">
                  <c:v>-4.8860028688826844</c:v>
                </c:pt>
                <c:pt idx="398">
                  <c:v>-4.8860028688826844</c:v>
                </c:pt>
                <c:pt idx="399">
                  <c:v>-4.8860028688826844</c:v>
                </c:pt>
                <c:pt idx="400">
                  <c:v>-4.8860028688826844</c:v>
                </c:pt>
                <c:pt idx="401">
                  <c:v>-4.8860028688826844</c:v>
                </c:pt>
                <c:pt idx="402">
                  <c:v>-4.8860028688826844</c:v>
                </c:pt>
                <c:pt idx="403">
                  <c:v>-4.8860028688826844</c:v>
                </c:pt>
                <c:pt idx="404">
                  <c:v>-4.8860028688826844</c:v>
                </c:pt>
                <c:pt idx="405">
                  <c:v>-4.8860028688826844</c:v>
                </c:pt>
                <c:pt idx="406">
                  <c:v>-4.8860028688826844</c:v>
                </c:pt>
                <c:pt idx="407">
                  <c:v>-4.8860028688826844</c:v>
                </c:pt>
                <c:pt idx="408">
                  <c:v>-4.8860028688826844</c:v>
                </c:pt>
                <c:pt idx="409">
                  <c:v>-4.8860028688826844</c:v>
                </c:pt>
                <c:pt idx="410">
                  <c:v>-4.8860028688826844</c:v>
                </c:pt>
                <c:pt idx="411">
                  <c:v>-4.8860028688826844</c:v>
                </c:pt>
                <c:pt idx="412">
                  <c:v>-4.8860028688826844</c:v>
                </c:pt>
                <c:pt idx="413">
                  <c:v>-4.8860028688826844</c:v>
                </c:pt>
                <c:pt idx="414">
                  <c:v>-4.8860028688826844</c:v>
                </c:pt>
                <c:pt idx="415">
                  <c:v>-4.8860028688826844</c:v>
                </c:pt>
                <c:pt idx="416">
                  <c:v>-4.8860028688826844</c:v>
                </c:pt>
                <c:pt idx="417">
                  <c:v>-4.8860028688826844</c:v>
                </c:pt>
                <c:pt idx="418">
                  <c:v>-4.8860028688826844</c:v>
                </c:pt>
                <c:pt idx="419">
                  <c:v>-4.8860028688826844</c:v>
                </c:pt>
                <c:pt idx="420">
                  <c:v>-4.8860028688826844</c:v>
                </c:pt>
                <c:pt idx="421">
                  <c:v>-4.8860028688826844</c:v>
                </c:pt>
                <c:pt idx="422">
                  <c:v>-4.8860028688826844</c:v>
                </c:pt>
                <c:pt idx="423">
                  <c:v>-4.8860028688826844</c:v>
                </c:pt>
                <c:pt idx="424">
                  <c:v>-4.8860028688826844</c:v>
                </c:pt>
                <c:pt idx="425">
                  <c:v>-4.8860028688826844</c:v>
                </c:pt>
                <c:pt idx="426">
                  <c:v>-4.8860028688826844</c:v>
                </c:pt>
                <c:pt idx="427">
                  <c:v>-4.8860028688826844</c:v>
                </c:pt>
                <c:pt idx="428">
                  <c:v>-4.8860028688826844</c:v>
                </c:pt>
                <c:pt idx="429">
                  <c:v>-4.8860028688826844</c:v>
                </c:pt>
                <c:pt idx="430">
                  <c:v>-4.8860028688826844</c:v>
                </c:pt>
                <c:pt idx="431">
                  <c:v>-4.8860028688826844</c:v>
                </c:pt>
                <c:pt idx="432">
                  <c:v>-4.8860028688826844</c:v>
                </c:pt>
                <c:pt idx="433">
                  <c:v>-4.8860028688826844</c:v>
                </c:pt>
                <c:pt idx="434">
                  <c:v>-4.8860028688826844</c:v>
                </c:pt>
                <c:pt idx="435">
                  <c:v>-4.8860028688826844</c:v>
                </c:pt>
                <c:pt idx="436">
                  <c:v>-4.8860028688826844</c:v>
                </c:pt>
                <c:pt idx="437">
                  <c:v>-4.8860028688826844</c:v>
                </c:pt>
                <c:pt idx="438">
                  <c:v>-4.8860028688826844</c:v>
                </c:pt>
                <c:pt idx="439">
                  <c:v>-4.8860028688826844</c:v>
                </c:pt>
                <c:pt idx="440">
                  <c:v>-4.8860028688826844</c:v>
                </c:pt>
                <c:pt idx="441">
                  <c:v>-4.8860028688826844</c:v>
                </c:pt>
                <c:pt idx="442">
                  <c:v>-4.8860028688826844</c:v>
                </c:pt>
                <c:pt idx="443">
                  <c:v>-4.8860028688826844</c:v>
                </c:pt>
                <c:pt idx="444">
                  <c:v>-4.8860028688826844</c:v>
                </c:pt>
                <c:pt idx="445">
                  <c:v>-4.8860028688826844</c:v>
                </c:pt>
                <c:pt idx="446">
                  <c:v>-4.8860028688826844</c:v>
                </c:pt>
                <c:pt idx="447">
                  <c:v>-4.8860028688826844</c:v>
                </c:pt>
                <c:pt idx="448">
                  <c:v>-4.8860028688826844</c:v>
                </c:pt>
                <c:pt idx="449">
                  <c:v>-4.8860028688826844</c:v>
                </c:pt>
                <c:pt idx="450">
                  <c:v>-4.8860028688826844</c:v>
                </c:pt>
                <c:pt idx="451">
                  <c:v>-4.8860028688826844</c:v>
                </c:pt>
                <c:pt idx="452">
                  <c:v>-4.8860028688826844</c:v>
                </c:pt>
                <c:pt idx="453">
                  <c:v>-4.8860028688826844</c:v>
                </c:pt>
                <c:pt idx="454">
                  <c:v>-4.8860028688826844</c:v>
                </c:pt>
                <c:pt idx="455">
                  <c:v>17.014559864045452</c:v>
                </c:pt>
                <c:pt idx="456">
                  <c:v>17.014559864045452</c:v>
                </c:pt>
                <c:pt idx="457">
                  <c:v>17.014559864045452</c:v>
                </c:pt>
                <c:pt idx="458">
                  <c:v>17.014559864045452</c:v>
                </c:pt>
                <c:pt idx="459">
                  <c:v>17.014559864045452</c:v>
                </c:pt>
                <c:pt idx="460">
                  <c:v>17.014559864045452</c:v>
                </c:pt>
                <c:pt idx="461">
                  <c:v>17.014559864045452</c:v>
                </c:pt>
                <c:pt idx="462">
                  <c:v>17.014559864045452</c:v>
                </c:pt>
                <c:pt idx="463">
                  <c:v>17.014559864045452</c:v>
                </c:pt>
                <c:pt idx="464">
                  <c:v>17.014559864045452</c:v>
                </c:pt>
                <c:pt idx="465">
                  <c:v>17.014559864045452</c:v>
                </c:pt>
                <c:pt idx="466">
                  <c:v>17.014559864045452</c:v>
                </c:pt>
                <c:pt idx="467">
                  <c:v>17.014559864045452</c:v>
                </c:pt>
                <c:pt idx="468">
                  <c:v>17.014559864045452</c:v>
                </c:pt>
                <c:pt idx="469">
                  <c:v>17.014559864045452</c:v>
                </c:pt>
                <c:pt idx="470">
                  <c:v>17.014559864045452</c:v>
                </c:pt>
                <c:pt idx="471">
                  <c:v>17.014559864045452</c:v>
                </c:pt>
                <c:pt idx="472">
                  <c:v>17.014559864045452</c:v>
                </c:pt>
                <c:pt idx="473">
                  <c:v>17.014559864045452</c:v>
                </c:pt>
                <c:pt idx="474">
                  <c:v>17.014559864045452</c:v>
                </c:pt>
                <c:pt idx="475">
                  <c:v>17.014559864045452</c:v>
                </c:pt>
                <c:pt idx="476">
                  <c:v>17.014559864045452</c:v>
                </c:pt>
                <c:pt idx="477">
                  <c:v>17.014559864045452</c:v>
                </c:pt>
                <c:pt idx="478">
                  <c:v>17.014559864045452</c:v>
                </c:pt>
                <c:pt idx="479">
                  <c:v>17.014559864045452</c:v>
                </c:pt>
                <c:pt idx="480">
                  <c:v>17.014559864045452</c:v>
                </c:pt>
                <c:pt idx="481">
                  <c:v>17.014559864045452</c:v>
                </c:pt>
                <c:pt idx="482">
                  <c:v>17.014559864045452</c:v>
                </c:pt>
                <c:pt idx="483">
                  <c:v>17.014559864045452</c:v>
                </c:pt>
                <c:pt idx="484">
                  <c:v>17.014559864045452</c:v>
                </c:pt>
                <c:pt idx="485">
                  <c:v>17.014559864045452</c:v>
                </c:pt>
                <c:pt idx="486">
                  <c:v>17.014559864045452</c:v>
                </c:pt>
                <c:pt idx="487">
                  <c:v>17.014559864045452</c:v>
                </c:pt>
                <c:pt idx="488">
                  <c:v>17.014559864045452</c:v>
                </c:pt>
                <c:pt idx="489">
                  <c:v>17.014559864045452</c:v>
                </c:pt>
                <c:pt idx="490">
                  <c:v>17.014559864045452</c:v>
                </c:pt>
                <c:pt idx="491">
                  <c:v>17.014559864045452</c:v>
                </c:pt>
                <c:pt idx="492">
                  <c:v>17.014559864045452</c:v>
                </c:pt>
                <c:pt idx="493">
                  <c:v>17.014559864045452</c:v>
                </c:pt>
                <c:pt idx="494">
                  <c:v>17.014559864045452</c:v>
                </c:pt>
                <c:pt idx="495">
                  <c:v>17.014559864045452</c:v>
                </c:pt>
                <c:pt idx="496">
                  <c:v>17.014559864045452</c:v>
                </c:pt>
                <c:pt idx="497">
                  <c:v>17.014559864045452</c:v>
                </c:pt>
                <c:pt idx="498">
                  <c:v>17.014559864045452</c:v>
                </c:pt>
                <c:pt idx="499">
                  <c:v>17.014559864045452</c:v>
                </c:pt>
                <c:pt idx="500">
                  <c:v>17.014559864045452</c:v>
                </c:pt>
                <c:pt idx="501">
                  <c:v>17.014559864045452</c:v>
                </c:pt>
                <c:pt idx="502">
                  <c:v>17.014559864045452</c:v>
                </c:pt>
                <c:pt idx="503">
                  <c:v>17.014559864045452</c:v>
                </c:pt>
                <c:pt idx="504">
                  <c:v>17.014559864045452</c:v>
                </c:pt>
                <c:pt idx="505">
                  <c:v>17.014559864045452</c:v>
                </c:pt>
                <c:pt idx="506">
                  <c:v>17.014559864045452</c:v>
                </c:pt>
                <c:pt idx="507">
                  <c:v>17.014559864045452</c:v>
                </c:pt>
                <c:pt idx="508">
                  <c:v>17.014559864045452</c:v>
                </c:pt>
                <c:pt idx="509">
                  <c:v>17.014559864045452</c:v>
                </c:pt>
                <c:pt idx="510">
                  <c:v>17.014559864045452</c:v>
                </c:pt>
                <c:pt idx="511">
                  <c:v>17.014559864045452</c:v>
                </c:pt>
                <c:pt idx="512">
                  <c:v>17.014559864045452</c:v>
                </c:pt>
                <c:pt idx="513">
                  <c:v>17.014559864045452</c:v>
                </c:pt>
                <c:pt idx="514">
                  <c:v>17.014559864045452</c:v>
                </c:pt>
                <c:pt idx="515">
                  <c:v>17.014559864045452</c:v>
                </c:pt>
                <c:pt idx="516">
                  <c:v>17.014559864045452</c:v>
                </c:pt>
                <c:pt idx="517">
                  <c:v>17.014559864045452</c:v>
                </c:pt>
                <c:pt idx="518">
                  <c:v>17.014559864045452</c:v>
                </c:pt>
                <c:pt idx="519">
                  <c:v>17.014559864045452</c:v>
                </c:pt>
                <c:pt idx="520">
                  <c:v>17.014559864045452</c:v>
                </c:pt>
                <c:pt idx="521">
                  <c:v>17.014559864045452</c:v>
                </c:pt>
                <c:pt idx="522">
                  <c:v>17.014559864045452</c:v>
                </c:pt>
                <c:pt idx="523">
                  <c:v>17.014559864045452</c:v>
                </c:pt>
                <c:pt idx="524">
                  <c:v>17.014559864045452</c:v>
                </c:pt>
                <c:pt idx="525">
                  <c:v>17.014559864045452</c:v>
                </c:pt>
                <c:pt idx="526">
                  <c:v>17.014559864045452</c:v>
                </c:pt>
                <c:pt idx="527">
                  <c:v>17.014559864045452</c:v>
                </c:pt>
                <c:pt idx="528">
                  <c:v>17.014559864045452</c:v>
                </c:pt>
                <c:pt idx="529">
                  <c:v>17.014559864045452</c:v>
                </c:pt>
                <c:pt idx="530">
                  <c:v>17.014559864045452</c:v>
                </c:pt>
                <c:pt idx="531">
                  <c:v>17.014559864045452</c:v>
                </c:pt>
                <c:pt idx="532">
                  <c:v>17.014559864045452</c:v>
                </c:pt>
                <c:pt idx="533">
                  <c:v>17.014559864045452</c:v>
                </c:pt>
                <c:pt idx="534">
                  <c:v>17.014559864045452</c:v>
                </c:pt>
                <c:pt idx="535">
                  <c:v>17.014559864045452</c:v>
                </c:pt>
                <c:pt idx="536">
                  <c:v>17.014559864045452</c:v>
                </c:pt>
                <c:pt idx="537">
                  <c:v>17.014559864045452</c:v>
                </c:pt>
                <c:pt idx="538">
                  <c:v>17.014559864045452</c:v>
                </c:pt>
                <c:pt idx="539">
                  <c:v>17.014559864045452</c:v>
                </c:pt>
                <c:pt idx="540">
                  <c:v>17.014559864045452</c:v>
                </c:pt>
                <c:pt idx="541">
                  <c:v>17.014559864045452</c:v>
                </c:pt>
                <c:pt idx="542">
                  <c:v>17.014559864045452</c:v>
                </c:pt>
                <c:pt idx="543">
                  <c:v>17.014559864045452</c:v>
                </c:pt>
                <c:pt idx="544">
                  <c:v>17.014559864045452</c:v>
                </c:pt>
                <c:pt idx="545">
                  <c:v>17.014559864045452</c:v>
                </c:pt>
                <c:pt idx="546">
                  <c:v>4.9584721275390393</c:v>
                </c:pt>
                <c:pt idx="547">
                  <c:v>4.9584721275390393</c:v>
                </c:pt>
                <c:pt idx="548">
                  <c:v>4.9584721275390393</c:v>
                </c:pt>
                <c:pt idx="549">
                  <c:v>4.9584721275390393</c:v>
                </c:pt>
                <c:pt idx="550">
                  <c:v>4.9584721275390393</c:v>
                </c:pt>
                <c:pt idx="551">
                  <c:v>4.9584721275390393</c:v>
                </c:pt>
                <c:pt idx="552">
                  <c:v>4.9584721275390393</c:v>
                </c:pt>
                <c:pt idx="553">
                  <c:v>4.9584721275390393</c:v>
                </c:pt>
                <c:pt idx="554">
                  <c:v>4.9584721275390393</c:v>
                </c:pt>
                <c:pt idx="555">
                  <c:v>4.9584721275390393</c:v>
                </c:pt>
                <c:pt idx="556">
                  <c:v>4.9584721275390393</c:v>
                </c:pt>
                <c:pt idx="557">
                  <c:v>4.9584721275390393</c:v>
                </c:pt>
                <c:pt idx="558">
                  <c:v>4.9584721275390393</c:v>
                </c:pt>
                <c:pt idx="559">
                  <c:v>4.9584721275390393</c:v>
                </c:pt>
                <c:pt idx="560">
                  <c:v>4.9584721275390393</c:v>
                </c:pt>
                <c:pt idx="561">
                  <c:v>4.9584721275390393</c:v>
                </c:pt>
                <c:pt idx="562">
                  <c:v>4.9584721275390393</c:v>
                </c:pt>
                <c:pt idx="563">
                  <c:v>4.9584721275390393</c:v>
                </c:pt>
                <c:pt idx="564">
                  <c:v>4.9584721275390393</c:v>
                </c:pt>
                <c:pt idx="565">
                  <c:v>4.9584721275390393</c:v>
                </c:pt>
                <c:pt idx="566">
                  <c:v>4.9584721275390393</c:v>
                </c:pt>
                <c:pt idx="567">
                  <c:v>4.9584721275390393</c:v>
                </c:pt>
                <c:pt idx="568">
                  <c:v>4.9584721275390393</c:v>
                </c:pt>
                <c:pt idx="569">
                  <c:v>4.9584721275390393</c:v>
                </c:pt>
                <c:pt idx="570">
                  <c:v>4.9584721275390393</c:v>
                </c:pt>
                <c:pt idx="571">
                  <c:v>4.9584721275390393</c:v>
                </c:pt>
                <c:pt idx="572">
                  <c:v>4.9584721275390393</c:v>
                </c:pt>
                <c:pt idx="573">
                  <c:v>4.9584721275390393</c:v>
                </c:pt>
                <c:pt idx="574">
                  <c:v>4.9584721275390393</c:v>
                </c:pt>
                <c:pt idx="575">
                  <c:v>4.9584721275390393</c:v>
                </c:pt>
                <c:pt idx="576">
                  <c:v>4.9584721275390393</c:v>
                </c:pt>
                <c:pt idx="577">
                  <c:v>4.9584721275390393</c:v>
                </c:pt>
                <c:pt idx="578">
                  <c:v>4.9584721275390393</c:v>
                </c:pt>
                <c:pt idx="579">
                  <c:v>4.9584721275390393</c:v>
                </c:pt>
                <c:pt idx="580">
                  <c:v>4.9584721275390393</c:v>
                </c:pt>
                <c:pt idx="581">
                  <c:v>4.9584721275390393</c:v>
                </c:pt>
                <c:pt idx="582">
                  <c:v>4.9584721275390393</c:v>
                </c:pt>
                <c:pt idx="583">
                  <c:v>4.9584721275390393</c:v>
                </c:pt>
                <c:pt idx="584">
                  <c:v>4.9584721275390393</c:v>
                </c:pt>
                <c:pt idx="585">
                  <c:v>4.9584721275390393</c:v>
                </c:pt>
                <c:pt idx="586">
                  <c:v>4.9584721275390393</c:v>
                </c:pt>
                <c:pt idx="587">
                  <c:v>4.9584721275390393</c:v>
                </c:pt>
                <c:pt idx="588">
                  <c:v>4.9584721275390393</c:v>
                </c:pt>
                <c:pt idx="589">
                  <c:v>4.9584721275390393</c:v>
                </c:pt>
                <c:pt idx="590">
                  <c:v>4.9584721275390393</c:v>
                </c:pt>
                <c:pt idx="591">
                  <c:v>4.9584721275390393</c:v>
                </c:pt>
                <c:pt idx="592">
                  <c:v>4.9584721275390393</c:v>
                </c:pt>
                <c:pt idx="593">
                  <c:v>4.9584721275390393</c:v>
                </c:pt>
                <c:pt idx="594">
                  <c:v>4.9584721275390393</c:v>
                </c:pt>
                <c:pt idx="595">
                  <c:v>4.9584721275390393</c:v>
                </c:pt>
                <c:pt idx="596">
                  <c:v>4.9584721275390393</c:v>
                </c:pt>
                <c:pt idx="597">
                  <c:v>4.9584721275390393</c:v>
                </c:pt>
                <c:pt idx="598">
                  <c:v>4.9584721275390393</c:v>
                </c:pt>
                <c:pt idx="599">
                  <c:v>4.9584721275390393</c:v>
                </c:pt>
                <c:pt idx="600">
                  <c:v>4.9584721275390393</c:v>
                </c:pt>
                <c:pt idx="601">
                  <c:v>4.9584721275390393</c:v>
                </c:pt>
                <c:pt idx="602">
                  <c:v>4.9584721275390393</c:v>
                </c:pt>
                <c:pt idx="603">
                  <c:v>4.9584721275390393</c:v>
                </c:pt>
                <c:pt idx="604">
                  <c:v>4.9584721275390393</c:v>
                </c:pt>
                <c:pt idx="605">
                  <c:v>4.9584721275390393</c:v>
                </c:pt>
                <c:pt idx="606">
                  <c:v>4.9584721275390393</c:v>
                </c:pt>
                <c:pt idx="607">
                  <c:v>4.9584721275390393</c:v>
                </c:pt>
                <c:pt idx="608">
                  <c:v>4.9584721275390393</c:v>
                </c:pt>
                <c:pt idx="609">
                  <c:v>4.9584721275390393</c:v>
                </c:pt>
                <c:pt idx="610">
                  <c:v>4.9584721275390393</c:v>
                </c:pt>
                <c:pt idx="611">
                  <c:v>4.9584721275390393</c:v>
                </c:pt>
                <c:pt idx="612">
                  <c:v>4.9584721275390393</c:v>
                </c:pt>
                <c:pt idx="613">
                  <c:v>4.9584721275390393</c:v>
                </c:pt>
                <c:pt idx="614">
                  <c:v>4.9584721275390393</c:v>
                </c:pt>
                <c:pt idx="615">
                  <c:v>4.9584721275390393</c:v>
                </c:pt>
                <c:pt idx="616">
                  <c:v>4.9584721275390393</c:v>
                </c:pt>
                <c:pt idx="617">
                  <c:v>4.9584721275390393</c:v>
                </c:pt>
                <c:pt idx="618">
                  <c:v>4.9584721275390393</c:v>
                </c:pt>
                <c:pt idx="619">
                  <c:v>4.9584721275390393</c:v>
                </c:pt>
                <c:pt idx="620">
                  <c:v>4.9584721275390393</c:v>
                </c:pt>
                <c:pt idx="621">
                  <c:v>4.9584721275390393</c:v>
                </c:pt>
                <c:pt idx="622">
                  <c:v>4.9584721275390393</c:v>
                </c:pt>
                <c:pt idx="623">
                  <c:v>4.9584721275390393</c:v>
                </c:pt>
                <c:pt idx="624">
                  <c:v>4.9584721275390393</c:v>
                </c:pt>
                <c:pt idx="625">
                  <c:v>4.9584721275390393</c:v>
                </c:pt>
                <c:pt idx="626">
                  <c:v>4.9584721275390393</c:v>
                </c:pt>
                <c:pt idx="627">
                  <c:v>4.9584721275390393</c:v>
                </c:pt>
                <c:pt idx="628">
                  <c:v>4.9584721275390393</c:v>
                </c:pt>
                <c:pt idx="629">
                  <c:v>4.9584721275390393</c:v>
                </c:pt>
                <c:pt idx="630">
                  <c:v>4.9584721275390393</c:v>
                </c:pt>
                <c:pt idx="631">
                  <c:v>4.9584721275390393</c:v>
                </c:pt>
                <c:pt idx="632">
                  <c:v>4.9584721275390393</c:v>
                </c:pt>
                <c:pt idx="633">
                  <c:v>4.9584721275390393</c:v>
                </c:pt>
                <c:pt idx="634">
                  <c:v>4.9584721275390393</c:v>
                </c:pt>
                <c:pt idx="635">
                  <c:v>4.9584721275390393</c:v>
                </c:pt>
                <c:pt idx="636">
                  <c:v>4.9584721275390393</c:v>
                </c:pt>
                <c:pt idx="637">
                  <c:v>4.9584721275390393</c:v>
                </c:pt>
                <c:pt idx="638">
                  <c:v>6.5983234626925622</c:v>
                </c:pt>
                <c:pt idx="639">
                  <c:v>6.5983234626925622</c:v>
                </c:pt>
                <c:pt idx="640">
                  <c:v>6.5983234626925622</c:v>
                </c:pt>
                <c:pt idx="641">
                  <c:v>6.5983234626925622</c:v>
                </c:pt>
                <c:pt idx="642">
                  <c:v>6.5983234626925622</c:v>
                </c:pt>
                <c:pt idx="643">
                  <c:v>6.5983234626925622</c:v>
                </c:pt>
                <c:pt idx="644">
                  <c:v>6.5983234626925622</c:v>
                </c:pt>
                <c:pt idx="645">
                  <c:v>6.5983234626925622</c:v>
                </c:pt>
                <c:pt idx="646">
                  <c:v>6.5983234626925622</c:v>
                </c:pt>
                <c:pt idx="647">
                  <c:v>6.5983234626925622</c:v>
                </c:pt>
                <c:pt idx="648">
                  <c:v>6.5983234626925622</c:v>
                </c:pt>
                <c:pt idx="649">
                  <c:v>6.5983234626925622</c:v>
                </c:pt>
                <c:pt idx="650">
                  <c:v>6.5983234626925622</c:v>
                </c:pt>
                <c:pt idx="651">
                  <c:v>6.5983234626925622</c:v>
                </c:pt>
                <c:pt idx="652">
                  <c:v>6.5983234626925622</c:v>
                </c:pt>
                <c:pt idx="653">
                  <c:v>6.5983234626925622</c:v>
                </c:pt>
                <c:pt idx="654">
                  <c:v>6.5983234626925622</c:v>
                </c:pt>
                <c:pt idx="655">
                  <c:v>6.5983234626925622</c:v>
                </c:pt>
                <c:pt idx="656">
                  <c:v>6.5983234626925622</c:v>
                </c:pt>
                <c:pt idx="657">
                  <c:v>6.5983234626925622</c:v>
                </c:pt>
                <c:pt idx="658">
                  <c:v>6.5983234626925622</c:v>
                </c:pt>
                <c:pt idx="659">
                  <c:v>6.5983234626925622</c:v>
                </c:pt>
                <c:pt idx="660">
                  <c:v>6.5983234626925622</c:v>
                </c:pt>
                <c:pt idx="661">
                  <c:v>6.5983234626925622</c:v>
                </c:pt>
                <c:pt idx="662">
                  <c:v>6.5983234626925622</c:v>
                </c:pt>
                <c:pt idx="663">
                  <c:v>6.5983234626925622</c:v>
                </c:pt>
                <c:pt idx="664">
                  <c:v>6.5983234626925622</c:v>
                </c:pt>
                <c:pt idx="665">
                  <c:v>6.5983234626925622</c:v>
                </c:pt>
                <c:pt idx="666">
                  <c:v>6.5983234626925622</c:v>
                </c:pt>
                <c:pt idx="667">
                  <c:v>6.5983234626925622</c:v>
                </c:pt>
                <c:pt idx="668">
                  <c:v>6.5983234626925622</c:v>
                </c:pt>
                <c:pt idx="669">
                  <c:v>6.5983234626925622</c:v>
                </c:pt>
                <c:pt idx="670">
                  <c:v>6.5983234626925622</c:v>
                </c:pt>
                <c:pt idx="671">
                  <c:v>6.5983234626925622</c:v>
                </c:pt>
                <c:pt idx="672">
                  <c:v>6.5983234626925622</c:v>
                </c:pt>
                <c:pt idx="673">
                  <c:v>6.5983234626925622</c:v>
                </c:pt>
                <c:pt idx="674">
                  <c:v>6.5983234626925622</c:v>
                </c:pt>
                <c:pt idx="675">
                  <c:v>6.5983234626925622</c:v>
                </c:pt>
                <c:pt idx="676">
                  <c:v>6.5983234626925622</c:v>
                </c:pt>
                <c:pt idx="677">
                  <c:v>6.5983234626925622</c:v>
                </c:pt>
                <c:pt idx="678">
                  <c:v>6.5983234626925622</c:v>
                </c:pt>
                <c:pt idx="679">
                  <c:v>6.5983234626925622</c:v>
                </c:pt>
                <c:pt idx="680">
                  <c:v>6.5983234626925622</c:v>
                </c:pt>
                <c:pt idx="681">
                  <c:v>6.5983234626925622</c:v>
                </c:pt>
                <c:pt idx="682">
                  <c:v>6.5983234626925622</c:v>
                </c:pt>
                <c:pt idx="683">
                  <c:v>6.5983234626925622</c:v>
                </c:pt>
                <c:pt idx="684">
                  <c:v>6.5983234626925622</c:v>
                </c:pt>
                <c:pt idx="685">
                  <c:v>6.5983234626925622</c:v>
                </c:pt>
                <c:pt idx="686">
                  <c:v>6.5983234626925622</c:v>
                </c:pt>
                <c:pt idx="687">
                  <c:v>6.5983234626925622</c:v>
                </c:pt>
                <c:pt idx="688">
                  <c:v>6.5983234626925622</c:v>
                </c:pt>
                <c:pt idx="689">
                  <c:v>6.5983234626925622</c:v>
                </c:pt>
                <c:pt idx="690">
                  <c:v>6.5983234626925622</c:v>
                </c:pt>
                <c:pt idx="691">
                  <c:v>6.5983234626925622</c:v>
                </c:pt>
                <c:pt idx="692">
                  <c:v>6.5983234626925622</c:v>
                </c:pt>
                <c:pt idx="693">
                  <c:v>6.5983234626925622</c:v>
                </c:pt>
                <c:pt idx="694">
                  <c:v>6.5983234626925622</c:v>
                </c:pt>
                <c:pt idx="695">
                  <c:v>6.5983234626925622</c:v>
                </c:pt>
                <c:pt idx="696">
                  <c:v>6.5983234626925622</c:v>
                </c:pt>
                <c:pt idx="697">
                  <c:v>6.5983234626925622</c:v>
                </c:pt>
                <c:pt idx="698">
                  <c:v>6.5983234626925622</c:v>
                </c:pt>
                <c:pt idx="699">
                  <c:v>6.5983234626925622</c:v>
                </c:pt>
                <c:pt idx="700">
                  <c:v>6.5983234626925622</c:v>
                </c:pt>
                <c:pt idx="701">
                  <c:v>6.5983234626925622</c:v>
                </c:pt>
                <c:pt idx="702">
                  <c:v>6.5983234626925622</c:v>
                </c:pt>
                <c:pt idx="703">
                  <c:v>6.5983234626925622</c:v>
                </c:pt>
                <c:pt idx="704">
                  <c:v>6.5983234626925622</c:v>
                </c:pt>
                <c:pt idx="705">
                  <c:v>6.5983234626925622</c:v>
                </c:pt>
                <c:pt idx="706">
                  <c:v>6.5983234626925622</c:v>
                </c:pt>
                <c:pt idx="707">
                  <c:v>6.5983234626925622</c:v>
                </c:pt>
                <c:pt idx="708">
                  <c:v>6.5983234626925622</c:v>
                </c:pt>
                <c:pt idx="709">
                  <c:v>6.5983234626925622</c:v>
                </c:pt>
                <c:pt idx="710">
                  <c:v>6.5983234626925622</c:v>
                </c:pt>
                <c:pt idx="711">
                  <c:v>6.5983234626925622</c:v>
                </c:pt>
                <c:pt idx="712">
                  <c:v>6.5983234626925622</c:v>
                </c:pt>
                <c:pt idx="713">
                  <c:v>6.5983234626925622</c:v>
                </c:pt>
                <c:pt idx="714">
                  <c:v>6.5983234626925622</c:v>
                </c:pt>
                <c:pt idx="715">
                  <c:v>6.5983234626925622</c:v>
                </c:pt>
                <c:pt idx="716">
                  <c:v>6.5983234626925622</c:v>
                </c:pt>
                <c:pt idx="717">
                  <c:v>6.5983234626925622</c:v>
                </c:pt>
                <c:pt idx="718">
                  <c:v>6.5983234626925622</c:v>
                </c:pt>
                <c:pt idx="719">
                  <c:v>6.5983234626925622</c:v>
                </c:pt>
                <c:pt idx="720">
                  <c:v>6.5983234626925622</c:v>
                </c:pt>
                <c:pt idx="721">
                  <c:v>6.5983234626925622</c:v>
                </c:pt>
                <c:pt idx="722">
                  <c:v>6.5983234626925622</c:v>
                </c:pt>
                <c:pt idx="723">
                  <c:v>6.5983234626925622</c:v>
                </c:pt>
                <c:pt idx="724">
                  <c:v>6.5983234626925622</c:v>
                </c:pt>
                <c:pt idx="725">
                  <c:v>6.5983234626925622</c:v>
                </c:pt>
                <c:pt idx="726">
                  <c:v>6.5983234626925622</c:v>
                </c:pt>
                <c:pt idx="727">
                  <c:v>6.5983234626925622</c:v>
                </c:pt>
                <c:pt idx="728">
                  <c:v>6.5983234626925622</c:v>
                </c:pt>
                <c:pt idx="729">
                  <c:v>6.5983234626925622</c:v>
                </c:pt>
                <c:pt idx="730">
                  <c:v>11.988107639129922</c:v>
                </c:pt>
                <c:pt idx="731">
                  <c:v>11.988107639129922</c:v>
                </c:pt>
                <c:pt idx="732">
                  <c:v>11.988107639129922</c:v>
                </c:pt>
                <c:pt idx="733">
                  <c:v>11.988107639129922</c:v>
                </c:pt>
                <c:pt idx="734">
                  <c:v>11.988107639129922</c:v>
                </c:pt>
                <c:pt idx="735">
                  <c:v>11.988107639129922</c:v>
                </c:pt>
                <c:pt idx="736">
                  <c:v>11.988107639129922</c:v>
                </c:pt>
                <c:pt idx="737">
                  <c:v>11.988107639129922</c:v>
                </c:pt>
                <c:pt idx="738">
                  <c:v>11.988107639129922</c:v>
                </c:pt>
                <c:pt idx="739">
                  <c:v>11.988107639129922</c:v>
                </c:pt>
                <c:pt idx="740">
                  <c:v>11.988107639129922</c:v>
                </c:pt>
                <c:pt idx="741">
                  <c:v>11.988107639129922</c:v>
                </c:pt>
                <c:pt idx="742">
                  <c:v>11.988107639129922</c:v>
                </c:pt>
                <c:pt idx="743">
                  <c:v>11.988107639129922</c:v>
                </c:pt>
                <c:pt idx="744">
                  <c:v>11.988107639129922</c:v>
                </c:pt>
                <c:pt idx="745">
                  <c:v>11.988107639129922</c:v>
                </c:pt>
                <c:pt idx="746">
                  <c:v>11.988107639129922</c:v>
                </c:pt>
                <c:pt idx="747">
                  <c:v>11.988107639129922</c:v>
                </c:pt>
                <c:pt idx="748">
                  <c:v>11.988107639129922</c:v>
                </c:pt>
                <c:pt idx="749">
                  <c:v>11.988107639129922</c:v>
                </c:pt>
                <c:pt idx="750">
                  <c:v>11.988107639129922</c:v>
                </c:pt>
                <c:pt idx="751">
                  <c:v>11.988107639129922</c:v>
                </c:pt>
                <c:pt idx="752">
                  <c:v>11.988107639129922</c:v>
                </c:pt>
                <c:pt idx="753">
                  <c:v>11.988107639129922</c:v>
                </c:pt>
                <c:pt idx="754">
                  <c:v>11.988107639129922</c:v>
                </c:pt>
                <c:pt idx="755">
                  <c:v>11.988107639129922</c:v>
                </c:pt>
                <c:pt idx="756">
                  <c:v>11.988107639129922</c:v>
                </c:pt>
                <c:pt idx="757">
                  <c:v>11.988107639129922</c:v>
                </c:pt>
                <c:pt idx="758">
                  <c:v>11.988107639129922</c:v>
                </c:pt>
                <c:pt idx="759">
                  <c:v>11.988107639129922</c:v>
                </c:pt>
                <c:pt idx="760">
                  <c:v>11.988107639129922</c:v>
                </c:pt>
                <c:pt idx="761">
                  <c:v>11.988107639129922</c:v>
                </c:pt>
                <c:pt idx="762">
                  <c:v>11.988107639129922</c:v>
                </c:pt>
                <c:pt idx="763">
                  <c:v>11.988107639129922</c:v>
                </c:pt>
                <c:pt idx="764">
                  <c:v>11.988107639129922</c:v>
                </c:pt>
                <c:pt idx="765">
                  <c:v>11.988107639129922</c:v>
                </c:pt>
                <c:pt idx="766">
                  <c:v>11.988107639129922</c:v>
                </c:pt>
                <c:pt idx="767">
                  <c:v>11.988107639129922</c:v>
                </c:pt>
                <c:pt idx="768">
                  <c:v>11.988107639129922</c:v>
                </c:pt>
                <c:pt idx="769">
                  <c:v>11.988107639129922</c:v>
                </c:pt>
                <c:pt idx="770">
                  <c:v>11.988107639129922</c:v>
                </c:pt>
                <c:pt idx="771">
                  <c:v>11.988107639129922</c:v>
                </c:pt>
                <c:pt idx="772">
                  <c:v>11.988107639129922</c:v>
                </c:pt>
                <c:pt idx="773">
                  <c:v>11.988107639129922</c:v>
                </c:pt>
                <c:pt idx="774">
                  <c:v>11.988107639129922</c:v>
                </c:pt>
                <c:pt idx="775">
                  <c:v>11.988107639129922</c:v>
                </c:pt>
                <c:pt idx="776">
                  <c:v>11.988107639129922</c:v>
                </c:pt>
                <c:pt idx="777">
                  <c:v>11.988107639129922</c:v>
                </c:pt>
                <c:pt idx="778">
                  <c:v>11.988107639129922</c:v>
                </c:pt>
                <c:pt idx="779">
                  <c:v>11.988107639129922</c:v>
                </c:pt>
                <c:pt idx="780">
                  <c:v>11.988107639129922</c:v>
                </c:pt>
                <c:pt idx="781">
                  <c:v>11.988107639129922</c:v>
                </c:pt>
                <c:pt idx="782">
                  <c:v>11.988107639129922</c:v>
                </c:pt>
                <c:pt idx="783">
                  <c:v>11.988107639129922</c:v>
                </c:pt>
                <c:pt idx="784">
                  <c:v>11.988107639129922</c:v>
                </c:pt>
                <c:pt idx="785">
                  <c:v>11.988107639129922</c:v>
                </c:pt>
                <c:pt idx="786">
                  <c:v>11.988107639129922</c:v>
                </c:pt>
                <c:pt idx="787">
                  <c:v>11.988107639129922</c:v>
                </c:pt>
                <c:pt idx="788">
                  <c:v>11.988107639129922</c:v>
                </c:pt>
                <c:pt idx="789">
                  <c:v>11.988107639129922</c:v>
                </c:pt>
                <c:pt idx="790">
                  <c:v>11.988107639129922</c:v>
                </c:pt>
                <c:pt idx="791">
                  <c:v>11.988107639129922</c:v>
                </c:pt>
                <c:pt idx="792">
                  <c:v>11.988107639129922</c:v>
                </c:pt>
                <c:pt idx="793">
                  <c:v>11.988107639129922</c:v>
                </c:pt>
                <c:pt idx="794">
                  <c:v>11.988107639129922</c:v>
                </c:pt>
                <c:pt idx="795">
                  <c:v>11.988107639129922</c:v>
                </c:pt>
                <c:pt idx="796">
                  <c:v>11.988107639129922</c:v>
                </c:pt>
                <c:pt idx="797">
                  <c:v>11.988107639129922</c:v>
                </c:pt>
                <c:pt idx="798">
                  <c:v>11.988107639129922</c:v>
                </c:pt>
                <c:pt idx="799">
                  <c:v>11.988107639129922</c:v>
                </c:pt>
                <c:pt idx="800">
                  <c:v>11.988107639129922</c:v>
                </c:pt>
                <c:pt idx="801">
                  <c:v>11.988107639129922</c:v>
                </c:pt>
                <c:pt idx="802">
                  <c:v>11.988107639129922</c:v>
                </c:pt>
                <c:pt idx="803">
                  <c:v>11.988107639129922</c:v>
                </c:pt>
                <c:pt idx="804">
                  <c:v>11.988107639129922</c:v>
                </c:pt>
                <c:pt idx="805">
                  <c:v>11.988107639129922</c:v>
                </c:pt>
                <c:pt idx="806">
                  <c:v>11.988107639129922</c:v>
                </c:pt>
                <c:pt idx="807">
                  <c:v>11.988107639129922</c:v>
                </c:pt>
                <c:pt idx="808">
                  <c:v>11.988107639129922</c:v>
                </c:pt>
                <c:pt idx="809">
                  <c:v>11.988107639129922</c:v>
                </c:pt>
                <c:pt idx="810">
                  <c:v>11.988107639129922</c:v>
                </c:pt>
                <c:pt idx="811">
                  <c:v>11.988107639129922</c:v>
                </c:pt>
                <c:pt idx="812">
                  <c:v>11.988107639129922</c:v>
                </c:pt>
                <c:pt idx="813">
                  <c:v>11.988107639129922</c:v>
                </c:pt>
                <c:pt idx="814">
                  <c:v>11.988107639129922</c:v>
                </c:pt>
                <c:pt idx="815">
                  <c:v>11.988107639129922</c:v>
                </c:pt>
                <c:pt idx="816">
                  <c:v>11.988107639129922</c:v>
                </c:pt>
                <c:pt idx="817">
                  <c:v>11.988107639129922</c:v>
                </c:pt>
                <c:pt idx="818">
                  <c:v>11.988107639129922</c:v>
                </c:pt>
                <c:pt idx="819">
                  <c:v>11.988107639129922</c:v>
                </c:pt>
                <c:pt idx="820">
                  <c:v>7.3847063520038603</c:v>
                </c:pt>
                <c:pt idx="821">
                  <c:v>7.3847063520038603</c:v>
                </c:pt>
                <c:pt idx="822">
                  <c:v>7.3847063520038603</c:v>
                </c:pt>
                <c:pt idx="823">
                  <c:v>7.3847063520038603</c:v>
                </c:pt>
                <c:pt idx="824">
                  <c:v>7.3847063520038603</c:v>
                </c:pt>
                <c:pt idx="825">
                  <c:v>7.3847063520038603</c:v>
                </c:pt>
                <c:pt idx="826">
                  <c:v>7.3847063520038603</c:v>
                </c:pt>
                <c:pt idx="827">
                  <c:v>7.3847063520038603</c:v>
                </c:pt>
                <c:pt idx="828">
                  <c:v>7.3847063520038603</c:v>
                </c:pt>
                <c:pt idx="829">
                  <c:v>7.3847063520038603</c:v>
                </c:pt>
                <c:pt idx="830">
                  <c:v>7.3847063520038603</c:v>
                </c:pt>
                <c:pt idx="831">
                  <c:v>7.3847063520038603</c:v>
                </c:pt>
                <c:pt idx="832">
                  <c:v>7.3847063520038603</c:v>
                </c:pt>
                <c:pt idx="833">
                  <c:v>7.3847063520038603</c:v>
                </c:pt>
                <c:pt idx="834">
                  <c:v>7.3847063520038603</c:v>
                </c:pt>
                <c:pt idx="835">
                  <c:v>7.3847063520038603</c:v>
                </c:pt>
                <c:pt idx="836">
                  <c:v>7.3847063520038603</c:v>
                </c:pt>
                <c:pt idx="837">
                  <c:v>7.3847063520038603</c:v>
                </c:pt>
                <c:pt idx="838">
                  <c:v>7.3847063520038603</c:v>
                </c:pt>
                <c:pt idx="839">
                  <c:v>7.3847063520038603</c:v>
                </c:pt>
                <c:pt idx="840">
                  <c:v>7.3847063520038603</c:v>
                </c:pt>
                <c:pt idx="841">
                  <c:v>7.3847063520038603</c:v>
                </c:pt>
                <c:pt idx="842">
                  <c:v>7.3847063520038603</c:v>
                </c:pt>
                <c:pt idx="843">
                  <c:v>7.3847063520038603</c:v>
                </c:pt>
                <c:pt idx="844">
                  <c:v>7.3847063520038603</c:v>
                </c:pt>
                <c:pt idx="845">
                  <c:v>7.3847063520038603</c:v>
                </c:pt>
                <c:pt idx="846">
                  <c:v>7.3847063520038603</c:v>
                </c:pt>
                <c:pt idx="847">
                  <c:v>7.3847063520038603</c:v>
                </c:pt>
                <c:pt idx="848">
                  <c:v>7.3847063520038603</c:v>
                </c:pt>
                <c:pt idx="849">
                  <c:v>7.3847063520038603</c:v>
                </c:pt>
                <c:pt idx="850">
                  <c:v>7.3847063520038603</c:v>
                </c:pt>
                <c:pt idx="851">
                  <c:v>7.3847063520038603</c:v>
                </c:pt>
                <c:pt idx="852">
                  <c:v>7.3847063520038603</c:v>
                </c:pt>
                <c:pt idx="853">
                  <c:v>7.3847063520038603</c:v>
                </c:pt>
                <c:pt idx="854">
                  <c:v>7.3847063520038603</c:v>
                </c:pt>
                <c:pt idx="855">
                  <c:v>7.3847063520038603</c:v>
                </c:pt>
                <c:pt idx="856">
                  <c:v>7.3847063520038603</c:v>
                </c:pt>
                <c:pt idx="857">
                  <c:v>7.3847063520038603</c:v>
                </c:pt>
                <c:pt idx="858">
                  <c:v>7.3847063520038603</c:v>
                </c:pt>
                <c:pt idx="859">
                  <c:v>7.3847063520038603</c:v>
                </c:pt>
                <c:pt idx="860">
                  <c:v>7.3847063520038603</c:v>
                </c:pt>
                <c:pt idx="861">
                  <c:v>7.3847063520038603</c:v>
                </c:pt>
                <c:pt idx="862">
                  <c:v>7.3847063520038603</c:v>
                </c:pt>
                <c:pt idx="863">
                  <c:v>7.3847063520038603</c:v>
                </c:pt>
                <c:pt idx="864">
                  <c:v>7.3847063520038603</c:v>
                </c:pt>
                <c:pt idx="865">
                  <c:v>7.3847063520038603</c:v>
                </c:pt>
                <c:pt idx="866">
                  <c:v>7.3847063520038603</c:v>
                </c:pt>
                <c:pt idx="867">
                  <c:v>7.3847063520038603</c:v>
                </c:pt>
                <c:pt idx="868">
                  <c:v>7.3847063520038603</c:v>
                </c:pt>
                <c:pt idx="869">
                  <c:v>7.3847063520038603</c:v>
                </c:pt>
                <c:pt idx="870">
                  <c:v>7.3847063520038603</c:v>
                </c:pt>
                <c:pt idx="871">
                  <c:v>7.3847063520038603</c:v>
                </c:pt>
                <c:pt idx="872">
                  <c:v>7.3847063520038603</c:v>
                </c:pt>
                <c:pt idx="873">
                  <c:v>7.3847063520038603</c:v>
                </c:pt>
                <c:pt idx="874">
                  <c:v>7.3847063520038603</c:v>
                </c:pt>
                <c:pt idx="875">
                  <c:v>7.3847063520038603</c:v>
                </c:pt>
                <c:pt idx="876">
                  <c:v>7.3847063520038603</c:v>
                </c:pt>
                <c:pt idx="877">
                  <c:v>7.3847063520038603</c:v>
                </c:pt>
                <c:pt idx="878">
                  <c:v>7.3847063520038603</c:v>
                </c:pt>
                <c:pt idx="879">
                  <c:v>7.3847063520038603</c:v>
                </c:pt>
                <c:pt idx="880">
                  <c:v>7.3847063520038603</c:v>
                </c:pt>
                <c:pt idx="881">
                  <c:v>7.3847063520038603</c:v>
                </c:pt>
                <c:pt idx="882">
                  <c:v>7.3847063520038603</c:v>
                </c:pt>
                <c:pt idx="883">
                  <c:v>7.3847063520038603</c:v>
                </c:pt>
                <c:pt idx="884">
                  <c:v>7.3847063520038603</c:v>
                </c:pt>
                <c:pt idx="885">
                  <c:v>7.3847063520038603</c:v>
                </c:pt>
                <c:pt idx="886">
                  <c:v>7.3847063520038603</c:v>
                </c:pt>
                <c:pt idx="887">
                  <c:v>7.3847063520038603</c:v>
                </c:pt>
                <c:pt idx="888">
                  <c:v>7.3847063520038603</c:v>
                </c:pt>
                <c:pt idx="889">
                  <c:v>7.3847063520038603</c:v>
                </c:pt>
                <c:pt idx="890">
                  <c:v>7.3847063520038603</c:v>
                </c:pt>
                <c:pt idx="891">
                  <c:v>7.3847063520038603</c:v>
                </c:pt>
                <c:pt idx="892">
                  <c:v>7.3847063520038603</c:v>
                </c:pt>
                <c:pt idx="893">
                  <c:v>7.3847063520038603</c:v>
                </c:pt>
                <c:pt idx="894">
                  <c:v>7.3847063520038603</c:v>
                </c:pt>
                <c:pt idx="895">
                  <c:v>7.3847063520038603</c:v>
                </c:pt>
                <c:pt idx="896">
                  <c:v>7.3847063520038603</c:v>
                </c:pt>
                <c:pt idx="897">
                  <c:v>7.3847063520038603</c:v>
                </c:pt>
                <c:pt idx="898">
                  <c:v>7.3847063520038603</c:v>
                </c:pt>
                <c:pt idx="899">
                  <c:v>7.3847063520038603</c:v>
                </c:pt>
                <c:pt idx="900">
                  <c:v>7.3847063520038603</c:v>
                </c:pt>
                <c:pt idx="901">
                  <c:v>7.3847063520038603</c:v>
                </c:pt>
                <c:pt idx="902">
                  <c:v>7.3847063520038603</c:v>
                </c:pt>
                <c:pt idx="903">
                  <c:v>7.3847063520038603</c:v>
                </c:pt>
                <c:pt idx="904">
                  <c:v>7.3847063520038603</c:v>
                </c:pt>
                <c:pt idx="905">
                  <c:v>7.3847063520038603</c:v>
                </c:pt>
                <c:pt idx="906">
                  <c:v>7.3847063520038603</c:v>
                </c:pt>
                <c:pt idx="907">
                  <c:v>7.3847063520038603</c:v>
                </c:pt>
                <c:pt idx="908">
                  <c:v>7.3847063520038603</c:v>
                </c:pt>
                <c:pt idx="909">
                  <c:v>7.3847063520038603</c:v>
                </c:pt>
                <c:pt idx="910">
                  <c:v>7.3847063520038603</c:v>
                </c:pt>
                <c:pt idx="911">
                  <c:v>4.9000000000000004</c:v>
                </c:pt>
                <c:pt idx="912">
                  <c:v>4.9000000000000004</c:v>
                </c:pt>
                <c:pt idx="913">
                  <c:v>4.9000000000000004</c:v>
                </c:pt>
                <c:pt idx="914">
                  <c:v>4.9000000000000004</c:v>
                </c:pt>
                <c:pt idx="915">
                  <c:v>4.9000000000000004</c:v>
                </c:pt>
                <c:pt idx="916">
                  <c:v>4.9000000000000004</c:v>
                </c:pt>
                <c:pt idx="917">
                  <c:v>4.9000000000000004</c:v>
                </c:pt>
                <c:pt idx="918">
                  <c:v>4.9000000000000004</c:v>
                </c:pt>
                <c:pt idx="919">
                  <c:v>4.9000000000000004</c:v>
                </c:pt>
                <c:pt idx="920">
                  <c:v>4.9000000000000004</c:v>
                </c:pt>
                <c:pt idx="921">
                  <c:v>4.9000000000000004</c:v>
                </c:pt>
                <c:pt idx="922">
                  <c:v>4.9000000000000004</c:v>
                </c:pt>
                <c:pt idx="923">
                  <c:v>4.9000000000000004</c:v>
                </c:pt>
                <c:pt idx="924">
                  <c:v>4.9000000000000004</c:v>
                </c:pt>
                <c:pt idx="925">
                  <c:v>4.9000000000000004</c:v>
                </c:pt>
                <c:pt idx="926">
                  <c:v>4.9000000000000004</c:v>
                </c:pt>
                <c:pt idx="927">
                  <c:v>4.9000000000000004</c:v>
                </c:pt>
                <c:pt idx="928">
                  <c:v>4.9000000000000004</c:v>
                </c:pt>
                <c:pt idx="929">
                  <c:v>4.9000000000000004</c:v>
                </c:pt>
                <c:pt idx="930">
                  <c:v>4.9000000000000004</c:v>
                </c:pt>
                <c:pt idx="931">
                  <c:v>4.9000000000000004</c:v>
                </c:pt>
                <c:pt idx="932">
                  <c:v>4.9000000000000004</c:v>
                </c:pt>
                <c:pt idx="933">
                  <c:v>4.9000000000000004</c:v>
                </c:pt>
                <c:pt idx="934">
                  <c:v>4.9000000000000004</c:v>
                </c:pt>
                <c:pt idx="935">
                  <c:v>4.9000000000000004</c:v>
                </c:pt>
                <c:pt idx="936">
                  <c:v>4.9000000000000004</c:v>
                </c:pt>
                <c:pt idx="937">
                  <c:v>4.9000000000000004</c:v>
                </c:pt>
                <c:pt idx="938">
                  <c:v>4.9000000000000004</c:v>
                </c:pt>
                <c:pt idx="939">
                  <c:v>4.9000000000000004</c:v>
                </c:pt>
                <c:pt idx="940">
                  <c:v>4.9000000000000004</c:v>
                </c:pt>
                <c:pt idx="941">
                  <c:v>4.9000000000000004</c:v>
                </c:pt>
                <c:pt idx="942">
                  <c:v>4.9000000000000004</c:v>
                </c:pt>
                <c:pt idx="943">
                  <c:v>4.9000000000000004</c:v>
                </c:pt>
                <c:pt idx="944">
                  <c:v>4.9000000000000004</c:v>
                </c:pt>
                <c:pt idx="945">
                  <c:v>4.9000000000000004</c:v>
                </c:pt>
                <c:pt idx="946">
                  <c:v>4.9000000000000004</c:v>
                </c:pt>
                <c:pt idx="947">
                  <c:v>4.9000000000000004</c:v>
                </c:pt>
                <c:pt idx="948">
                  <c:v>4.9000000000000004</c:v>
                </c:pt>
                <c:pt idx="949">
                  <c:v>4.9000000000000004</c:v>
                </c:pt>
                <c:pt idx="950">
                  <c:v>4.9000000000000004</c:v>
                </c:pt>
                <c:pt idx="951">
                  <c:v>4.9000000000000004</c:v>
                </c:pt>
                <c:pt idx="952">
                  <c:v>4.9000000000000004</c:v>
                </c:pt>
                <c:pt idx="953">
                  <c:v>4.9000000000000004</c:v>
                </c:pt>
                <c:pt idx="954">
                  <c:v>4.9000000000000004</c:v>
                </c:pt>
                <c:pt idx="955">
                  <c:v>4.9000000000000004</c:v>
                </c:pt>
                <c:pt idx="956">
                  <c:v>4.9000000000000004</c:v>
                </c:pt>
                <c:pt idx="957">
                  <c:v>4.9000000000000004</c:v>
                </c:pt>
                <c:pt idx="958">
                  <c:v>4.9000000000000004</c:v>
                </c:pt>
                <c:pt idx="959">
                  <c:v>4.9000000000000004</c:v>
                </c:pt>
                <c:pt idx="960">
                  <c:v>4.9000000000000004</c:v>
                </c:pt>
                <c:pt idx="961">
                  <c:v>4.9000000000000004</c:v>
                </c:pt>
                <c:pt idx="962">
                  <c:v>4.9000000000000004</c:v>
                </c:pt>
                <c:pt idx="963">
                  <c:v>4.9000000000000004</c:v>
                </c:pt>
                <c:pt idx="964">
                  <c:v>4.9000000000000004</c:v>
                </c:pt>
                <c:pt idx="965">
                  <c:v>4.9000000000000004</c:v>
                </c:pt>
                <c:pt idx="966">
                  <c:v>4.9000000000000004</c:v>
                </c:pt>
                <c:pt idx="967">
                  <c:v>4.9000000000000004</c:v>
                </c:pt>
                <c:pt idx="968">
                  <c:v>4.9000000000000004</c:v>
                </c:pt>
                <c:pt idx="969">
                  <c:v>4.9000000000000004</c:v>
                </c:pt>
                <c:pt idx="970">
                  <c:v>4.9000000000000004</c:v>
                </c:pt>
                <c:pt idx="971">
                  <c:v>4.9000000000000004</c:v>
                </c:pt>
                <c:pt idx="972">
                  <c:v>4.9000000000000004</c:v>
                </c:pt>
                <c:pt idx="973">
                  <c:v>4.9000000000000004</c:v>
                </c:pt>
                <c:pt idx="974">
                  <c:v>4.9000000000000004</c:v>
                </c:pt>
                <c:pt idx="975">
                  <c:v>4.9000000000000004</c:v>
                </c:pt>
                <c:pt idx="976">
                  <c:v>4.9000000000000004</c:v>
                </c:pt>
                <c:pt idx="977">
                  <c:v>4.9000000000000004</c:v>
                </c:pt>
                <c:pt idx="978">
                  <c:v>4.9000000000000004</c:v>
                </c:pt>
                <c:pt idx="979">
                  <c:v>4.9000000000000004</c:v>
                </c:pt>
                <c:pt idx="980">
                  <c:v>4.9000000000000004</c:v>
                </c:pt>
                <c:pt idx="981">
                  <c:v>4.9000000000000004</c:v>
                </c:pt>
                <c:pt idx="982">
                  <c:v>4.9000000000000004</c:v>
                </c:pt>
                <c:pt idx="983">
                  <c:v>4.9000000000000004</c:v>
                </c:pt>
                <c:pt idx="984">
                  <c:v>4.9000000000000004</c:v>
                </c:pt>
                <c:pt idx="985">
                  <c:v>4.9000000000000004</c:v>
                </c:pt>
                <c:pt idx="986">
                  <c:v>4.9000000000000004</c:v>
                </c:pt>
                <c:pt idx="987">
                  <c:v>4.9000000000000004</c:v>
                </c:pt>
                <c:pt idx="988">
                  <c:v>4.9000000000000004</c:v>
                </c:pt>
                <c:pt idx="989">
                  <c:v>4.9000000000000004</c:v>
                </c:pt>
                <c:pt idx="990">
                  <c:v>4.9000000000000004</c:v>
                </c:pt>
                <c:pt idx="991">
                  <c:v>4.9000000000000004</c:v>
                </c:pt>
                <c:pt idx="992">
                  <c:v>4.9000000000000004</c:v>
                </c:pt>
                <c:pt idx="993">
                  <c:v>4.9000000000000004</c:v>
                </c:pt>
                <c:pt idx="994">
                  <c:v>4.9000000000000004</c:v>
                </c:pt>
                <c:pt idx="995">
                  <c:v>4.9000000000000004</c:v>
                </c:pt>
                <c:pt idx="996">
                  <c:v>4.9000000000000004</c:v>
                </c:pt>
                <c:pt idx="997">
                  <c:v>4.9000000000000004</c:v>
                </c:pt>
                <c:pt idx="998">
                  <c:v>4.9000000000000004</c:v>
                </c:pt>
                <c:pt idx="999">
                  <c:v>4.9000000000000004</c:v>
                </c:pt>
                <c:pt idx="1000">
                  <c:v>4.9000000000000004</c:v>
                </c:pt>
                <c:pt idx="1001">
                  <c:v>4.9000000000000004</c:v>
                </c:pt>
                <c:pt idx="1002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66B6-428C-9C47-90F08489D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50"/>
          <c:min val="-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ayout>
        <c:manualLayout>
          <c:xMode val="edge"/>
          <c:yMode val="edge"/>
          <c:x val="8.0773194444444446E-2"/>
          <c:y val="0.9130567106458689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2.  Evolução homóloga do Indicador de Atividade Económica </a:t>
            </a:r>
          </a:p>
        </c:rich>
      </c:tx>
      <c:layout>
        <c:manualLayout>
          <c:xMode val="edge"/>
          <c:yMode val="edge"/>
          <c:x val="0.16911652777777778"/>
          <c:y val="1.0690237939864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3736111111111104E-2"/>
          <c:y val="8.012143941949483E-2"/>
          <c:w val="0.92568055555555573"/>
          <c:h val="0.70387767337493123"/>
        </c:manualLayout>
      </c:layout>
      <c:lineChart>
        <c:grouping val="standard"/>
        <c:varyColors val="0"/>
        <c:ser>
          <c:idx val="3"/>
          <c:order val="0"/>
          <c:tx>
            <c:strRef>
              <c:f>'Indicadores Semanais'!$AC$6</c:f>
              <c:strCache>
                <c:ptCount val="1"/>
                <c:pt idx="0">
                  <c:v>DEI acumulado num período de 3 anos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Semanais'!$Y$9:$Y$1097</c:f>
              <c:strCache>
                <c:ptCount val="1089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0">
                  <c:v>01-05-2022</c:v>
                </c:pt>
                <c:pt idx="881">
                  <c:v>01-06-2022</c:v>
                </c:pt>
                <c:pt idx="911">
                  <c:v>01-07-2022</c:v>
                </c:pt>
                <c:pt idx="942">
                  <c:v>01-08-2022</c:v>
                </c:pt>
                <c:pt idx="973">
                  <c:v>01-09-2022</c:v>
                </c:pt>
                <c:pt idx="1003">
                  <c:v>01-10-2022</c:v>
                </c:pt>
                <c:pt idx="1034">
                  <c:v>01-11-2022</c:v>
                </c:pt>
                <c:pt idx="1064">
                  <c:v>01-12-2022</c:v>
                </c:pt>
                <c:pt idx="1088">
                  <c:v>25-12-2022</c:v>
                </c:pt>
              </c:strCache>
            </c:strRef>
          </c:cat>
          <c:val>
            <c:numRef>
              <c:f>'Indicadores Semanais'!$AC$9:$AC$1097</c:f>
              <c:numCache>
                <c:formatCode>0.0</c:formatCode>
                <c:ptCount val="1089"/>
                <c:pt idx="0">
                  <c:v>-0.72185765549853897</c:v>
                </c:pt>
                <c:pt idx="1">
                  <c:v>3.7512371181021962</c:v>
                </c:pt>
                <c:pt idx="2">
                  <c:v>4.5799709327832403</c:v>
                </c:pt>
                <c:pt idx="3">
                  <c:v>6.2938072894382628</c:v>
                </c:pt>
                <c:pt idx="4">
                  <c:v>9.9829974082050086</c:v>
                </c:pt>
                <c:pt idx="5">
                  <c:v>11.059267928494407</c:v>
                </c:pt>
                <c:pt idx="6">
                  <c:v>13.180902091981636</c:v>
                </c:pt>
                <c:pt idx="7">
                  <c:v>9.6181027704143673</c:v>
                </c:pt>
                <c:pt idx="8">
                  <c:v>10.980122516725956</c:v>
                </c:pt>
                <c:pt idx="9">
                  <c:v>7.5168466276769124</c:v>
                </c:pt>
                <c:pt idx="10">
                  <c:v>10.188335345665479</c:v>
                </c:pt>
                <c:pt idx="11">
                  <c:v>9.3925623417859185</c:v>
                </c:pt>
                <c:pt idx="12">
                  <c:v>10.98189290073708</c:v>
                </c:pt>
                <c:pt idx="13">
                  <c:v>8.5836090489196977</c:v>
                </c:pt>
                <c:pt idx="14">
                  <c:v>7.4982998743510478</c:v>
                </c:pt>
                <c:pt idx="15">
                  <c:v>4.2662875833529199</c:v>
                </c:pt>
                <c:pt idx="16">
                  <c:v>6.2738500778489765</c:v>
                </c:pt>
                <c:pt idx="17">
                  <c:v>5.373759745537825</c:v>
                </c:pt>
                <c:pt idx="18">
                  <c:v>9.2834211634880575</c:v>
                </c:pt>
                <c:pt idx="19">
                  <c:v>5.939615035082781</c:v>
                </c:pt>
                <c:pt idx="20">
                  <c:v>5.2925196676802955</c:v>
                </c:pt>
                <c:pt idx="21">
                  <c:v>6.3211750976672789</c:v>
                </c:pt>
                <c:pt idx="22">
                  <c:v>6.4533304622902818</c:v>
                </c:pt>
                <c:pt idx="23">
                  <c:v>5.7371759125785786</c:v>
                </c:pt>
                <c:pt idx="24">
                  <c:v>5.1975419228928104</c:v>
                </c:pt>
                <c:pt idx="25">
                  <c:v>6.6986496817806227</c:v>
                </c:pt>
                <c:pt idx="26">
                  <c:v>4.5977278731906779</c:v>
                </c:pt>
                <c:pt idx="27">
                  <c:v>6.1010553161713119</c:v>
                </c:pt>
                <c:pt idx="28">
                  <c:v>8.2006125513763806</c:v>
                </c:pt>
                <c:pt idx="29">
                  <c:v>6.0640119643052657</c:v>
                </c:pt>
                <c:pt idx="30">
                  <c:v>5.3768385958273086</c:v>
                </c:pt>
                <c:pt idx="31">
                  <c:v>5.6740969773601933</c:v>
                </c:pt>
                <c:pt idx="32">
                  <c:v>5.6267962524874946</c:v>
                </c:pt>
                <c:pt idx="33">
                  <c:v>7.2509823936911459</c:v>
                </c:pt>
                <c:pt idx="34">
                  <c:v>3.0107174208265661</c:v>
                </c:pt>
                <c:pt idx="35">
                  <c:v>3.015398597424408</c:v>
                </c:pt>
                <c:pt idx="36">
                  <c:v>4.928286433189129</c:v>
                </c:pt>
                <c:pt idx="37">
                  <c:v>6.6519023926256722</c:v>
                </c:pt>
                <c:pt idx="38">
                  <c:v>5.7558758102623955</c:v>
                </c:pt>
                <c:pt idx="39">
                  <c:v>4.9037771307796021</c:v>
                </c:pt>
                <c:pt idx="40">
                  <c:v>4.5371901076473051</c:v>
                </c:pt>
                <c:pt idx="41">
                  <c:v>2.2827081249452164</c:v>
                </c:pt>
                <c:pt idx="42">
                  <c:v>3.1284789588732735</c:v>
                </c:pt>
                <c:pt idx="43">
                  <c:v>6.6783311485486365</c:v>
                </c:pt>
                <c:pt idx="44">
                  <c:v>2.5121815092557682</c:v>
                </c:pt>
                <c:pt idx="45">
                  <c:v>0.83253972217598005</c:v>
                </c:pt>
                <c:pt idx="46">
                  <c:v>6.1705899716491928</c:v>
                </c:pt>
                <c:pt idx="47">
                  <c:v>12.265080318965317</c:v>
                </c:pt>
                <c:pt idx="48">
                  <c:v>7.6385950543631509</c:v>
                </c:pt>
                <c:pt idx="49">
                  <c:v>4.4542360258803058</c:v>
                </c:pt>
                <c:pt idx="50">
                  <c:v>6.4194919831800803</c:v>
                </c:pt>
                <c:pt idx="51">
                  <c:v>4.7126287266826097</c:v>
                </c:pt>
                <c:pt idx="52">
                  <c:v>5.0983773701267694</c:v>
                </c:pt>
                <c:pt idx="53">
                  <c:v>3.2788338207674173</c:v>
                </c:pt>
                <c:pt idx="54">
                  <c:v>4.3032577147208855</c:v>
                </c:pt>
                <c:pt idx="55">
                  <c:v>7.2820120659017817</c:v>
                </c:pt>
                <c:pt idx="56">
                  <c:v>9.6335561717981903</c:v>
                </c:pt>
                <c:pt idx="57">
                  <c:v>8.8298993686705103</c:v>
                </c:pt>
                <c:pt idx="58">
                  <c:v>4.1415851725888047</c:v>
                </c:pt>
                <c:pt idx="59">
                  <c:v>5.005293038627002</c:v>
                </c:pt>
                <c:pt idx="60">
                  <c:v>4.7419738355469292</c:v>
                </c:pt>
                <c:pt idx="61">
                  <c:v>5.4174739289104537</c:v>
                </c:pt>
                <c:pt idx="62">
                  <c:v>6.1191552402051883</c:v>
                </c:pt>
                <c:pt idx="63">
                  <c:v>7.2433187622885384</c:v>
                </c:pt>
                <c:pt idx="64">
                  <c:v>7.2423003323306858</c:v>
                </c:pt>
                <c:pt idx="65">
                  <c:v>7.3472900590217449</c:v>
                </c:pt>
                <c:pt idx="66">
                  <c:v>12.433403190906333</c:v>
                </c:pt>
                <c:pt idx="67">
                  <c:v>12.529352587356286</c:v>
                </c:pt>
                <c:pt idx="68">
                  <c:v>12.860299957098803</c:v>
                </c:pt>
                <c:pt idx="69">
                  <c:v>12.190924835216492</c:v>
                </c:pt>
                <c:pt idx="70">
                  <c:v>11.395990499580577</c:v>
                </c:pt>
                <c:pt idx="71">
                  <c:v>10.737046261522877</c:v>
                </c:pt>
                <c:pt idx="72">
                  <c:v>3.8258968057909044</c:v>
                </c:pt>
                <c:pt idx="73">
                  <c:v>7.6610419818382098</c:v>
                </c:pt>
                <c:pt idx="74">
                  <c:v>7.3742678171009288</c:v>
                </c:pt>
                <c:pt idx="75">
                  <c:v>5.0074389810137205</c:v>
                </c:pt>
                <c:pt idx="76">
                  <c:v>3.3340132217573029</c:v>
                </c:pt>
                <c:pt idx="77">
                  <c:v>-8.6882230076841438</c:v>
                </c:pt>
                <c:pt idx="78">
                  <c:v>-9.8319141512025965</c:v>
                </c:pt>
                <c:pt idx="79">
                  <c:v>-14.796638255882286</c:v>
                </c:pt>
                <c:pt idx="80">
                  <c:v>-21.639467799934295</c:v>
                </c:pt>
                <c:pt idx="81">
                  <c:v>-18.060307685269947</c:v>
                </c:pt>
                <c:pt idx="82">
                  <c:v>-19.83619737336744</c:v>
                </c:pt>
                <c:pt idx="83">
                  <c:v>-20.57460856062238</c:v>
                </c:pt>
                <c:pt idx="84">
                  <c:v>-21.770060237250476</c:v>
                </c:pt>
                <c:pt idx="85">
                  <c:v>-19.648735662235723</c:v>
                </c:pt>
                <c:pt idx="86">
                  <c:v>-23.152047755243885</c:v>
                </c:pt>
                <c:pt idx="87">
                  <c:v>-24.541893346226701</c:v>
                </c:pt>
                <c:pt idx="88">
                  <c:v>-15.050976901863748</c:v>
                </c:pt>
                <c:pt idx="89">
                  <c:v>-30.210806611282223</c:v>
                </c:pt>
                <c:pt idx="90">
                  <c:v>-16.559439713264908</c:v>
                </c:pt>
                <c:pt idx="91">
                  <c:v>-20.049646790669712</c:v>
                </c:pt>
                <c:pt idx="92">
                  <c:v>-17.634089450868672</c:v>
                </c:pt>
                <c:pt idx="93">
                  <c:v>-23.296507671268643</c:v>
                </c:pt>
                <c:pt idx="94">
                  <c:v>-22.235086262949238</c:v>
                </c:pt>
                <c:pt idx="95">
                  <c:v>-19.479189215772905</c:v>
                </c:pt>
                <c:pt idx="96">
                  <c:v>-17.84536480700018</c:v>
                </c:pt>
                <c:pt idx="97">
                  <c:v>-20.141629406765773</c:v>
                </c:pt>
                <c:pt idx="98">
                  <c:v>-17.668292187789021</c:v>
                </c:pt>
                <c:pt idx="99">
                  <c:v>-26.069058724712463</c:v>
                </c:pt>
                <c:pt idx="100">
                  <c:v>-21.323388158704972</c:v>
                </c:pt>
                <c:pt idx="101">
                  <c:v>-23.916714842862092</c:v>
                </c:pt>
                <c:pt idx="102">
                  <c:v>-13.923105581482972</c:v>
                </c:pt>
                <c:pt idx="103">
                  <c:v>-15.507595281397442</c:v>
                </c:pt>
                <c:pt idx="104">
                  <c:v>-15.48206097985036</c:v>
                </c:pt>
                <c:pt idx="105">
                  <c:v>-19.119952868383166</c:v>
                </c:pt>
                <c:pt idx="106">
                  <c:v>-24.523441714737899</c:v>
                </c:pt>
                <c:pt idx="107">
                  <c:v>-22.328633871747726</c:v>
                </c:pt>
                <c:pt idx="108">
                  <c:v>-24.853450637119437</c:v>
                </c:pt>
                <c:pt idx="109">
                  <c:v>-14.765027477508369</c:v>
                </c:pt>
                <c:pt idx="110">
                  <c:v>-12.055764161097045</c:v>
                </c:pt>
                <c:pt idx="111">
                  <c:v>-19.361630148923297</c:v>
                </c:pt>
                <c:pt idx="112">
                  <c:v>-14.94193396585861</c:v>
                </c:pt>
                <c:pt idx="113">
                  <c:v>-17.105016546244073</c:v>
                </c:pt>
                <c:pt idx="114">
                  <c:v>-23.809355294741749</c:v>
                </c:pt>
                <c:pt idx="115">
                  <c:v>-23.983503011561936</c:v>
                </c:pt>
                <c:pt idx="116">
                  <c:v>-20.693441214413298</c:v>
                </c:pt>
                <c:pt idx="117">
                  <c:v>-18.216877689420684</c:v>
                </c:pt>
                <c:pt idx="118">
                  <c:v>-15.941304873923599</c:v>
                </c:pt>
                <c:pt idx="119">
                  <c:v>-14.033121997160663</c:v>
                </c:pt>
                <c:pt idx="120">
                  <c:v>-20.307326703568975</c:v>
                </c:pt>
                <c:pt idx="121">
                  <c:v>-23.205193020851326</c:v>
                </c:pt>
                <c:pt idx="122">
                  <c:v>-26.858155659807963</c:v>
                </c:pt>
                <c:pt idx="123">
                  <c:v>-16.51627810936904</c:v>
                </c:pt>
                <c:pt idx="124">
                  <c:v>-17.623945838184113</c:v>
                </c:pt>
                <c:pt idx="125">
                  <c:v>-18.03653729058432</c:v>
                </c:pt>
                <c:pt idx="126">
                  <c:v>-20.138534063931019</c:v>
                </c:pt>
                <c:pt idx="127">
                  <c:v>-15.370842449985872</c:v>
                </c:pt>
                <c:pt idx="128">
                  <c:v>-21.288476539417999</c:v>
                </c:pt>
                <c:pt idx="129">
                  <c:v>-24.733600358230248</c:v>
                </c:pt>
                <c:pt idx="130">
                  <c:v>-18.686182361844089</c:v>
                </c:pt>
                <c:pt idx="131">
                  <c:v>-15.069917318364929</c:v>
                </c:pt>
                <c:pt idx="132">
                  <c:v>-15.353351120027654</c:v>
                </c:pt>
                <c:pt idx="133">
                  <c:v>-16.008302422171923</c:v>
                </c:pt>
                <c:pt idx="134">
                  <c:v>-19.153249320024884</c:v>
                </c:pt>
                <c:pt idx="135">
                  <c:v>-21.223713500698963</c:v>
                </c:pt>
                <c:pt idx="136">
                  <c:v>-22.146582393213848</c:v>
                </c:pt>
                <c:pt idx="137">
                  <c:v>-18.796717123896187</c:v>
                </c:pt>
                <c:pt idx="138">
                  <c:v>-15.260572190562073</c:v>
                </c:pt>
                <c:pt idx="139">
                  <c:v>-12.879819205533096</c:v>
                </c:pt>
                <c:pt idx="140">
                  <c:v>-16.547858208264543</c:v>
                </c:pt>
                <c:pt idx="141">
                  <c:v>-14.931917252092347</c:v>
                </c:pt>
                <c:pt idx="142">
                  <c:v>-19.812827906204873</c:v>
                </c:pt>
                <c:pt idx="143">
                  <c:v>-20.41009196333782</c:v>
                </c:pt>
                <c:pt idx="144">
                  <c:v>-15.225894825392146</c:v>
                </c:pt>
                <c:pt idx="145">
                  <c:v>-9.893970731062808</c:v>
                </c:pt>
                <c:pt idx="146">
                  <c:v>-13.449719382613424</c:v>
                </c:pt>
                <c:pt idx="147">
                  <c:v>-11.189172577897622</c:v>
                </c:pt>
                <c:pt idx="148">
                  <c:v>-8.6768239196343018</c:v>
                </c:pt>
                <c:pt idx="149">
                  <c:v>-10.033498884300968</c:v>
                </c:pt>
                <c:pt idx="150">
                  <c:v>-17.491569620341522</c:v>
                </c:pt>
                <c:pt idx="151">
                  <c:v>-13.375875042532655</c:v>
                </c:pt>
                <c:pt idx="152">
                  <c:v>-9.0597837555134646</c:v>
                </c:pt>
                <c:pt idx="153">
                  <c:v>-9.5690477609163196</c:v>
                </c:pt>
                <c:pt idx="154">
                  <c:v>-10.598072890028618</c:v>
                </c:pt>
                <c:pt idx="155">
                  <c:v>-9.7239822601283663</c:v>
                </c:pt>
                <c:pt idx="156">
                  <c:v>-13.482780909424079</c:v>
                </c:pt>
                <c:pt idx="157">
                  <c:v>-15.096476511387351</c:v>
                </c:pt>
                <c:pt idx="158">
                  <c:v>-11.45571647400196</c:v>
                </c:pt>
                <c:pt idx="159">
                  <c:v>-11.506901178089478</c:v>
                </c:pt>
                <c:pt idx="160">
                  <c:v>-9.8907770416787599</c:v>
                </c:pt>
                <c:pt idx="161">
                  <c:v>-27.111473421610768</c:v>
                </c:pt>
                <c:pt idx="162">
                  <c:v>-16.952182249422435</c:v>
                </c:pt>
                <c:pt idx="163">
                  <c:v>-17.840982756556784</c:v>
                </c:pt>
                <c:pt idx="164">
                  <c:v>-15.828233725972908</c:v>
                </c:pt>
                <c:pt idx="165">
                  <c:v>4.1410268610692071</c:v>
                </c:pt>
                <c:pt idx="166">
                  <c:v>-8.8517916525174201</c:v>
                </c:pt>
                <c:pt idx="167">
                  <c:v>-9.6361625293983337</c:v>
                </c:pt>
                <c:pt idx="168">
                  <c:v>-10.835922328609641</c:v>
                </c:pt>
                <c:pt idx="169">
                  <c:v>-8.9306721761664249</c:v>
                </c:pt>
                <c:pt idx="170">
                  <c:v>-16.042979835948699</c:v>
                </c:pt>
                <c:pt idx="171">
                  <c:v>-16.87633311444074</c:v>
                </c:pt>
                <c:pt idx="172">
                  <c:v>-11.356811234323288</c:v>
                </c:pt>
                <c:pt idx="173">
                  <c:v>-10.995508416421742</c:v>
                </c:pt>
                <c:pt idx="174">
                  <c:v>-9.9674111032381632</c:v>
                </c:pt>
                <c:pt idx="175">
                  <c:v>-11.88042844538522</c:v>
                </c:pt>
                <c:pt idx="176">
                  <c:v>-8.6110234799514416</c:v>
                </c:pt>
                <c:pt idx="177">
                  <c:v>-14.37125213180579</c:v>
                </c:pt>
                <c:pt idx="178">
                  <c:v>-12.6995387341899</c:v>
                </c:pt>
                <c:pt idx="179">
                  <c:v>-8.7024924473247864</c:v>
                </c:pt>
                <c:pt idx="180">
                  <c:v>-5.4865450455915123</c:v>
                </c:pt>
                <c:pt idx="181">
                  <c:v>-6.2110590565285122</c:v>
                </c:pt>
                <c:pt idx="182">
                  <c:v>-8.9130906782384471</c:v>
                </c:pt>
                <c:pt idx="183">
                  <c:v>-6.1007162500628169</c:v>
                </c:pt>
                <c:pt idx="184">
                  <c:v>-11.656424862625997</c:v>
                </c:pt>
                <c:pt idx="185">
                  <c:v>-12.079103476320824</c:v>
                </c:pt>
                <c:pt idx="186">
                  <c:v>-6.9071668618992987</c:v>
                </c:pt>
                <c:pt idx="187">
                  <c:v>-2.2426812393856181</c:v>
                </c:pt>
                <c:pt idx="188">
                  <c:v>-1.6227617001977137</c:v>
                </c:pt>
                <c:pt idx="189">
                  <c:v>-3.1037209340471605</c:v>
                </c:pt>
                <c:pt idx="190">
                  <c:v>-4.2093593427356382</c:v>
                </c:pt>
                <c:pt idx="191">
                  <c:v>-9.5660225463116859</c:v>
                </c:pt>
                <c:pt idx="192">
                  <c:v>-12.747671543125108</c:v>
                </c:pt>
                <c:pt idx="193">
                  <c:v>-7.2577246920467786</c:v>
                </c:pt>
                <c:pt idx="194">
                  <c:v>-4.0375174747636038</c:v>
                </c:pt>
                <c:pt idx="195">
                  <c:v>-1.6064470148641021</c:v>
                </c:pt>
                <c:pt idx="196">
                  <c:v>-2.0047261188679926</c:v>
                </c:pt>
                <c:pt idx="197">
                  <c:v>-2.7192278355147579</c:v>
                </c:pt>
                <c:pt idx="198">
                  <c:v>-5.6494873727240247</c:v>
                </c:pt>
                <c:pt idx="199">
                  <c:v>-8.2398817005815772</c:v>
                </c:pt>
                <c:pt idx="200">
                  <c:v>-4.4886707867604798</c:v>
                </c:pt>
                <c:pt idx="201">
                  <c:v>-0.5944330796417745</c:v>
                </c:pt>
                <c:pt idx="202">
                  <c:v>-0.40767473829097867</c:v>
                </c:pt>
                <c:pt idx="203">
                  <c:v>0.29952668974995333</c:v>
                </c:pt>
                <c:pt idx="204">
                  <c:v>-2.7138475083726235</c:v>
                </c:pt>
                <c:pt idx="205">
                  <c:v>-5.5000365212320048</c:v>
                </c:pt>
                <c:pt idx="206">
                  <c:v>-9.6572494015799037</c:v>
                </c:pt>
                <c:pt idx="207">
                  <c:v>-4.5837551278618918</c:v>
                </c:pt>
                <c:pt idx="208">
                  <c:v>-6.3776082375064505</c:v>
                </c:pt>
                <c:pt idx="209">
                  <c:v>-6.1969353240255032</c:v>
                </c:pt>
                <c:pt idx="210">
                  <c:v>-1.9210234213709043</c:v>
                </c:pt>
                <c:pt idx="211">
                  <c:v>-2.8088260927523265</c:v>
                </c:pt>
                <c:pt idx="212">
                  <c:v>-3.711766755155665</c:v>
                </c:pt>
                <c:pt idx="213">
                  <c:v>-4.1991776172126407</c:v>
                </c:pt>
                <c:pt idx="214">
                  <c:v>-3.4661759092251287</c:v>
                </c:pt>
                <c:pt idx="215">
                  <c:v>-0.2999300982561266</c:v>
                </c:pt>
                <c:pt idx="216">
                  <c:v>-3.1940716226706201</c:v>
                </c:pt>
                <c:pt idx="217">
                  <c:v>0.91621305039288359</c:v>
                </c:pt>
                <c:pt idx="218">
                  <c:v>1.9220485644008392</c:v>
                </c:pt>
                <c:pt idx="219">
                  <c:v>1.2533504209401229</c:v>
                </c:pt>
                <c:pt idx="220">
                  <c:v>-0.69901920243667348</c:v>
                </c:pt>
                <c:pt idx="221">
                  <c:v>-0.35932228417235024</c:v>
                </c:pt>
                <c:pt idx="222">
                  <c:v>0.56934354143720611</c:v>
                </c:pt>
                <c:pt idx="223">
                  <c:v>-1.2637236334071389</c:v>
                </c:pt>
                <c:pt idx="224">
                  <c:v>1.1772105107709478</c:v>
                </c:pt>
                <c:pt idx="225">
                  <c:v>0.33627454445775129</c:v>
                </c:pt>
                <c:pt idx="226">
                  <c:v>-1.7186496916487357</c:v>
                </c:pt>
                <c:pt idx="227">
                  <c:v>3.2560287516611055</c:v>
                </c:pt>
                <c:pt idx="228">
                  <c:v>3.6609053500023379</c:v>
                </c:pt>
                <c:pt idx="229">
                  <c:v>1.2159102627638418</c:v>
                </c:pt>
                <c:pt idx="230">
                  <c:v>-1.3873544184486803</c:v>
                </c:pt>
                <c:pt idx="231">
                  <c:v>1.0402062826804013</c:v>
                </c:pt>
                <c:pt idx="232">
                  <c:v>-2.4731842522896272</c:v>
                </c:pt>
                <c:pt idx="233">
                  <c:v>-2.0982858003396103</c:v>
                </c:pt>
                <c:pt idx="234">
                  <c:v>-1.9243041504018805</c:v>
                </c:pt>
                <c:pt idx="235">
                  <c:v>-1.5414822413728757</c:v>
                </c:pt>
                <c:pt idx="236">
                  <c:v>0.11946531590271547</c:v>
                </c:pt>
                <c:pt idx="237">
                  <c:v>2.8557121689392346</c:v>
                </c:pt>
                <c:pt idx="238">
                  <c:v>1.1563670201394132</c:v>
                </c:pt>
                <c:pt idx="239">
                  <c:v>2.8095706309721322</c:v>
                </c:pt>
                <c:pt idx="240">
                  <c:v>1.8733918973453427</c:v>
                </c:pt>
                <c:pt idx="241">
                  <c:v>-0.73859583682194341</c:v>
                </c:pt>
                <c:pt idx="242">
                  <c:v>-1.3362324047334937</c:v>
                </c:pt>
                <c:pt idx="243">
                  <c:v>2.1056299690186222</c:v>
                </c:pt>
                <c:pt idx="244">
                  <c:v>2.0968537571615968</c:v>
                </c:pt>
                <c:pt idx="245">
                  <c:v>2.2813309242844895</c:v>
                </c:pt>
                <c:pt idx="246">
                  <c:v>4.5921125177386557</c:v>
                </c:pt>
                <c:pt idx="247">
                  <c:v>-1.6387718418926056E-2</c:v>
                </c:pt>
                <c:pt idx="248">
                  <c:v>-0.55574468837079394</c:v>
                </c:pt>
                <c:pt idx="249">
                  <c:v>1.1338376681200941</c:v>
                </c:pt>
                <c:pt idx="250">
                  <c:v>1.5186968897711495</c:v>
                </c:pt>
                <c:pt idx="251">
                  <c:v>1.7288855603406574</c:v>
                </c:pt>
                <c:pt idx="252">
                  <c:v>3.2189932638474232</c:v>
                </c:pt>
                <c:pt idx="253">
                  <c:v>0.5194309022725605</c:v>
                </c:pt>
                <c:pt idx="254">
                  <c:v>-0.30669267285652779</c:v>
                </c:pt>
                <c:pt idx="255">
                  <c:v>9.1693429350840461E-2</c:v>
                </c:pt>
                <c:pt idx="256">
                  <c:v>-0.96362866432191652</c:v>
                </c:pt>
                <c:pt idx="257">
                  <c:v>-0.55140951822126283</c:v>
                </c:pt>
                <c:pt idx="258">
                  <c:v>3.0923735266799923</c:v>
                </c:pt>
                <c:pt idx="259">
                  <c:v>-1.3119906158465255E-4</c:v>
                </c:pt>
                <c:pt idx="260">
                  <c:v>2.2344128206716931</c:v>
                </c:pt>
                <c:pt idx="261">
                  <c:v>-2.1746518447763492</c:v>
                </c:pt>
                <c:pt idx="262">
                  <c:v>-4.5932900735423772</c:v>
                </c:pt>
                <c:pt idx="263">
                  <c:v>-0.77476115269344348</c:v>
                </c:pt>
                <c:pt idx="264">
                  <c:v>-6.9080667342632296E-2</c:v>
                </c:pt>
                <c:pt idx="265">
                  <c:v>0.45211730664303218</c:v>
                </c:pt>
                <c:pt idx="266">
                  <c:v>-0.17062584970652495</c:v>
                </c:pt>
                <c:pt idx="267">
                  <c:v>2.3199124906442279</c:v>
                </c:pt>
                <c:pt idx="268">
                  <c:v>-0.20106387984637308</c:v>
                </c:pt>
                <c:pt idx="269">
                  <c:v>-1.7081395343099928</c:v>
                </c:pt>
                <c:pt idx="270">
                  <c:v>-3.0209260562086655</c:v>
                </c:pt>
                <c:pt idx="271">
                  <c:v>-1.907784099375462</c:v>
                </c:pt>
                <c:pt idx="272">
                  <c:v>0.57529737531109504</c:v>
                </c:pt>
                <c:pt idx="273">
                  <c:v>-1.4118003626794717</c:v>
                </c:pt>
                <c:pt idx="274">
                  <c:v>-0.72153661947089631</c:v>
                </c:pt>
                <c:pt idx="275">
                  <c:v>-0.69186235671341478</c:v>
                </c:pt>
                <c:pt idx="276">
                  <c:v>-6.7870361411683433</c:v>
                </c:pt>
                <c:pt idx="277">
                  <c:v>-6.0209818715227073</c:v>
                </c:pt>
                <c:pt idx="278">
                  <c:v>2.2324939284264786</c:v>
                </c:pt>
                <c:pt idx="279">
                  <c:v>2.7004834816237064</c:v>
                </c:pt>
                <c:pt idx="280">
                  <c:v>-1.0127881057781423</c:v>
                </c:pt>
                <c:pt idx="281">
                  <c:v>0.87529411310379146</c:v>
                </c:pt>
                <c:pt idx="282">
                  <c:v>1.5592092461558309</c:v>
                </c:pt>
                <c:pt idx="283">
                  <c:v>-2.7563142057881009</c:v>
                </c:pt>
                <c:pt idx="284">
                  <c:v>-2.9426367815020313</c:v>
                </c:pt>
                <c:pt idx="285">
                  <c:v>-0.34511295035835587</c:v>
                </c:pt>
                <c:pt idx="286">
                  <c:v>2.1818874593781743</c:v>
                </c:pt>
                <c:pt idx="287">
                  <c:v>-1.4033775323917013</c:v>
                </c:pt>
                <c:pt idx="288">
                  <c:v>-0.27585002102242129</c:v>
                </c:pt>
                <c:pt idx="289">
                  <c:v>0.81648244735154663</c:v>
                </c:pt>
                <c:pt idx="290">
                  <c:v>0.52278201219957054</c:v>
                </c:pt>
                <c:pt idx="291">
                  <c:v>0.14076155359157383</c:v>
                </c:pt>
                <c:pt idx="292">
                  <c:v>0.80129283392625439</c:v>
                </c:pt>
                <c:pt idx="293">
                  <c:v>3.7333454331188136</c:v>
                </c:pt>
                <c:pt idx="294">
                  <c:v>-0.9391466548398455</c:v>
                </c:pt>
                <c:pt idx="295">
                  <c:v>4.7869789832113696</c:v>
                </c:pt>
                <c:pt idx="296">
                  <c:v>3.3074902744012036</c:v>
                </c:pt>
                <c:pt idx="297">
                  <c:v>4.5689280001756032</c:v>
                </c:pt>
                <c:pt idx="298">
                  <c:v>0.99103626237106823</c:v>
                </c:pt>
                <c:pt idx="299">
                  <c:v>1.8049502593702158</c:v>
                </c:pt>
                <c:pt idx="300">
                  <c:v>-5.046946608493684</c:v>
                </c:pt>
                <c:pt idx="301">
                  <c:v>0.15370643511813853</c:v>
                </c:pt>
                <c:pt idx="302">
                  <c:v>2.093160872035412</c:v>
                </c:pt>
                <c:pt idx="303">
                  <c:v>-3.550449447695911</c:v>
                </c:pt>
                <c:pt idx="304">
                  <c:v>-1.888116813905782</c:v>
                </c:pt>
                <c:pt idx="305">
                  <c:v>4.0236747508260748</c:v>
                </c:pt>
                <c:pt idx="306">
                  <c:v>3.512973448167628</c:v>
                </c:pt>
                <c:pt idx="307">
                  <c:v>5.0779536948317912</c:v>
                </c:pt>
                <c:pt idx="308">
                  <c:v>3.5925294210848762</c:v>
                </c:pt>
                <c:pt idx="309">
                  <c:v>2.8796901743858569</c:v>
                </c:pt>
                <c:pt idx="310">
                  <c:v>2.928658821198681</c:v>
                </c:pt>
                <c:pt idx="311">
                  <c:v>-1.8149849350118501</c:v>
                </c:pt>
                <c:pt idx="312">
                  <c:v>0.92367690756117327</c:v>
                </c:pt>
                <c:pt idx="313">
                  <c:v>-1.8670772801571331</c:v>
                </c:pt>
                <c:pt idx="314">
                  <c:v>-0.52704907894589326</c:v>
                </c:pt>
                <c:pt idx="315">
                  <c:v>-3.2422798929294316</c:v>
                </c:pt>
                <c:pt idx="316">
                  <c:v>0.78925217494276012</c:v>
                </c:pt>
                <c:pt idx="317">
                  <c:v>-9.6492397496609499</c:v>
                </c:pt>
                <c:pt idx="318">
                  <c:v>-15.457730143489442</c:v>
                </c:pt>
                <c:pt idx="319">
                  <c:v>-0.25807433786999923</c:v>
                </c:pt>
                <c:pt idx="320">
                  <c:v>-2.8444799782670884</c:v>
                </c:pt>
                <c:pt idx="321">
                  <c:v>-3.3910579430832684</c:v>
                </c:pt>
                <c:pt idx="322">
                  <c:v>-2.804093871715196</c:v>
                </c:pt>
                <c:pt idx="323">
                  <c:v>7.4543961179912799E-2</c:v>
                </c:pt>
                <c:pt idx="324">
                  <c:v>-11.181009058672842</c:v>
                </c:pt>
                <c:pt idx="325">
                  <c:v>-11.835591377691728</c:v>
                </c:pt>
                <c:pt idx="326">
                  <c:v>0.10542143098260226</c:v>
                </c:pt>
                <c:pt idx="327">
                  <c:v>-3.442690652857948</c:v>
                </c:pt>
                <c:pt idx="328">
                  <c:v>-0.28519707510902492</c:v>
                </c:pt>
                <c:pt idx="329">
                  <c:v>-0.82506429014938476</c:v>
                </c:pt>
                <c:pt idx="330">
                  <c:v>8.23013755782776</c:v>
                </c:pt>
                <c:pt idx="331">
                  <c:v>-3.4434585114762086</c:v>
                </c:pt>
                <c:pt idx="332">
                  <c:v>-14.383043652230498</c:v>
                </c:pt>
                <c:pt idx="333">
                  <c:v>-8.6935259439096768</c:v>
                </c:pt>
                <c:pt idx="334">
                  <c:v>-10.647060077322735</c:v>
                </c:pt>
                <c:pt idx="335">
                  <c:v>3.1028397181050735</c:v>
                </c:pt>
                <c:pt idx="336">
                  <c:v>0.65707459281971126</c:v>
                </c:pt>
                <c:pt idx="337">
                  <c:v>-0.66638424252644768</c:v>
                </c:pt>
                <c:pt idx="338">
                  <c:v>-5.3018022368467399</c:v>
                </c:pt>
                <c:pt idx="339">
                  <c:v>-7.8217479872574387</c:v>
                </c:pt>
                <c:pt idx="340">
                  <c:v>-10.24116104161476</c:v>
                </c:pt>
                <c:pt idx="341">
                  <c:v>-9.8176522628340877</c:v>
                </c:pt>
                <c:pt idx="342">
                  <c:v>12.016284639497371</c:v>
                </c:pt>
                <c:pt idx="343">
                  <c:v>5.0884614960447863</c:v>
                </c:pt>
                <c:pt idx="344">
                  <c:v>1.7257289712772916</c:v>
                </c:pt>
                <c:pt idx="345">
                  <c:v>-5.625610546546028</c:v>
                </c:pt>
                <c:pt idx="346">
                  <c:v>-8.3685882374935403</c:v>
                </c:pt>
                <c:pt idx="347">
                  <c:v>-0.39486253477087985</c:v>
                </c:pt>
                <c:pt idx="348">
                  <c:v>-1.2136919029150874</c:v>
                </c:pt>
                <c:pt idx="349">
                  <c:v>0.72537737980007932</c:v>
                </c:pt>
                <c:pt idx="350">
                  <c:v>-4.4565642338775433</c:v>
                </c:pt>
                <c:pt idx="351">
                  <c:v>-2.5190685635380561</c:v>
                </c:pt>
                <c:pt idx="352">
                  <c:v>-5.8624676817801458</c:v>
                </c:pt>
                <c:pt idx="353">
                  <c:v>-8.0328509008255935</c:v>
                </c:pt>
                <c:pt idx="354">
                  <c:v>-2.5874012206386681</c:v>
                </c:pt>
                <c:pt idx="355">
                  <c:v>1.6411513412607519</c:v>
                </c:pt>
                <c:pt idx="356">
                  <c:v>-0.27477676974221765</c:v>
                </c:pt>
                <c:pt idx="357">
                  <c:v>-11.151469424502054</c:v>
                </c:pt>
                <c:pt idx="358">
                  <c:v>-3.8000061973176003</c:v>
                </c:pt>
                <c:pt idx="359">
                  <c:v>1.0457975197028873</c:v>
                </c:pt>
                <c:pt idx="360">
                  <c:v>6.2237937718134191</c:v>
                </c:pt>
                <c:pt idx="361">
                  <c:v>0.98665044652787515</c:v>
                </c:pt>
                <c:pt idx="362">
                  <c:v>9.4132065799024076</c:v>
                </c:pt>
                <c:pt idx="363">
                  <c:v>4.4211812014296044</c:v>
                </c:pt>
                <c:pt idx="364">
                  <c:v>-2.0926357414669496</c:v>
                </c:pt>
                <c:pt idx="365">
                  <c:v>-10.612786761869103</c:v>
                </c:pt>
                <c:pt idx="366">
                  <c:v>-8.073567672606643</c:v>
                </c:pt>
                <c:pt idx="367">
                  <c:v>-6.6148027946557875</c:v>
                </c:pt>
                <c:pt idx="368">
                  <c:v>3.1288621257070162</c:v>
                </c:pt>
                <c:pt idx="369">
                  <c:v>3.9774046424498835</c:v>
                </c:pt>
                <c:pt idx="370">
                  <c:v>1.560679576701645</c:v>
                </c:pt>
                <c:pt idx="371">
                  <c:v>0.26273312028672535</c:v>
                </c:pt>
                <c:pt idx="372">
                  <c:v>4.3039164258063352</c:v>
                </c:pt>
                <c:pt idx="373">
                  <c:v>-0.69811864890280617</c:v>
                </c:pt>
                <c:pt idx="374">
                  <c:v>-5.7461337827648009</c:v>
                </c:pt>
                <c:pt idx="375">
                  <c:v>6.2085552190326894</c:v>
                </c:pt>
                <c:pt idx="376">
                  <c:v>6.9922565632810887</c:v>
                </c:pt>
                <c:pt idx="377">
                  <c:v>8.3626684686488204</c:v>
                </c:pt>
                <c:pt idx="378">
                  <c:v>8.3208149289024647</c:v>
                </c:pt>
                <c:pt idx="379">
                  <c:v>-4.3750425308726761</c:v>
                </c:pt>
                <c:pt idx="380">
                  <c:v>-5.7724889391621304</c:v>
                </c:pt>
                <c:pt idx="381">
                  <c:v>-6.7149447068180024</c:v>
                </c:pt>
                <c:pt idx="382">
                  <c:v>-1.0330777819987702</c:v>
                </c:pt>
                <c:pt idx="383">
                  <c:v>-3.9900150903251443</c:v>
                </c:pt>
                <c:pt idx="384">
                  <c:v>-4.4395996878303805</c:v>
                </c:pt>
                <c:pt idx="385">
                  <c:v>-4.1379660969325869</c:v>
                </c:pt>
                <c:pt idx="386">
                  <c:v>-3.0011647546027405</c:v>
                </c:pt>
                <c:pt idx="387">
                  <c:v>-6.7228029629006585</c:v>
                </c:pt>
                <c:pt idx="388">
                  <c:v>-9.2189146079890065</c:v>
                </c:pt>
                <c:pt idx="389">
                  <c:v>-0.23159686359633724</c:v>
                </c:pt>
                <c:pt idx="390">
                  <c:v>-7.6279371307207953</c:v>
                </c:pt>
                <c:pt idx="391">
                  <c:v>-4.9078970463986593</c:v>
                </c:pt>
                <c:pt idx="392">
                  <c:v>-1.1752628186307419</c:v>
                </c:pt>
                <c:pt idx="393">
                  <c:v>-3.329329773020433</c:v>
                </c:pt>
                <c:pt idx="394">
                  <c:v>-7.1095018691693355</c:v>
                </c:pt>
                <c:pt idx="395">
                  <c:v>-15.305828338538149</c:v>
                </c:pt>
                <c:pt idx="396">
                  <c:v>-2.7872225500796333</c:v>
                </c:pt>
                <c:pt idx="397">
                  <c:v>-7.4271639719528082</c:v>
                </c:pt>
                <c:pt idx="398">
                  <c:v>-9.2949025390807805</c:v>
                </c:pt>
                <c:pt idx="399">
                  <c:v>-9.7661610766384968</c:v>
                </c:pt>
                <c:pt idx="400">
                  <c:v>-8.1530739867232143</c:v>
                </c:pt>
                <c:pt idx="401">
                  <c:v>-12.553697095835787</c:v>
                </c:pt>
                <c:pt idx="402">
                  <c:v>-9.8654618436987676</c:v>
                </c:pt>
                <c:pt idx="403">
                  <c:v>-9.882820081263759</c:v>
                </c:pt>
                <c:pt idx="404">
                  <c:v>-9.8147860605825485</c:v>
                </c:pt>
                <c:pt idx="405">
                  <c:v>-6.7789519996571954</c:v>
                </c:pt>
                <c:pt idx="406">
                  <c:v>-7.1577905485444688</c:v>
                </c:pt>
                <c:pt idx="407">
                  <c:v>-5.1292244190869809</c:v>
                </c:pt>
                <c:pt idx="408">
                  <c:v>-11.829149668486352</c:v>
                </c:pt>
                <c:pt idx="409">
                  <c:v>-21.927740339405432</c:v>
                </c:pt>
                <c:pt idx="410">
                  <c:v>-12.991316243463359</c:v>
                </c:pt>
                <c:pt idx="411">
                  <c:v>3.6480130845477845</c:v>
                </c:pt>
                <c:pt idx="412">
                  <c:v>-1.3186418127730093</c:v>
                </c:pt>
                <c:pt idx="413">
                  <c:v>0.42351257196759207</c:v>
                </c:pt>
                <c:pt idx="414">
                  <c:v>-4.3915105909350132</c:v>
                </c:pt>
                <c:pt idx="415">
                  <c:v>-3.8515491970358795</c:v>
                </c:pt>
                <c:pt idx="416">
                  <c:v>-8.7289185675515029</c:v>
                </c:pt>
                <c:pt idx="417">
                  <c:v>0.56944802141183004</c:v>
                </c:pt>
                <c:pt idx="418">
                  <c:v>-1.5256253032813731</c:v>
                </c:pt>
                <c:pt idx="419">
                  <c:v>-6.2087460427750329</c:v>
                </c:pt>
                <c:pt idx="420">
                  <c:v>-4.3735262661944319</c:v>
                </c:pt>
                <c:pt idx="421">
                  <c:v>-2.5367772875450356</c:v>
                </c:pt>
                <c:pt idx="422">
                  <c:v>-5.6822300535094996</c:v>
                </c:pt>
                <c:pt idx="423">
                  <c:v>-14.224047066449856</c:v>
                </c:pt>
                <c:pt idx="424">
                  <c:v>-5.9700732989823706</c:v>
                </c:pt>
                <c:pt idx="425">
                  <c:v>-4.3718977903391902</c:v>
                </c:pt>
                <c:pt idx="426">
                  <c:v>-9.5720611474497161</c:v>
                </c:pt>
                <c:pt idx="427">
                  <c:v>-9.0033848456177736</c:v>
                </c:pt>
                <c:pt idx="428">
                  <c:v>-7.25939768104395</c:v>
                </c:pt>
                <c:pt idx="429">
                  <c:v>-13.256117028460096</c:v>
                </c:pt>
                <c:pt idx="430">
                  <c:v>-17.453969601277848</c:v>
                </c:pt>
                <c:pt idx="431">
                  <c:v>-7.9557374035816224</c:v>
                </c:pt>
                <c:pt idx="432">
                  <c:v>-7.1485142558171617</c:v>
                </c:pt>
                <c:pt idx="433">
                  <c:v>-8.8380525931985261</c:v>
                </c:pt>
                <c:pt idx="434">
                  <c:v>-10.651039772588049</c:v>
                </c:pt>
                <c:pt idx="435">
                  <c:v>-7.9743632150774459</c:v>
                </c:pt>
                <c:pt idx="436">
                  <c:v>-6.7916780268333525</c:v>
                </c:pt>
                <c:pt idx="437">
                  <c:v>-17.321499593953661</c:v>
                </c:pt>
                <c:pt idx="438">
                  <c:v>-6.8324730727420189</c:v>
                </c:pt>
                <c:pt idx="439">
                  <c:v>-7.2456397603465632</c:v>
                </c:pt>
                <c:pt idx="440">
                  <c:v>-8.2059425744339052</c:v>
                </c:pt>
                <c:pt idx="441">
                  <c:v>-8.8726259114726815</c:v>
                </c:pt>
                <c:pt idx="442">
                  <c:v>-7.5133887143146865</c:v>
                </c:pt>
                <c:pt idx="443">
                  <c:v>-10.220553317604967</c:v>
                </c:pt>
                <c:pt idx="444">
                  <c:v>-11.634477033613038</c:v>
                </c:pt>
                <c:pt idx="445">
                  <c:v>-12.385876117548833</c:v>
                </c:pt>
                <c:pt idx="446">
                  <c:v>3.4740849502966427</c:v>
                </c:pt>
                <c:pt idx="447">
                  <c:v>0.19045341436154217</c:v>
                </c:pt>
                <c:pt idx="448">
                  <c:v>-2.5736154920834622</c:v>
                </c:pt>
                <c:pt idx="449">
                  <c:v>-2.4058842017622339</c:v>
                </c:pt>
                <c:pt idx="450">
                  <c:v>-6.7465609319530699</c:v>
                </c:pt>
                <c:pt idx="451">
                  <c:v>-6.9392411516906662</c:v>
                </c:pt>
                <c:pt idx="452">
                  <c:v>-11.174650729104883</c:v>
                </c:pt>
                <c:pt idx="453">
                  <c:v>-5.9427849104921648</c:v>
                </c:pt>
                <c:pt idx="454">
                  <c:v>-28.101731614991394</c:v>
                </c:pt>
                <c:pt idx="455">
                  <c:v>-2.621194297735812</c:v>
                </c:pt>
                <c:pt idx="456">
                  <c:v>-11.180849770631028</c:v>
                </c:pt>
                <c:pt idx="457">
                  <c:v>-4.9496886698021143</c:v>
                </c:pt>
                <c:pt idx="458">
                  <c:v>-10.963622042188547</c:v>
                </c:pt>
                <c:pt idx="459">
                  <c:v>-5.2320376192703151</c:v>
                </c:pt>
                <c:pt idx="460">
                  <c:v>2.2339685621526257</c:v>
                </c:pt>
                <c:pt idx="461">
                  <c:v>1.1222400431014705</c:v>
                </c:pt>
                <c:pt idx="462">
                  <c:v>5.6422085160333495</c:v>
                </c:pt>
                <c:pt idx="463">
                  <c:v>6.9628762883183981E-2</c:v>
                </c:pt>
                <c:pt idx="464">
                  <c:v>-3.1107009026756458</c:v>
                </c:pt>
                <c:pt idx="465">
                  <c:v>-9.3418711251529061</c:v>
                </c:pt>
                <c:pt idx="466">
                  <c:v>-5.7202084277378162</c:v>
                </c:pt>
                <c:pt idx="467">
                  <c:v>10.655751656097152</c:v>
                </c:pt>
                <c:pt idx="468">
                  <c:v>3.3625059805174402</c:v>
                </c:pt>
                <c:pt idx="469">
                  <c:v>3.8685837570839396</c:v>
                </c:pt>
                <c:pt idx="470">
                  <c:v>-4.8922562361442488</c:v>
                </c:pt>
                <c:pt idx="471">
                  <c:v>-3.3773932755269556</c:v>
                </c:pt>
                <c:pt idx="472">
                  <c:v>0.16759673483926463</c:v>
                </c:pt>
                <c:pt idx="473">
                  <c:v>-2.5582915489944043</c:v>
                </c:pt>
                <c:pt idx="474">
                  <c:v>3.4927828239525809</c:v>
                </c:pt>
                <c:pt idx="475">
                  <c:v>3.466705539610345</c:v>
                </c:pt>
                <c:pt idx="476">
                  <c:v>6.633113230374903</c:v>
                </c:pt>
                <c:pt idx="477">
                  <c:v>0.64792338568182117</c:v>
                </c:pt>
                <c:pt idx="478">
                  <c:v>0.9420864804652922</c:v>
                </c:pt>
                <c:pt idx="479">
                  <c:v>-8.4281624897417089</c:v>
                </c:pt>
                <c:pt idx="480">
                  <c:v>0.61589203126600012</c:v>
                </c:pt>
                <c:pt idx="481">
                  <c:v>0.93757782848260263</c:v>
                </c:pt>
                <c:pt idx="482">
                  <c:v>1.0468489232603844</c:v>
                </c:pt>
                <c:pt idx="483">
                  <c:v>0.39341771196721709</c:v>
                </c:pt>
                <c:pt idx="484">
                  <c:v>5.0385382829063445</c:v>
                </c:pt>
                <c:pt idx="485">
                  <c:v>5.3394764090342761</c:v>
                </c:pt>
                <c:pt idx="486">
                  <c:v>-0.17322414616312187</c:v>
                </c:pt>
                <c:pt idx="487">
                  <c:v>-2.1049660905750187</c:v>
                </c:pt>
                <c:pt idx="488">
                  <c:v>-0.39251504139599547</c:v>
                </c:pt>
                <c:pt idx="489">
                  <c:v>3.0659243275290748</c:v>
                </c:pt>
                <c:pt idx="490">
                  <c:v>1.0620599571365261</c:v>
                </c:pt>
                <c:pt idx="491">
                  <c:v>0.6991852470650457</c:v>
                </c:pt>
                <c:pt idx="492">
                  <c:v>-4.3397072306913316</c:v>
                </c:pt>
                <c:pt idx="493">
                  <c:v>3.0346096215995146</c:v>
                </c:pt>
                <c:pt idx="494">
                  <c:v>5.5761421253592403</c:v>
                </c:pt>
                <c:pt idx="495">
                  <c:v>0.14926590052910171</c:v>
                </c:pt>
                <c:pt idx="496">
                  <c:v>3.4488031557459635</c:v>
                </c:pt>
                <c:pt idx="497">
                  <c:v>-0.60733646760253635</c:v>
                </c:pt>
                <c:pt idx="498">
                  <c:v>3.7338436106137038</c:v>
                </c:pt>
                <c:pt idx="499">
                  <c:v>6.765301106008252</c:v>
                </c:pt>
                <c:pt idx="500">
                  <c:v>9.2392634144181898</c:v>
                </c:pt>
                <c:pt idx="501">
                  <c:v>4.3679868936690696</c:v>
                </c:pt>
                <c:pt idx="502">
                  <c:v>1.2328579253618273</c:v>
                </c:pt>
                <c:pt idx="503">
                  <c:v>3.0031919712892829</c:v>
                </c:pt>
                <c:pt idx="504">
                  <c:v>1.3595588356480874</c:v>
                </c:pt>
                <c:pt idx="505">
                  <c:v>1.922452628124276</c:v>
                </c:pt>
                <c:pt idx="506">
                  <c:v>8.5355392793466507</c:v>
                </c:pt>
                <c:pt idx="507">
                  <c:v>-2.9750872428632533</c:v>
                </c:pt>
                <c:pt idx="508">
                  <c:v>5.012104493968323</c:v>
                </c:pt>
                <c:pt idx="509">
                  <c:v>4.5153724646160214</c:v>
                </c:pt>
                <c:pt idx="510">
                  <c:v>7.7105977371639369</c:v>
                </c:pt>
                <c:pt idx="511">
                  <c:v>6.1675996320433626</c:v>
                </c:pt>
                <c:pt idx="512">
                  <c:v>5.6492875904522037</c:v>
                </c:pt>
                <c:pt idx="513">
                  <c:v>4.7779919201960155</c:v>
                </c:pt>
                <c:pt idx="514">
                  <c:v>6.1158438019438108</c:v>
                </c:pt>
                <c:pt idx="515">
                  <c:v>18.927588633018885</c:v>
                </c:pt>
                <c:pt idx="516">
                  <c:v>8.2374537252250377</c:v>
                </c:pt>
                <c:pt idx="517">
                  <c:v>6.8969162901419452</c:v>
                </c:pt>
                <c:pt idx="518">
                  <c:v>-12.602255674340483</c:v>
                </c:pt>
                <c:pt idx="519">
                  <c:v>-2.6546461442908083</c:v>
                </c:pt>
                <c:pt idx="520">
                  <c:v>-1.5672552022802222</c:v>
                </c:pt>
                <c:pt idx="521">
                  <c:v>-4.0686372233493415</c:v>
                </c:pt>
                <c:pt idx="522">
                  <c:v>1.1481724545779741</c:v>
                </c:pt>
                <c:pt idx="523">
                  <c:v>-0.24426269321755001</c:v>
                </c:pt>
                <c:pt idx="524">
                  <c:v>4.5713274190112969</c:v>
                </c:pt>
                <c:pt idx="525">
                  <c:v>4.5344993904584641</c:v>
                </c:pt>
                <c:pt idx="526">
                  <c:v>-3.0617711219726544</c:v>
                </c:pt>
                <c:pt idx="527">
                  <c:v>-1.8353394601439703</c:v>
                </c:pt>
                <c:pt idx="528">
                  <c:v>0.41406802552181432</c:v>
                </c:pt>
                <c:pt idx="529">
                  <c:v>9.7281674614285549</c:v>
                </c:pt>
                <c:pt idx="530">
                  <c:v>2.8315876952683823</c:v>
                </c:pt>
                <c:pt idx="531">
                  <c:v>7.2461717425111942</c:v>
                </c:pt>
                <c:pt idx="532">
                  <c:v>5.1550555499658941</c:v>
                </c:pt>
                <c:pt idx="533">
                  <c:v>2.743691605873309</c:v>
                </c:pt>
                <c:pt idx="534">
                  <c:v>-2.7917102496449644</c:v>
                </c:pt>
                <c:pt idx="535">
                  <c:v>-5.3316250845675626</c:v>
                </c:pt>
                <c:pt idx="536">
                  <c:v>-0.18095999424059528</c:v>
                </c:pt>
                <c:pt idx="537">
                  <c:v>2.0296841344485443</c:v>
                </c:pt>
                <c:pt idx="538">
                  <c:v>3.0403045293492426</c:v>
                </c:pt>
                <c:pt idx="539">
                  <c:v>-4.8940703174385192</c:v>
                </c:pt>
                <c:pt idx="540">
                  <c:v>0.30414393823379271</c:v>
                </c:pt>
                <c:pt idx="541">
                  <c:v>0.6644246142578254</c:v>
                </c:pt>
                <c:pt idx="542">
                  <c:v>-2.5028240799989021</c:v>
                </c:pt>
                <c:pt idx="543">
                  <c:v>1.7919216470440631</c:v>
                </c:pt>
                <c:pt idx="544">
                  <c:v>1.8874853735188566</c:v>
                </c:pt>
                <c:pt idx="545">
                  <c:v>3.4193496222286939</c:v>
                </c:pt>
                <c:pt idx="546">
                  <c:v>1.7959595551768359</c:v>
                </c:pt>
                <c:pt idx="547">
                  <c:v>7.5492417139869872</c:v>
                </c:pt>
                <c:pt idx="548">
                  <c:v>1.3363251729920478</c:v>
                </c:pt>
                <c:pt idx="549">
                  <c:v>5.0985075274527532</c:v>
                </c:pt>
                <c:pt idx="550">
                  <c:v>1.3553041263761827</c:v>
                </c:pt>
                <c:pt idx="551">
                  <c:v>5.7049165605269252</c:v>
                </c:pt>
                <c:pt idx="552">
                  <c:v>0.29101518154206474</c:v>
                </c:pt>
                <c:pt idx="553">
                  <c:v>-0.70273951965795334</c:v>
                </c:pt>
                <c:pt idx="554">
                  <c:v>4.6724470009449135</c:v>
                </c:pt>
                <c:pt idx="555">
                  <c:v>-3.2272894211137526</c:v>
                </c:pt>
                <c:pt idx="556">
                  <c:v>-5.0904977051726235</c:v>
                </c:pt>
                <c:pt idx="557">
                  <c:v>-5.395621965988596</c:v>
                </c:pt>
                <c:pt idx="558">
                  <c:v>-1.4375883054999434</c:v>
                </c:pt>
                <c:pt idx="559">
                  <c:v>-2.9274827534964345</c:v>
                </c:pt>
                <c:pt idx="560">
                  <c:v>-1.406491029056852</c:v>
                </c:pt>
                <c:pt idx="561">
                  <c:v>3.9446472307871403</c:v>
                </c:pt>
                <c:pt idx="562">
                  <c:v>-4.0204409989226519</c:v>
                </c:pt>
                <c:pt idx="563">
                  <c:v>-12.870871108163698</c:v>
                </c:pt>
                <c:pt idx="564">
                  <c:v>-4.7899050360083635</c:v>
                </c:pt>
                <c:pt idx="565">
                  <c:v>-2.2463270128725839</c:v>
                </c:pt>
                <c:pt idx="566">
                  <c:v>-5.773944550118415E-2</c:v>
                </c:pt>
                <c:pt idx="567">
                  <c:v>0.43260941681046461</c:v>
                </c:pt>
                <c:pt idx="568">
                  <c:v>0.25376983156553479</c:v>
                </c:pt>
                <c:pt idx="569">
                  <c:v>-4.5026695961885537</c:v>
                </c:pt>
                <c:pt idx="570">
                  <c:v>-6.5820882028894943</c:v>
                </c:pt>
                <c:pt idx="571">
                  <c:v>-6.3669543468853647</c:v>
                </c:pt>
                <c:pt idx="572">
                  <c:v>1.2803893652764771</c:v>
                </c:pt>
                <c:pt idx="573">
                  <c:v>0.14214142110850503</c:v>
                </c:pt>
                <c:pt idx="574">
                  <c:v>-0.79022747300845708</c:v>
                </c:pt>
                <c:pt idx="575">
                  <c:v>0.39475839009550384</c:v>
                </c:pt>
                <c:pt idx="576">
                  <c:v>-0.12925572820100228</c:v>
                </c:pt>
                <c:pt idx="577">
                  <c:v>5.6906495402519113</c:v>
                </c:pt>
                <c:pt idx="578">
                  <c:v>-2.6825354513497928</c:v>
                </c:pt>
                <c:pt idx="579">
                  <c:v>-2.3852113018044747</c:v>
                </c:pt>
                <c:pt idx="580">
                  <c:v>-1.6091314688785161</c:v>
                </c:pt>
                <c:pt idx="581">
                  <c:v>-0.32889693395304676</c:v>
                </c:pt>
                <c:pt idx="582">
                  <c:v>2.4575734728172591</c:v>
                </c:pt>
                <c:pt idx="583">
                  <c:v>3.3081173367735204</c:v>
                </c:pt>
                <c:pt idx="584">
                  <c:v>3.8337907339594182</c:v>
                </c:pt>
                <c:pt idx="585">
                  <c:v>7.2206890195961648</c:v>
                </c:pt>
                <c:pt idx="586">
                  <c:v>2.5415422351609607</c:v>
                </c:pt>
                <c:pt idx="587">
                  <c:v>0.1309086499990002</c:v>
                </c:pt>
                <c:pt idx="588">
                  <c:v>-2.8889213479975524</c:v>
                </c:pt>
                <c:pt idx="589">
                  <c:v>2.0705041946844602</c:v>
                </c:pt>
                <c:pt idx="590">
                  <c:v>4.1652591683451874</c:v>
                </c:pt>
                <c:pt idx="591">
                  <c:v>5.53192096954389</c:v>
                </c:pt>
                <c:pt idx="592">
                  <c:v>5.0873983830146869</c:v>
                </c:pt>
                <c:pt idx="593">
                  <c:v>4.7857798656197446</c:v>
                </c:pt>
                <c:pt idx="594">
                  <c:v>1.5575445766155696</c:v>
                </c:pt>
                <c:pt idx="595">
                  <c:v>0.21626705352815634</c:v>
                </c:pt>
                <c:pt idx="596">
                  <c:v>-2.1010858601966191</c:v>
                </c:pt>
                <c:pt idx="597">
                  <c:v>5.28258676369569</c:v>
                </c:pt>
                <c:pt idx="598">
                  <c:v>3.4021076790821354</c:v>
                </c:pt>
                <c:pt idx="599">
                  <c:v>0.77682130664884141</c:v>
                </c:pt>
                <c:pt idx="600">
                  <c:v>-0.68751269512333124</c:v>
                </c:pt>
                <c:pt idx="601">
                  <c:v>1.6632105408150579</c:v>
                </c:pt>
                <c:pt idx="602">
                  <c:v>-1.1836637513740556</c:v>
                </c:pt>
                <c:pt idx="603">
                  <c:v>0.71839111220970153</c:v>
                </c:pt>
                <c:pt idx="604">
                  <c:v>2.2982494425241526</c:v>
                </c:pt>
                <c:pt idx="605">
                  <c:v>2.967644146099218</c:v>
                </c:pt>
                <c:pt idx="606">
                  <c:v>1.8514617505841215</c:v>
                </c:pt>
                <c:pt idx="607">
                  <c:v>1.6347732391761127</c:v>
                </c:pt>
                <c:pt idx="608">
                  <c:v>1.0600778717570307</c:v>
                </c:pt>
                <c:pt idx="609">
                  <c:v>-2.4420658568306237</c:v>
                </c:pt>
                <c:pt idx="610">
                  <c:v>7.8848200532959822E-2</c:v>
                </c:pt>
                <c:pt idx="611">
                  <c:v>-0.9003273864812229</c:v>
                </c:pt>
                <c:pt idx="612">
                  <c:v>2.7291036621535483</c:v>
                </c:pt>
                <c:pt idx="613">
                  <c:v>1.897814412483541</c:v>
                </c:pt>
                <c:pt idx="614">
                  <c:v>2.1874641013351663</c:v>
                </c:pt>
                <c:pt idx="615">
                  <c:v>5.0073663083008029</c:v>
                </c:pt>
                <c:pt idx="616">
                  <c:v>2.9683005434411456</c:v>
                </c:pt>
                <c:pt idx="617">
                  <c:v>0.20474966353867785</c:v>
                </c:pt>
                <c:pt idx="618">
                  <c:v>-5.1041464600601216E-2</c:v>
                </c:pt>
                <c:pt idx="619">
                  <c:v>1.7707161229567561</c:v>
                </c:pt>
                <c:pt idx="620">
                  <c:v>-2.545090351857155</c:v>
                </c:pt>
                <c:pt idx="621">
                  <c:v>-1.9314036859827581</c:v>
                </c:pt>
                <c:pt idx="622">
                  <c:v>1.5870862501355276</c:v>
                </c:pt>
                <c:pt idx="623">
                  <c:v>-1.8400297192894612</c:v>
                </c:pt>
                <c:pt idx="624">
                  <c:v>-1.8711540981803978</c:v>
                </c:pt>
                <c:pt idx="625">
                  <c:v>1.1498963655668604</c:v>
                </c:pt>
                <c:pt idx="626">
                  <c:v>3.3126724031509411</c:v>
                </c:pt>
                <c:pt idx="627">
                  <c:v>3.116622193747375</c:v>
                </c:pt>
                <c:pt idx="628">
                  <c:v>-0.39610603711349768</c:v>
                </c:pt>
                <c:pt idx="629">
                  <c:v>2.929679003316437</c:v>
                </c:pt>
                <c:pt idx="630">
                  <c:v>-3.291755119720321</c:v>
                </c:pt>
                <c:pt idx="631">
                  <c:v>3.1725639384154363</c:v>
                </c:pt>
                <c:pt idx="632">
                  <c:v>-0.92690135249287664</c:v>
                </c:pt>
                <c:pt idx="633">
                  <c:v>-1.0906979078933432</c:v>
                </c:pt>
                <c:pt idx="634">
                  <c:v>-1.9406705929511787</c:v>
                </c:pt>
                <c:pt idx="635">
                  <c:v>-1.1860016180030755</c:v>
                </c:pt>
                <c:pt idx="636">
                  <c:v>1.1311626236355323</c:v>
                </c:pt>
                <c:pt idx="637">
                  <c:v>0.78387004567386498</c:v>
                </c:pt>
                <c:pt idx="638">
                  <c:v>6.5725627248702381</c:v>
                </c:pt>
                <c:pt idx="639">
                  <c:v>4.1926695232797613</c:v>
                </c:pt>
                <c:pt idx="640">
                  <c:v>-1.1295389443532429</c:v>
                </c:pt>
                <c:pt idx="641">
                  <c:v>-2.3012393083082685</c:v>
                </c:pt>
                <c:pt idx="642">
                  <c:v>0.68832832257250232</c:v>
                </c:pt>
                <c:pt idx="643">
                  <c:v>5.4970307056063632</c:v>
                </c:pt>
                <c:pt idx="644">
                  <c:v>1.2276235927663635</c:v>
                </c:pt>
                <c:pt idx="645">
                  <c:v>2.1015193927364209</c:v>
                </c:pt>
                <c:pt idx="646">
                  <c:v>2.4650787540744687</c:v>
                </c:pt>
                <c:pt idx="647">
                  <c:v>1.8630368254446665</c:v>
                </c:pt>
                <c:pt idx="648">
                  <c:v>1.3887683329470804</c:v>
                </c:pt>
                <c:pt idx="649">
                  <c:v>2.8484601686277387</c:v>
                </c:pt>
                <c:pt idx="650">
                  <c:v>5.5853939126229619</c:v>
                </c:pt>
                <c:pt idx="651">
                  <c:v>5.9949314536656573</c:v>
                </c:pt>
                <c:pt idx="652">
                  <c:v>5.0394934942476368</c:v>
                </c:pt>
                <c:pt idx="653">
                  <c:v>4.0334082335756136</c:v>
                </c:pt>
                <c:pt idx="654">
                  <c:v>5.2203355904362638</c:v>
                </c:pt>
                <c:pt idx="655">
                  <c:v>3.9480044397149214</c:v>
                </c:pt>
                <c:pt idx="656">
                  <c:v>2.2528738901155236</c:v>
                </c:pt>
                <c:pt idx="657">
                  <c:v>2.2698154421652248</c:v>
                </c:pt>
                <c:pt idx="658">
                  <c:v>-0.46007197671103484</c:v>
                </c:pt>
                <c:pt idx="659">
                  <c:v>3.7362470244274135</c:v>
                </c:pt>
                <c:pt idx="660">
                  <c:v>4.4210080976343278</c:v>
                </c:pt>
                <c:pt idx="661">
                  <c:v>7.9504151664474989</c:v>
                </c:pt>
                <c:pt idx="662">
                  <c:v>2.3302238316562693</c:v>
                </c:pt>
                <c:pt idx="663">
                  <c:v>2.224074862895975E-2</c:v>
                </c:pt>
                <c:pt idx="664">
                  <c:v>-9.5934128432745069E-2</c:v>
                </c:pt>
                <c:pt idx="665">
                  <c:v>-1.8141107631244466</c:v>
                </c:pt>
                <c:pt idx="666">
                  <c:v>5.1041271791390415</c:v>
                </c:pt>
                <c:pt idx="667">
                  <c:v>2.0180802044354067</c:v>
                </c:pt>
                <c:pt idx="668">
                  <c:v>-0.92237220087207561</c:v>
                </c:pt>
                <c:pt idx="669">
                  <c:v>2.3193018768704832</c:v>
                </c:pt>
                <c:pt idx="670">
                  <c:v>5.2909185351655879</c:v>
                </c:pt>
                <c:pt idx="671">
                  <c:v>3.4934366944196995</c:v>
                </c:pt>
                <c:pt idx="672">
                  <c:v>1.3310189088177253</c:v>
                </c:pt>
                <c:pt idx="673">
                  <c:v>1.6824469848302925</c:v>
                </c:pt>
                <c:pt idx="674">
                  <c:v>1.0140035113310688</c:v>
                </c:pt>
                <c:pt idx="675">
                  <c:v>6.9188488120658604</c:v>
                </c:pt>
                <c:pt idx="676">
                  <c:v>1.3114229456443951</c:v>
                </c:pt>
                <c:pt idx="677">
                  <c:v>1.7467387416646432</c:v>
                </c:pt>
                <c:pt idx="678">
                  <c:v>-0.36653280527153242</c:v>
                </c:pt>
                <c:pt idx="679">
                  <c:v>1.6328232397803788</c:v>
                </c:pt>
                <c:pt idx="680">
                  <c:v>0.28931584208358174</c:v>
                </c:pt>
                <c:pt idx="681">
                  <c:v>1.8259017030852789</c:v>
                </c:pt>
                <c:pt idx="682">
                  <c:v>10.447386375061569</c:v>
                </c:pt>
                <c:pt idx="683">
                  <c:v>-1.8120672923809735</c:v>
                </c:pt>
                <c:pt idx="684">
                  <c:v>4.9730589115286818</c:v>
                </c:pt>
                <c:pt idx="685">
                  <c:v>3.6874093432236634</c:v>
                </c:pt>
                <c:pt idx="686">
                  <c:v>2.1711209772457636</c:v>
                </c:pt>
                <c:pt idx="687">
                  <c:v>1.882456572203381</c:v>
                </c:pt>
                <c:pt idx="688">
                  <c:v>-0.83601036984177313</c:v>
                </c:pt>
                <c:pt idx="689">
                  <c:v>5.6760542986178848</c:v>
                </c:pt>
                <c:pt idx="690">
                  <c:v>-4.4195883636808873</c:v>
                </c:pt>
                <c:pt idx="691">
                  <c:v>-0.89327736428802496</c:v>
                </c:pt>
                <c:pt idx="692">
                  <c:v>-2.5734548839067202</c:v>
                </c:pt>
                <c:pt idx="693">
                  <c:v>-0.18289885994371957</c:v>
                </c:pt>
                <c:pt idx="694">
                  <c:v>7.8360302724899782</c:v>
                </c:pt>
                <c:pt idx="695">
                  <c:v>7.6521042342466643</c:v>
                </c:pt>
                <c:pt idx="696">
                  <c:v>12.574442167228668</c:v>
                </c:pt>
                <c:pt idx="697">
                  <c:v>1.4824206365629919</c:v>
                </c:pt>
                <c:pt idx="698">
                  <c:v>5.0745628731308159</c:v>
                </c:pt>
                <c:pt idx="699">
                  <c:v>8.7581212293554671</c:v>
                </c:pt>
                <c:pt idx="700">
                  <c:v>-0.15523870393444383</c:v>
                </c:pt>
                <c:pt idx="701">
                  <c:v>1.1057478449717735</c:v>
                </c:pt>
                <c:pt idx="702">
                  <c:v>2.8919630790106226</c:v>
                </c:pt>
                <c:pt idx="703">
                  <c:v>8.8262146086562723</c:v>
                </c:pt>
                <c:pt idx="704">
                  <c:v>-6.2818929319583532</c:v>
                </c:pt>
                <c:pt idx="705">
                  <c:v>3.7247834862125018</c:v>
                </c:pt>
                <c:pt idx="706">
                  <c:v>9.5693939955230576</c:v>
                </c:pt>
                <c:pt idx="707">
                  <c:v>1.1593281201178485</c:v>
                </c:pt>
                <c:pt idx="708">
                  <c:v>1.0077489744510615</c:v>
                </c:pt>
                <c:pt idx="709">
                  <c:v>-1.0090209757998281</c:v>
                </c:pt>
                <c:pt idx="710">
                  <c:v>2.2317737958417894</c:v>
                </c:pt>
                <c:pt idx="711">
                  <c:v>2.4693941782801119</c:v>
                </c:pt>
                <c:pt idx="712">
                  <c:v>2.3949736564282631</c:v>
                </c:pt>
                <c:pt idx="713">
                  <c:v>0.55202441933832347</c:v>
                </c:pt>
                <c:pt idx="714">
                  <c:v>1.7603671688787585</c:v>
                </c:pt>
                <c:pt idx="715">
                  <c:v>-0.24911954863915753</c:v>
                </c:pt>
                <c:pt idx="716">
                  <c:v>0.17331471233607942</c:v>
                </c:pt>
                <c:pt idx="717">
                  <c:v>2.1195742170290401</c:v>
                </c:pt>
                <c:pt idx="718">
                  <c:v>4.0171489838664201</c:v>
                </c:pt>
                <c:pt idx="719">
                  <c:v>2.4789065268783901</c:v>
                </c:pt>
                <c:pt idx="720">
                  <c:v>-2.3615665698130499</c:v>
                </c:pt>
                <c:pt idx="721">
                  <c:v>-0.11196544604284497</c:v>
                </c:pt>
                <c:pt idx="722">
                  <c:v>4.5259876467339382</c:v>
                </c:pt>
                <c:pt idx="723">
                  <c:v>-0.45229725584731284</c:v>
                </c:pt>
                <c:pt idx="724">
                  <c:v>9.4654615916855107</c:v>
                </c:pt>
                <c:pt idx="725">
                  <c:v>5.8119794183910187</c:v>
                </c:pt>
                <c:pt idx="726">
                  <c:v>2.064801698727365</c:v>
                </c:pt>
                <c:pt idx="727">
                  <c:v>-3.3300228930902875</c:v>
                </c:pt>
                <c:pt idx="728">
                  <c:v>2.8233261657857724</c:v>
                </c:pt>
                <c:pt idx="729">
                  <c:v>-2.6035518676010838E-2</c:v>
                </c:pt>
                <c:pt idx="730">
                  <c:v>-7.6124807240893944</c:v>
                </c:pt>
                <c:pt idx="731">
                  <c:v>-11.360364444172603</c:v>
                </c:pt>
                <c:pt idx="732">
                  <c:v>-6.2110646292443477</c:v>
                </c:pt>
                <c:pt idx="733">
                  <c:v>-3.7062653462048303</c:v>
                </c:pt>
                <c:pt idx="734">
                  <c:v>-5.203434226753302</c:v>
                </c:pt>
                <c:pt idx="735">
                  <c:v>-2.9884623580560827</c:v>
                </c:pt>
                <c:pt idx="736">
                  <c:v>-7.7137181212919188</c:v>
                </c:pt>
                <c:pt idx="737">
                  <c:v>-8.0889315953884022</c:v>
                </c:pt>
                <c:pt idx="738">
                  <c:v>-0.29454036836611408</c:v>
                </c:pt>
                <c:pt idx="739">
                  <c:v>-7.4904134396943931</c:v>
                </c:pt>
                <c:pt idx="740">
                  <c:v>-3.3569697844745434</c:v>
                </c:pt>
                <c:pt idx="741">
                  <c:v>-4.7278215965583854</c:v>
                </c:pt>
                <c:pt idx="742">
                  <c:v>-1.0584409551908038</c:v>
                </c:pt>
                <c:pt idx="743">
                  <c:v>-2.0167796343178566</c:v>
                </c:pt>
                <c:pt idx="744">
                  <c:v>-3.8701167959723364</c:v>
                </c:pt>
                <c:pt idx="745">
                  <c:v>-7.1597438038999144</c:v>
                </c:pt>
                <c:pt idx="746">
                  <c:v>-10.400894851619526</c:v>
                </c:pt>
                <c:pt idx="747">
                  <c:v>-2.111108665949331</c:v>
                </c:pt>
                <c:pt idx="748">
                  <c:v>-4.3401579599521511</c:v>
                </c:pt>
                <c:pt idx="749">
                  <c:v>1.3951523689626129</c:v>
                </c:pt>
                <c:pt idx="750">
                  <c:v>1.1883574541654127</c:v>
                </c:pt>
                <c:pt idx="751">
                  <c:v>-2.3734712523870343</c:v>
                </c:pt>
                <c:pt idx="752">
                  <c:v>5.4905693134139142</c:v>
                </c:pt>
                <c:pt idx="753">
                  <c:v>0.52118168382031627</c:v>
                </c:pt>
                <c:pt idx="754">
                  <c:v>3.306841624336414</c:v>
                </c:pt>
                <c:pt idx="755">
                  <c:v>-0.28526195579426883</c:v>
                </c:pt>
                <c:pt idx="756">
                  <c:v>3.1620186013177118</c:v>
                </c:pt>
                <c:pt idx="757">
                  <c:v>0.23724517789445088</c:v>
                </c:pt>
                <c:pt idx="758">
                  <c:v>-0.891346412699491</c:v>
                </c:pt>
                <c:pt idx="759">
                  <c:v>3.5563646648938914</c:v>
                </c:pt>
                <c:pt idx="760">
                  <c:v>0.31847355192977034</c:v>
                </c:pt>
                <c:pt idx="761">
                  <c:v>-1.4621400895033787</c:v>
                </c:pt>
                <c:pt idx="762">
                  <c:v>-5.1260228496000479</c:v>
                </c:pt>
                <c:pt idx="763">
                  <c:v>0.20125256865794938</c:v>
                </c:pt>
                <c:pt idx="764">
                  <c:v>-3.4446217077140346</c:v>
                </c:pt>
                <c:pt idx="765">
                  <c:v>-1.539800225913794</c:v>
                </c:pt>
                <c:pt idx="766">
                  <c:v>3.7612685575270319</c:v>
                </c:pt>
                <c:pt idx="767">
                  <c:v>5.9757568977765203</c:v>
                </c:pt>
                <c:pt idx="768">
                  <c:v>-3.6055175320691859</c:v>
                </c:pt>
                <c:pt idx="769">
                  <c:v>-3.8563002819695384</c:v>
                </c:pt>
                <c:pt idx="770">
                  <c:v>2.8853985388478662</c:v>
                </c:pt>
                <c:pt idx="771">
                  <c:v>-1.7026038096610847</c:v>
                </c:pt>
                <c:pt idx="772">
                  <c:v>5.36171951150979</c:v>
                </c:pt>
                <c:pt idx="773">
                  <c:v>11.472344577171995</c:v>
                </c:pt>
                <c:pt idx="774">
                  <c:v>4.4044748649264136</c:v>
                </c:pt>
                <c:pt idx="775">
                  <c:v>6.2306772821559377</c:v>
                </c:pt>
                <c:pt idx="776">
                  <c:v>5.9406390684904693</c:v>
                </c:pt>
                <c:pt idx="777">
                  <c:v>11.700178400121715</c:v>
                </c:pt>
                <c:pt idx="778">
                  <c:v>3.2726179474731509</c:v>
                </c:pt>
                <c:pt idx="779">
                  <c:v>4.1344246181295006</c:v>
                </c:pt>
                <c:pt idx="780">
                  <c:v>10.768164116163106</c:v>
                </c:pt>
                <c:pt idx="781">
                  <c:v>4.8747189693859383</c:v>
                </c:pt>
                <c:pt idx="782">
                  <c:v>1.6633389026904126</c:v>
                </c:pt>
                <c:pt idx="783">
                  <c:v>3.9211798232316823</c:v>
                </c:pt>
                <c:pt idx="784">
                  <c:v>6.4703088966745099</c:v>
                </c:pt>
                <c:pt idx="785">
                  <c:v>7.8420436737107764</c:v>
                </c:pt>
                <c:pt idx="786">
                  <c:v>7.5610429458127868</c:v>
                </c:pt>
                <c:pt idx="787">
                  <c:v>5.2047186494186093</c:v>
                </c:pt>
                <c:pt idx="788">
                  <c:v>4.0830758413666217</c:v>
                </c:pt>
                <c:pt idx="789">
                  <c:v>6.8377394238883227</c:v>
                </c:pt>
                <c:pt idx="790">
                  <c:v>4.4914597976270443</c:v>
                </c:pt>
                <c:pt idx="791">
                  <c:v>15.44331684433908</c:v>
                </c:pt>
                <c:pt idx="792">
                  <c:v>6.3992098683102228</c:v>
                </c:pt>
                <c:pt idx="793">
                  <c:v>8.1208995719059658</c:v>
                </c:pt>
                <c:pt idx="794">
                  <c:v>7.9288495876163552</c:v>
                </c:pt>
                <c:pt idx="795">
                  <c:v>5.2130679269393596</c:v>
                </c:pt>
                <c:pt idx="796">
                  <c:v>1.0693507363977801</c:v>
                </c:pt>
                <c:pt idx="797">
                  <c:v>1.3715764825576144</c:v>
                </c:pt>
                <c:pt idx="798">
                  <c:v>4.8525819773966248</c:v>
                </c:pt>
                <c:pt idx="799">
                  <c:v>6.8739757189150339</c:v>
                </c:pt>
                <c:pt idx="800">
                  <c:v>7.7037437940483215</c:v>
                </c:pt>
                <c:pt idx="801">
                  <c:v>11.025449083040655</c:v>
                </c:pt>
                <c:pt idx="802">
                  <c:v>13.838680011509965</c:v>
                </c:pt>
                <c:pt idx="803">
                  <c:v>1.8449708490885399</c:v>
                </c:pt>
                <c:pt idx="804">
                  <c:v>1.0327235849653107</c:v>
                </c:pt>
                <c:pt idx="805">
                  <c:v>1.7752039201314176</c:v>
                </c:pt>
                <c:pt idx="806">
                  <c:v>-8.5221263189723118E-2</c:v>
                </c:pt>
                <c:pt idx="807">
                  <c:v>5.7261447138970283</c:v>
                </c:pt>
                <c:pt idx="808">
                  <c:v>7.2461420680322277</c:v>
                </c:pt>
                <c:pt idx="809">
                  <c:v>10.514839556975559</c:v>
                </c:pt>
                <c:pt idx="810">
                  <c:v>-4.9956584538577147</c:v>
                </c:pt>
                <c:pt idx="811">
                  <c:v>13.279700517219297</c:v>
                </c:pt>
                <c:pt idx="812">
                  <c:v>11.076123481020289</c:v>
                </c:pt>
                <c:pt idx="813">
                  <c:v>9.5696983068268509</c:v>
                </c:pt>
                <c:pt idx="814">
                  <c:v>10.459528296893424</c:v>
                </c:pt>
                <c:pt idx="815">
                  <c:v>7.6859933331612638</c:v>
                </c:pt>
                <c:pt idx="816">
                  <c:v>8.4870430465789752</c:v>
                </c:pt>
                <c:pt idx="817">
                  <c:v>-4.6985727811106415</c:v>
                </c:pt>
                <c:pt idx="818">
                  <c:v>8.3596777215424254</c:v>
                </c:pt>
                <c:pt idx="819">
                  <c:v>5.1865003833479335</c:v>
                </c:pt>
                <c:pt idx="820">
                  <c:v>7.8409515968022987</c:v>
                </c:pt>
                <c:pt idx="821">
                  <c:v>12.472333168906658</c:v>
                </c:pt>
                <c:pt idx="822">
                  <c:v>7.6739794751386654</c:v>
                </c:pt>
                <c:pt idx="823">
                  <c:v>4.1054784134497453</c:v>
                </c:pt>
                <c:pt idx="824">
                  <c:v>-6.5860103969869925</c:v>
                </c:pt>
                <c:pt idx="825">
                  <c:v>7.6805447803308624</c:v>
                </c:pt>
                <c:pt idx="826">
                  <c:v>7.6819382662330895</c:v>
                </c:pt>
                <c:pt idx="827">
                  <c:v>9.9866326651723227</c:v>
                </c:pt>
                <c:pt idx="828">
                  <c:v>9.0810196408787363</c:v>
                </c:pt>
                <c:pt idx="829">
                  <c:v>9.6157163849615728</c:v>
                </c:pt>
                <c:pt idx="830">
                  <c:v>5.8096952726910587</c:v>
                </c:pt>
                <c:pt idx="831">
                  <c:v>4.4936538788949321</c:v>
                </c:pt>
                <c:pt idx="832">
                  <c:v>17.386901842606022</c:v>
                </c:pt>
                <c:pt idx="833">
                  <c:v>1.5756470133925404</c:v>
                </c:pt>
                <c:pt idx="834">
                  <c:v>7.482397322663644</c:v>
                </c:pt>
                <c:pt idx="835">
                  <c:v>11.52684156247507</c:v>
                </c:pt>
                <c:pt idx="836">
                  <c:v>16.001816294601838</c:v>
                </c:pt>
                <c:pt idx="837">
                  <c:v>16.519478044010043</c:v>
                </c:pt>
                <c:pt idx="838">
                  <c:v>-9.6829935484203986</c:v>
                </c:pt>
                <c:pt idx="839">
                  <c:v>2.0184755683390279</c:v>
                </c:pt>
                <c:pt idx="840">
                  <c:v>0.92701506000577183</c:v>
                </c:pt>
                <c:pt idx="841">
                  <c:v>8.1015645394312514</c:v>
                </c:pt>
                <c:pt idx="842">
                  <c:v>10.002764650964764</c:v>
                </c:pt>
                <c:pt idx="843">
                  <c:v>3.0226078154526732</c:v>
                </c:pt>
                <c:pt idx="844">
                  <c:v>0.1761459620021526</c:v>
                </c:pt>
                <c:pt idx="845">
                  <c:v>4.6222256566831277</c:v>
                </c:pt>
                <c:pt idx="846">
                  <c:v>9.5274528202250224</c:v>
                </c:pt>
                <c:pt idx="847">
                  <c:v>7.8735151566700097</c:v>
                </c:pt>
                <c:pt idx="848">
                  <c:v>5.4706148495583307</c:v>
                </c:pt>
                <c:pt idx="849">
                  <c:v>8.0426823008476589</c:v>
                </c:pt>
                <c:pt idx="850">
                  <c:v>7.7145538737860733</c:v>
                </c:pt>
                <c:pt idx="851">
                  <c:v>2.9015122066453785</c:v>
                </c:pt>
                <c:pt idx="852">
                  <c:v>-0.33053018899839515</c:v>
                </c:pt>
                <c:pt idx="853">
                  <c:v>3.3593142472337689</c:v>
                </c:pt>
                <c:pt idx="854">
                  <c:v>3.8740366525937162</c:v>
                </c:pt>
                <c:pt idx="855">
                  <c:v>0.81543990256180621</c:v>
                </c:pt>
                <c:pt idx="856">
                  <c:v>6.2974631107200594</c:v>
                </c:pt>
                <c:pt idx="857">
                  <c:v>1.883247973563968</c:v>
                </c:pt>
                <c:pt idx="858">
                  <c:v>5.908951443518859</c:v>
                </c:pt>
                <c:pt idx="859">
                  <c:v>6.432135333290816</c:v>
                </c:pt>
                <c:pt idx="860">
                  <c:v>1.0675459198505166</c:v>
                </c:pt>
                <c:pt idx="861">
                  <c:v>0.79556490978947636</c:v>
                </c:pt>
                <c:pt idx="862">
                  <c:v>-0.35084858857588586</c:v>
                </c:pt>
                <c:pt idx="863">
                  <c:v>3.6177490531538439</c:v>
                </c:pt>
                <c:pt idx="864">
                  <c:v>14.159664799757451</c:v>
                </c:pt>
                <c:pt idx="865">
                  <c:v>6.8035296429087992</c:v>
                </c:pt>
                <c:pt idx="866">
                  <c:v>1.9316893585656629</c:v>
                </c:pt>
                <c:pt idx="867">
                  <c:v>2.0342331165908263</c:v>
                </c:pt>
                <c:pt idx="868">
                  <c:v>0.56699147188309951</c:v>
                </c:pt>
                <c:pt idx="869">
                  <c:v>0.92701110719606561</c:v>
                </c:pt>
                <c:pt idx="870">
                  <c:v>3.860480559766728</c:v>
                </c:pt>
                <c:pt idx="871">
                  <c:v>7.6562320440273908</c:v>
                </c:pt>
                <c:pt idx="872">
                  <c:v>-5.4671492816214311</c:v>
                </c:pt>
                <c:pt idx="873">
                  <c:v>2.2838098406625136</c:v>
                </c:pt>
                <c:pt idx="874">
                  <c:v>0.46053506534519784</c:v>
                </c:pt>
                <c:pt idx="875">
                  <c:v>0.69376020649126247</c:v>
                </c:pt>
                <c:pt idx="876">
                  <c:v>2.5079718911723319</c:v>
                </c:pt>
                <c:pt idx="877">
                  <c:v>4.0127649093408593</c:v>
                </c:pt>
                <c:pt idx="878">
                  <c:v>0.26751557208662291</c:v>
                </c:pt>
                <c:pt idx="879">
                  <c:v>1.1936221283669823</c:v>
                </c:pt>
                <c:pt idx="880">
                  <c:v>4.219931645471604</c:v>
                </c:pt>
                <c:pt idx="881">
                  <c:v>0.57816021658479144</c:v>
                </c:pt>
                <c:pt idx="882">
                  <c:v>-2.6145731007866289</c:v>
                </c:pt>
                <c:pt idx="883">
                  <c:v>-1.5855196576947606</c:v>
                </c:pt>
                <c:pt idx="884">
                  <c:v>1.7166555145826266</c:v>
                </c:pt>
                <c:pt idx="885">
                  <c:v>3.1722089801082376</c:v>
                </c:pt>
                <c:pt idx="886">
                  <c:v>-3.6957461785046064</c:v>
                </c:pt>
                <c:pt idx="887">
                  <c:v>1.9802146475788334</c:v>
                </c:pt>
                <c:pt idx="888">
                  <c:v>3.5189197843124305</c:v>
                </c:pt>
                <c:pt idx="889">
                  <c:v>8.0199534741664138</c:v>
                </c:pt>
                <c:pt idx="890">
                  <c:v>10.032925401720007</c:v>
                </c:pt>
                <c:pt idx="891">
                  <c:v>4.3607554925793863</c:v>
                </c:pt>
                <c:pt idx="892">
                  <c:v>3.6295042601019389</c:v>
                </c:pt>
                <c:pt idx="893">
                  <c:v>6.9032282154022084</c:v>
                </c:pt>
                <c:pt idx="894">
                  <c:v>12.836820355981075</c:v>
                </c:pt>
                <c:pt idx="895">
                  <c:v>6.4527384979057132</c:v>
                </c:pt>
                <c:pt idx="896">
                  <c:v>-6.2032038927386139</c:v>
                </c:pt>
                <c:pt idx="897">
                  <c:v>3.1288262582762627E-2</c:v>
                </c:pt>
                <c:pt idx="898">
                  <c:v>2.8167866009396505</c:v>
                </c:pt>
                <c:pt idx="899">
                  <c:v>9.526191813803635</c:v>
                </c:pt>
                <c:pt idx="900">
                  <c:v>9.7848825813160261</c:v>
                </c:pt>
                <c:pt idx="901">
                  <c:v>8.5199280225495784</c:v>
                </c:pt>
                <c:pt idx="902">
                  <c:v>5.2071717356850087</c:v>
                </c:pt>
                <c:pt idx="903">
                  <c:v>3.3765544004015453</c:v>
                </c:pt>
                <c:pt idx="904">
                  <c:v>3.0711486434153983</c:v>
                </c:pt>
                <c:pt idx="905">
                  <c:v>3.3552718441228535</c:v>
                </c:pt>
                <c:pt idx="906">
                  <c:v>-0.26840104553343735</c:v>
                </c:pt>
                <c:pt idx="907">
                  <c:v>-3.0882322839553069</c:v>
                </c:pt>
                <c:pt idx="908">
                  <c:v>2.792840357083449</c:v>
                </c:pt>
                <c:pt idx="909">
                  <c:v>2.5498644506958215</c:v>
                </c:pt>
                <c:pt idx="910">
                  <c:v>2.7922986491744552</c:v>
                </c:pt>
                <c:pt idx="911">
                  <c:v>2.300844168204236</c:v>
                </c:pt>
                <c:pt idx="912">
                  <c:v>7.8607986440332667</c:v>
                </c:pt>
                <c:pt idx="913">
                  <c:v>3.2085046470186711</c:v>
                </c:pt>
                <c:pt idx="914">
                  <c:v>9.5041874199022232</c:v>
                </c:pt>
                <c:pt idx="915">
                  <c:v>4.2664217334053234</c:v>
                </c:pt>
                <c:pt idx="916">
                  <c:v>8.0699699173747206</c:v>
                </c:pt>
                <c:pt idx="917">
                  <c:v>4.3871793696864643</c:v>
                </c:pt>
                <c:pt idx="918">
                  <c:v>7.1865313032309928</c:v>
                </c:pt>
                <c:pt idx="919">
                  <c:v>6.0404016680957824</c:v>
                </c:pt>
                <c:pt idx="920">
                  <c:v>4.1704798786861659</c:v>
                </c:pt>
                <c:pt idx="921">
                  <c:v>-5.7981601170741186</c:v>
                </c:pt>
                <c:pt idx="922">
                  <c:v>-2.8595330141966997</c:v>
                </c:pt>
                <c:pt idx="923">
                  <c:v>2.7293225637098288</c:v>
                </c:pt>
                <c:pt idx="924">
                  <c:v>4.1148291683353619</c:v>
                </c:pt>
                <c:pt idx="925">
                  <c:v>0.49574901465778964</c:v>
                </c:pt>
                <c:pt idx="926">
                  <c:v>13.543597140684625</c:v>
                </c:pt>
                <c:pt idx="927">
                  <c:v>6.3414060910204313</c:v>
                </c:pt>
                <c:pt idx="928">
                  <c:v>-4.5877759055196208</c:v>
                </c:pt>
                <c:pt idx="929">
                  <c:v>-2.0453516136144145</c:v>
                </c:pt>
                <c:pt idx="930">
                  <c:v>5.0969921056880167</c:v>
                </c:pt>
                <c:pt idx="931">
                  <c:v>2.7467350688742584</c:v>
                </c:pt>
                <c:pt idx="932">
                  <c:v>0.4983764038767049</c:v>
                </c:pt>
                <c:pt idx="933">
                  <c:v>0.13376011264053034</c:v>
                </c:pt>
                <c:pt idx="934">
                  <c:v>3.4792637572319052</c:v>
                </c:pt>
                <c:pt idx="935">
                  <c:v>3.8753650210010306</c:v>
                </c:pt>
                <c:pt idx="936">
                  <c:v>1.2170073464947961</c:v>
                </c:pt>
                <c:pt idx="937">
                  <c:v>4.0481966288161004</c:v>
                </c:pt>
                <c:pt idx="938">
                  <c:v>7.3929700669859812</c:v>
                </c:pt>
                <c:pt idx="939">
                  <c:v>5.2489564559397195</c:v>
                </c:pt>
                <c:pt idx="940">
                  <c:v>9.3128102807499999</c:v>
                </c:pt>
                <c:pt idx="941">
                  <c:v>9.3886595802732842</c:v>
                </c:pt>
                <c:pt idx="942">
                  <c:v>15.141233086857312</c:v>
                </c:pt>
                <c:pt idx="943">
                  <c:v>4.4757402335357028</c:v>
                </c:pt>
                <c:pt idx="944">
                  <c:v>4.1874414099878834</c:v>
                </c:pt>
                <c:pt idx="945">
                  <c:v>0.51835669445343058</c:v>
                </c:pt>
                <c:pt idx="946">
                  <c:v>4.8371226512084178</c:v>
                </c:pt>
                <c:pt idx="947">
                  <c:v>4.8959015510855295</c:v>
                </c:pt>
                <c:pt idx="948">
                  <c:v>2.6185227906802595</c:v>
                </c:pt>
                <c:pt idx="949">
                  <c:v>0.6302439329956826</c:v>
                </c:pt>
                <c:pt idx="950">
                  <c:v>8.6018405063020396</c:v>
                </c:pt>
                <c:pt idx="951">
                  <c:v>2.3723997951777136</c:v>
                </c:pt>
                <c:pt idx="952">
                  <c:v>-9.6587957557602522E-2</c:v>
                </c:pt>
                <c:pt idx="953">
                  <c:v>2.5443021661605059</c:v>
                </c:pt>
                <c:pt idx="954">
                  <c:v>8.2168094889959207</c:v>
                </c:pt>
                <c:pt idx="955">
                  <c:v>5.0316151429048404</c:v>
                </c:pt>
                <c:pt idx="956">
                  <c:v>1.8155869901675459</c:v>
                </c:pt>
                <c:pt idx="957">
                  <c:v>7.4172051419887595</c:v>
                </c:pt>
                <c:pt idx="958">
                  <c:v>0.18687008329870025</c:v>
                </c:pt>
                <c:pt idx="959">
                  <c:v>-3.5905490022512367</c:v>
                </c:pt>
                <c:pt idx="960">
                  <c:v>2.9509333949227852</c:v>
                </c:pt>
                <c:pt idx="961">
                  <c:v>5.4982907975824418</c:v>
                </c:pt>
                <c:pt idx="962">
                  <c:v>8.2736249318879658</c:v>
                </c:pt>
                <c:pt idx="963">
                  <c:v>3.5404150312056828</c:v>
                </c:pt>
                <c:pt idx="964">
                  <c:v>6.7197778968420607</c:v>
                </c:pt>
                <c:pt idx="965">
                  <c:v>0.6456019803738684</c:v>
                </c:pt>
                <c:pt idx="966">
                  <c:v>1.9625205302886002</c:v>
                </c:pt>
                <c:pt idx="967">
                  <c:v>1.9709324535200068</c:v>
                </c:pt>
                <c:pt idx="968">
                  <c:v>3.1562766891180161</c:v>
                </c:pt>
                <c:pt idx="969">
                  <c:v>5.2055398595831832</c:v>
                </c:pt>
                <c:pt idx="970">
                  <c:v>5.0882827886629798</c:v>
                </c:pt>
                <c:pt idx="971">
                  <c:v>4.4120736700219823</c:v>
                </c:pt>
                <c:pt idx="972">
                  <c:v>-0.59884859987131733</c:v>
                </c:pt>
                <c:pt idx="973">
                  <c:v>-3.4695010676008735</c:v>
                </c:pt>
                <c:pt idx="974">
                  <c:v>0.76759249550855202</c:v>
                </c:pt>
                <c:pt idx="975">
                  <c:v>-2.7074791884840153</c:v>
                </c:pt>
                <c:pt idx="976">
                  <c:v>-1.2267536652935718</c:v>
                </c:pt>
                <c:pt idx="977">
                  <c:v>0.55898580728359093</c:v>
                </c:pt>
                <c:pt idx="978">
                  <c:v>1.3291829174513907</c:v>
                </c:pt>
                <c:pt idx="979">
                  <c:v>2.0477205421094169</c:v>
                </c:pt>
                <c:pt idx="980">
                  <c:v>0.52820625826484502</c:v>
                </c:pt>
                <c:pt idx="981">
                  <c:v>-1.0773536985132779</c:v>
                </c:pt>
                <c:pt idx="982">
                  <c:v>-2.0654930578616728</c:v>
                </c:pt>
                <c:pt idx="983">
                  <c:v>2.2507286548167258</c:v>
                </c:pt>
                <c:pt idx="984">
                  <c:v>0.93306152155294342</c:v>
                </c:pt>
                <c:pt idx="985">
                  <c:v>-0.83171492526599877</c:v>
                </c:pt>
                <c:pt idx="986">
                  <c:v>-1.2110595387265732</c:v>
                </c:pt>
                <c:pt idx="987">
                  <c:v>-2.7935710048959663</c:v>
                </c:pt>
                <c:pt idx="988">
                  <c:v>-4.6097299332774782</c:v>
                </c:pt>
                <c:pt idx="989">
                  <c:v>0.29676838950760498</c:v>
                </c:pt>
                <c:pt idx="990">
                  <c:v>2.397159361972669</c:v>
                </c:pt>
                <c:pt idx="991">
                  <c:v>5.8054606459299691</c:v>
                </c:pt>
                <c:pt idx="992">
                  <c:v>9.4328816750190754</c:v>
                </c:pt>
                <c:pt idx="993">
                  <c:v>3.7323059144972461</c:v>
                </c:pt>
                <c:pt idx="994">
                  <c:v>2.1328722014490467</c:v>
                </c:pt>
                <c:pt idx="995">
                  <c:v>1.9200223201095952</c:v>
                </c:pt>
                <c:pt idx="996">
                  <c:v>0.47103960950103385</c:v>
                </c:pt>
                <c:pt idx="997">
                  <c:v>-0.59892614598491889</c:v>
                </c:pt>
                <c:pt idx="998">
                  <c:v>-1.0660657501098854</c:v>
                </c:pt>
                <c:pt idx="999">
                  <c:v>-1.8967940957508347</c:v>
                </c:pt>
                <c:pt idx="1000">
                  <c:v>-1.6058370107548114</c:v>
                </c:pt>
                <c:pt idx="1001">
                  <c:v>-4.03755323060183</c:v>
                </c:pt>
                <c:pt idx="1002">
                  <c:v>-3.540994618173201</c:v>
                </c:pt>
                <c:pt idx="1003">
                  <c:v>-3.5686339178583495</c:v>
                </c:pt>
                <c:pt idx="1004">
                  <c:v>2.8809626013530902</c:v>
                </c:pt>
                <c:pt idx="1005">
                  <c:v>-6.7254602663303871</c:v>
                </c:pt>
                <c:pt idx="1006">
                  <c:v>-3.7288264250938283</c:v>
                </c:pt>
                <c:pt idx="1007">
                  <c:v>0.76838688383647025</c:v>
                </c:pt>
                <c:pt idx="1008">
                  <c:v>-4.1356267028011473</c:v>
                </c:pt>
                <c:pt idx="1009">
                  <c:v>-1.9293553779501593</c:v>
                </c:pt>
                <c:pt idx="1010">
                  <c:v>0.26141100573504161</c:v>
                </c:pt>
                <c:pt idx="1011">
                  <c:v>0.74423850626563137</c:v>
                </c:pt>
                <c:pt idx="1012">
                  <c:v>-3.7797903119061118</c:v>
                </c:pt>
                <c:pt idx="1013">
                  <c:v>-1.5911309261194333</c:v>
                </c:pt>
                <c:pt idx="1014">
                  <c:v>-3.9185203613588868</c:v>
                </c:pt>
                <c:pt idx="1015">
                  <c:v>-5.419112646846699</c:v>
                </c:pt>
                <c:pt idx="1016">
                  <c:v>-3.994444235202721</c:v>
                </c:pt>
                <c:pt idx="1017">
                  <c:v>-1.6110371813904436</c:v>
                </c:pt>
                <c:pt idx="1018">
                  <c:v>2.4500927617682464</c:v>
                </c:pt>
                <c:pt idx="1019">
                  <c:v>-3.4740025940737951</c:v>
                </c:pt>
                <c:pt idx="1020">
                  <c:v>-1.7002039112958016</c:v>
                </c:pt>
                <c:pt idx="1021">
                  <c:v>-3.382011645874087</c:v>
                </c:pt>
                <c:pt idx="1022">
                  <c:v>-4.6296517684672409</c:v>
                </c:pt>
                <c:pt idx="1023">
                  <c:v>-1.9478957755811166</c:v>
                </c:pt>
                <c:pt idx="1024">
                  <c:v>-1.0955685775726636</c:v>
                </c:pt>
                <c:pt idx="1025">
                  <c:v>-0.90007500977162636</c:v>
                </c:pt>
                <c:pt idx="1026">
                  <c:v>-2.6027191459219239</c:v>
                </c:pt>
                <c:pt idx="1027">
                  <c:v>5.1258044184663731E-2</c:v>
                </c:pt>
                <c:pt idx="1028">
                  <c:v>-2.523404919823875</c:v>
                </c:pt>
                <c:pt idx="1029">
                  <c:v>-6.144703496461716</c:v>
                </c:pt>
                <c:pt idx="1030">
                  <c:v>1.2317067156349708</c:v>
                </c:pt>
                <c:pt idx="1031">
                  <c:v>0.9907597747648822</c:v>
                </c:pt>
                <c:pt idx="1032">
                  <c:v>2.4288083741094368</c:v>
                </c:pt>
                <c:pt idx="1033">
                  <c:v>-11.408916114602448</c:v>
                </c:pt>
                <c:pt idx="1034">
                  <c:v>4.8072560440890726</c:v>
                </c:pt>
                <c:pt idx="1035">
                  <c:v>-1.6083363416544074</c:v>
                </c:pt>
                <c:pt idx="1036">
                  <c:v>-3.0426929330636767</c:v>
                </c:pt>
                <c:pt idx="1037">
                  <c:v>-0.59622327265923047</c:v>
                </c:pt>
                <c:pt idx="1038">
                  <c:v>1.7781681813138448</c:v>
                </c:pt>
                <c:pt idx="1039">
                  <c:v>4.5089860428089423</c:v>
                </c:pt>
                <c:pt idx="1040">
                  <c:v>-2.4592347328017894</c:v>
                </c:pt>
                <c:pt idx="1041">
                  <c:v>-2.1079089843933616</c:v>
                </c:pt>
                <c:pt idx="1042">
                  <c:v>-3.943248516728076</c:v>
                </c:pt>
                <c:pt idx="1043">
                  <c:v>-5.4242700423444745</c:v>
                </c:pt>
                <c:pt idx="1044">
                  <c:v>-5.0794830748106108</c:v>
                </c:pt>
                <c:pt idx="1045">
                  <c:v>-5.575414358367297</c:v>
                </c:pt>
                <c:pt idx="1046">
                  <c:v>1.2398017052148305</c:v>
                </c:pt>
                <c:pt idx="1047">
                  <c:v>-3.6922325937874234</c:v>
                </c:pt>
                <c:pt idx="1048">
                  <c:v>-6.8903653413950821</c:v>
                </c:pt>
                <c:pt idx="1049">
                  <c:v>-2.9861023235956594</c:v>
                </c:pt>
                <c:pt idx="1050">
                  <c:v>-7.3875327337250383</c:v>
                </c:pt>
                <c:pt idx="1051">
                  <c:v>-3.1293310644848589</c:v>
                </c:pt>
                <c:pt idx="1052">
                  <c:v>-3.7533160796299825</c:v>
                </c:pt>
                <c:pt idx="1053">
                  <c:v>-4.1882315065102915</c:v>
                </c:pt>
                <c:pt idx="1054">
                  <c:v>-0.4374134232924547</c:v>
                </c:pt>
                <c:pt idx="1055">
                  <c:v>-6.5554158605757635</c:v>
                </c:pt>
                <c:pt idx="1056">
                  <c:v>-2.6628329940023008</c:v>
                </c:pt>
                <c:pt idx="1057">
                  <c:v>-8.6903878439880629</c:v>
                </c:pt>
                <c:pt idx="1058">
                  <c:v>-0.88291317582500994</c:v>
                </c:pt>
                <c:pt idx="1059">
                  <c:v>3.907183413049637</c:v>
                </c:pt>
                <c:pt idx="1060">
                  <c:v>4.9767791457394139</c:v>
                </c:pt>
                <c:pt idx="1061">
                  <c:v>-4.0489868056549483</c:v>
                </c:pt>
                <c:pt idx="1062">
                  <c:v>-0.62705623900154706</c:v>
                </c:pt>
                <c:pt idx="1063">
                  <c:v>0.62536995319457844</c:v>
                </c:pt>
                <c:pt idx="1064">
                  <c:v>2.1140528850446287</c:v>
                </c:pt>
                <c:pt idx="1065">
                  <c:v>-7.6370907870973213</c:v>
                </c:pt>
                <c:pt idx="1066">
                  <c:v>-3.0023302629092399</c:v>
                </c:pt>
                <c:pt idx="1067">
                  <c:v>1.7543154885280501</c:v>
                </c:pt>
                <c:pt idx="1068">
                  <c:v>1.3821099050326922</c:v>
                </c:pt>
                <c:pt idx="1069">
                  <c:v>-13.647974259847544</c:v>
                </c:pt>
                <c:pt idx="1070">
                  <c:v>-1.9659155754853828</c:v>
                </c:pt>
                <c:pt idx="1071">
                  <c:v>-0.8182581882707467</c:v>
                </c:pt>
                <c:pt idx="1072">
                  <c:v>-11.03610262704008</c:v>
                </c:pt>
                <c:pt idx="1073">
                  <c:v>-12.433842773652827</c:v>
                </c:pt>
                <c:pt idx="1074">
                  <c:v>-8.1140622083085816</c:v>
                </c:pt>
                <c:pt idx="1075">
                  <c:v>-1.7703048225474021</c:v>
                </c:pt>
                <c:pt idx="1076">
                  <c:v>-1.5606510045990518</c:v>
                </c:pt>
                <c:pt idx="1077">
                  <c:v>-1.9368129285791866</c:v>
                </c:pt>
                <c:pt idx="1078">
                  <c:v>-5.9542206302672724</c:v>
                </c:pt>
                <c:pt idx="1079">
                  <c:v>-6.0671865403266452</c:v>
                </c:pt>
                <c:pt idx="1080">
                  <c:v>-6.245155199102129</c:v>
                </c:pt>
                <c:pt idx="1081">
                  <c:v>-1.2837230671559894</c:v>
                </c:pt>
                <c:pt idx="1082">
                  <c:v>0.42745932861613767</c:v>
                </c:pt>
                <c:pt idx="1083">
                  <c:v>1.4241306900266864</c:v>
                </c:pt>
                <c:pt idx="1084">
                  <c:v>0.78489262701017992</c:v>
                </c:pt>
                <c:pt idx="1085">
                  <c:v>-4.7204427726566252</c:v>
                </c:pt>
                <c:pt idx="1086">
                  <c:v>-5.5187275310517947</c:v>
                </c:pt>
                <c:pt idx="1087">
                  <c:v>8.6589054181598186</c:v>
                </c:pt>
                <c:pt idx="1088">
                  <c:v>0.53306166931422183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5-4402-A484-DC7FDBB5D10A}"/>
            </c:ext>
          </c:extLst>
        </c:ser>
        <c:ser>
          <c:idx val="4"/>
          <c:order val="1"/>
          <c:tx>
            <c:strRef>
              <c:f>'Indicadores Semanais'!$AD$6</c:f>
              <c:strCache>
                <c:ptCount val="1"/>
                <c:pt idx="0">
                  <c:v>DEI acumulado num período de 3 anos (média móvel semanal)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Semanais'!$Y$9:$Y$1097</c:f>
              <c:strCache>
                <c:ptCount val="1089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0">
                  <c:v>01-05-2022</c:v>
                </c:pt>
                <c:pt idx="881">
                  <c:v>01-06-2022</c:v>
                </c:pt>
                <c:pt idx="911">
                  <c:v>01-07-2022</c:v>
                </c:pt>
                <c:pt idx="942">
                  <c:v>01-08-2022</c:v>
                </c:pt>
                <c:pt idx="973">
                  <c:v>01-09-2022</c:v>
                </c:pt>
                <c:pt idx="1003">
                  <c:v>01-10-2022</c:v>
                </c:pt>
                <c:pt idx="1034">
                  <c:v>01-11-2022</c:v>
                </c:pt>
                <c:pt idx="1064">
                  <c:v>01-12-2022</c:v>
                </c:pt>
                <c:pt idx="1088">
                  <c:v>25-12-2022</c:v>
                </c:pt>
              </c:strCache>
            </c:strRef>
          </c:cat>
          <c:val>
            <c:numRef>
              <c:f>'Indicadores Semanais'!$AD$9:$AD$1097</c:f>
              <c:numCache>
                <c:formatCode>0.0</c:formatCode>
                <c:ptCount val="1089"/>
                <c:pt idx="0">
                  <c:v>5.4291916097502133</c:v>
                </c:pt>
                <c:pt idx="1">
                  <c:v>5.7845272276987174</c:v>
                </c:pt>
                <c:pt idx="2">
                  <c:v>5.7273287727164046</c:v>
                </c:pt>
                <c:pt idx="3">
                  <c:v>6.875189301929459</c:v>
                </c:pt>
                <c:pt idx="4">
                  <c:v>8.3523265056313019</c:v>
                </c:pt>
                <c:pt idx="5">
                  <c:v>9.3850244197204109</c:v>
                </c:pt>
                <c:pt idx="6">
                  <c:v>9.8045780904195077</c:v>
                </c:pt>
                <c:pt idx="7">
                  <c:v>10.36093924130911</c:v>
                </c:pt>
                <c:pt idx="8">
                  <c:v>10.27659137467781</c:v>
                </c:pt>
                <c:pt idx="9">
                  <c:v>10.265537799283907</c:v>
                </c:pt>
                <c:pt idx="10">
                  <c:v>9.6087816502750591</c:v>
                </c:pt>
                <c:pt idx="11">
                  <c:v>9.3059526651231561</c:v>
                </c:pt>
                <c:pt idx="12">
                  <c:v>8.3468333889270081</c:v>
                </c:pt>
                <c:pt idx="13">
                  <c:v>8.1692624532373035</c:v>
                </c:pt>
                <c:pt idx="14">
                  <c:v>7.4814659389333524</c:v>
                </c:pt>
                <c:pt idx="15">
                  <c:v>7.4658743420336577</c:v>
                </c:pt>
                <c:pt idx="16">
                  <c:v>6.7455489326544722</c:v>
                </c:pt>
                <c:pt idx="17">
                  <c:v>6.2753933067631289</c:v>
                </c:pt>
                <c:pt idx="18">
                  <c:v>6.1072326243797335</c:v>
                </c:pt>
                <c:pt idx="19">
                  <c:v>6.4196673213707856</c:v>
                </c:pt>
                <c:pt idx="20">
                  <c:v>6.3429995834750139</c:v>
                </c:pt>
                <c:pt idx="21">
                  <c:v>6.3178256088114404</c:v>
                </c:pt>
                <c:pt idx="22">
                  <c:v>5.9485725399960927</c:v>
                </c:pt>
                <c:pt idx="23">
                  <c:v>5.7568743740115069</c:v>
                </c:pt>
                <c:pt idx="24">
                  <c:v>5.8723794666530802</c:v>
                </c:pt>
                <c:pt idx="25">
                  <c:v>6.140870531468666</c:v>
                </c:pt>
                <c:pt idx="26">
                  <c:v>6.0852536031850928</c:v>
                </c:pt>
                <c:pt idx="27">
                  <c:v>6.0337768436491972</c:v>
                </c:pt>
                <c:pt idx="28">
                  <c:v>6.1018561371445372</c:v>
                </c:pt>
                <c:pt idx="29">
                  <c:v>5.9487342186740904</c:v>
                </c:pt>
                <c:pt idx="30">
                  <c:v>6.3277705787455858</c:v>
                </c:pt>
                <c:pt idx="31">
                  <c:v>5.8862937365534789</c:v>
                </c:pt>
                <c:pt idx="32">
                  <c:v>5.1455488859889114</c:v>
                </c:pt>
                <c:pt idx="33">
                  <c:v>4.9833023815437496</c:v>
                </c:pt>
                <c:pt idx="34">
                  <c:v>5.1654543525149439</c:v>
                </c:pt>
                <c:pt idx="35">
                  <c:v>5.1771370429295445</c:v>
                </c:pt>
                <c:pt idx="36">
                  <c:v>5.0738485969712741</c:v>
                </c:pt>
                <c:pt idx="37">
                  <c:v>4.6861639846792968</c:v>
                </c:pt>
                <c:pt idx="38">
                  <c:v>4.582162656696247</c:v>
                </c:pt>
                <c:pt idx="39">
                  <c:v>4.5983169940460851</c:v>
                </c:pt>
                <c:pt idx="40">
                  <c:v>4.8483233819545859</c:v>
                </c:pt>
                <c:pt idx="41">
                  <c:v>4.2569346843303135</c:v>
                </c:pt>
                <c:pt idx="42">
                  <c:v>3.553600957460826</c:v>
                </c:pt>
                <c:pt idx="43">
                  <c:v>3.7345742204421959</c:v>
                </c:pt>
                <c:pt idx="44">
                  <c:v>4.8385585363447694</c:v>
                </c:pt>
                <c:pt idx="45">
                  <c:v>5.603685240547331</c:v>
                </c:pt>
                <c:pt idx="46">
                  <c:v>5.7930791072626215</c:v>
                </c:pt>
                <c:pt idx="47">
                  <c:v>5.7561020836385426</c:v>
                </c:pt>
                <c:pt idx="48">
                  <c:v>6.0704516861280906</c:v>
                </c:pt>
                <c:pt idx="49">
                  <c:v>6.6798570644067752</c:v>
                </c:pt>
                <c:pt idx="50">
                  <c:v>6.2667490428522354</c:v>
                </c:pt>
                <c:pt idx="51">
                  <c:v>5.1293458136744601</c:v>
                </c:pt>
                <c:pt idx="52">
                  <c:v>5.078405386751407</c:v>
                </c:pt>
                <c:pt idx="53">
                  <c:v>5.8183082647396764</c:v>
                </c:pt>
                <c:pt idx="54">
                  <c:v>6.1626521769525953</c:v>
                </c:pt>
                <c:pt idx="55">
                  <c:v>6.0810745263677655</c:v>
                </c:pt>
                <c:pt idx="56">
                  <c:v>6.0677767647249414</c:v>
                </c:pt>
                <c:pt idx="57">
                  <c:v>6.2767967668363003</c:v>
                </c:pt>
                <c:pt idx="58">
                  <c:v>6.4359705117205248</c:v>
                </c:pt>
                <c:pt idx="59">
                  <c:v>6.2698481080495823</c:v>
                </c:pt>
                <c:pt idx="60">
                  <c:v>5.9283856209767753</c:v>
                </c:pt>
                <c:pt idx="61">
                  <c:v>5.7015857586425147</c:v>
                </c:pt>
                <c:pt idx="62">
                  <c:v>6.1595435995615064</c:v>
                </c:pt>
                <c:pt idx="63">
                  <c:v>7.2207021927442678</c:v>
                </c:pt>
                <c:pt idx="64">
                  <c:v>8.3331848715741756</c:v>
                </c:pt>
                <c:pt idx="65">
                  <c:v>9.3964457327439401</c:v>
                </c:pt>
                <c:pt idx="66">
                  <c:v>10.263841389174127</c:v>
                </c:pt>
                <c:pt idx="67">
                  <c:v>10.857080208787275</c:v>
                </c:pt>
                <c:pt idx="68">
                  <c:v>11.356329627243301</c:v>
                </c:pt>
                <c:pt idx="69">
                  <c:v>10.853273448210325</c:v>
                </c:pt>
                <c:pt idx="70">
                  <c:v>10.171507561200594</c:v>
                </c:pt>
                <c:pt idx="71">
                  <c:v>9.4350668797355421</c:v>
                </c:pt>
                <c:pt idx="72">
                  <c:v>8.3132295974376724</c:v>
                </c:pt>
                <c:pt idx="73">
                  <c:v>7.0479565098006463</c:v>
                </c:pt>
                <c:pt idx="74">
                  <c:v>4.1787831516199718</c:v>
                </c:pt>
                <c:pt idx="75">
                  <c:v>1.2403602355163323</c:v>
                </c:pt>
                <c:pt idx="76">
                  <c:v>-1.4200019161512663</c:v>
                </c:pt>
                <c:pt idx="77">
                  <c:v>-5.6057890278330529</c:v>
                </c:pt>
                <c:pt idx="78">
                  <c:v>-9.2392998138860349</c:v>
                </c:pt>
                <c:pt idx="79">
                  <c:v>-12.788390721654773</c:v>
                </c:pt>
                <c:pt idx="80">
                  <c:v>-16.203908119137584</c:v>
                </c:pt>
                <c:pt idx="81">
                  <c:v>-18.072742009075633</c:v>
                </c:pt>
                <c:pt idx="82">
                  <c:v>-19.475145082080363</c:v>
                </c:pt>
                <c:pt idx="83">
                  <c:v>-20.668775010560591</c:v>
                </c:pt>
                <c:pt idx="84">
                  <c:v>-21.083407231459507</c:v>
                </c:pt>
                <c:pt idx="85">
                  <c:v>-20.65350283383005</c:v>
                </c:pt>
                <c:pt idx="86">
                  <c:v>-22.135589867817878</c:v>
                </c:pt>
                <c:pt idx="87">
                  <c:v>-21.561994318195381</c:v>
                </c:pt>
                <c:pt idx="88">
                  <c:v>-21.31622096868384</c:v>
                </c:pt>
                <c:pt idx="89">
                  <c:v>-21.028414367059977</c:v>
                </c:pt>
                <c:pt idx="90">
                  <c:v>-21.049051497920658</c:v>
                </c:pt>
                <c:pt idx="91">
                  <c:v>-20.719507628881022</c:v>
                </c:pt>
                <c:pt idx="92">
                  <c:v>-21.352109388010906</c:v>
                </c:pt>
                <c:pt idx="93">
                  <c:v>-19.585617701684896</c:v>
                </c:pt>
                <c:pt idx="94">
                  <c:v>-20.097359086470732</c:v>
                </c:pt>
                <c:pt idx="95">
                  <c:v>-19.757165571773491</c:v>
                </c:pt>
                <c:pt idx="96">
                  <c:v>-20.962161182322603</c:v>
                </c:pt>
                <c:pt idx="97">
                  <c:v>-20.680286966242079</c:v>
                </c:pt>
                <c:pt idx="98">
                  <c:v>-20.920519620515343</c:v>
                </c:pt>
                <c:pt idx="99">
                  <c:v>-20.126793387045353</c:v>
                </c:pt>
                <c:pt idx="100">
                  <c:v>-19.792826311959249</c:v>
                </c:pt>
                <c:pt idx="101">
                  <c:v>-19.127173679542757</c:v>
                </c:pt>
                <c:pt idx="102">
                  <c:v>-19.334553776770495</c:v>
                </c:pt>
                <c:pt idx="103">
                  <c:v>-19.11375134677413</c:v>
                </c:pt>
                <c:pt idx="104">
                  <c:v>-19.257357877208808</c:v>
                </c:pt>
                <c:pt idx="105">
                  <c:v>-19.391177276388426</c:v>
                </c:pt>
                <c:pt idx="106">
                  <c:v>-19.511451832963484</c:v>
                </c:pt>
                <c:pt idx="107">
                  <c:v>-19.018333101492001</c:v>
                </c:pt>
                <c:pt idx="108">
                  <c:v>-19.572557268502418</c:v>
                </c:pt>
                <c:pt idx="109">
                  <c:v>-18.975697425284629</c:v>
                </c:pt>
                <c:pt idx="110">
                  <c:v>-17.915922401214079</c:v>
                </c:pt>
                <c:pt idx="111">
                  <c:v>-18.127454033070368</c:v>
                </c:pt>
                <c:pt idx="112">
                  <c:v>-18.003175800847867</c:v>
                </c:pt>
                <c:pt idx="113">
                  <c:v>-18.850092048977142</c:v>
                </c:pt>
                <c:pt idx="114">
                  <c:v>-19.73025112445195</c:v>
                </c:pt>
                <c:pt idx="115">
                  <c:v>-19.241633228023424</c:v>
                </c:pt>
                <c:pt idx="116">
                  <c:v>-19.111802946780859</c:v>
                </c:pt>
                <c:pt idx="117">
                  <c:v>-19.569275826398698</c:v>
                </c:pt>
                <c:pt idx="118">
                  <c:v>-19.48296693012864</c:v>
                </c:pt>
                <c:pt idx="119">
                  <c:v>-19.893631594163789</c:v>
                </c:pt>
                <c:pt idx="120">
                  <c:v>-19.296894007728895</c:v>
                </c:pt>
                <c:pt idx="121">
                  <c:v>-19.212189457552238</c:v>
                </c:pt>
                <c:pt idx="122">
                  <c:v>-19.51150837421806</c:v>
                </c:pt>
                <c:pt idx="123">
                  <c:v>-20.383710098042393</c:v>
                </c:pt>
                <c:pt idx="124">
                  <c:v>-19.678498061816235</c:v>
                </c:pt>
                <c:pt idx="125">
                  <c:v>-19.404681421611478</c:v>
                </c:pt>
                <c:pt idx="126">
                  <c:v>-19.101173521386084</c:v>
                </c:pt>
                <c:pt idx="127">
                  <c:v>-19.411159843168239</c:v>
                </c:pt>
                <c:pt idx="128">
                  <c:v>-19.046298626051207</c:v>
                </c:pt>
                <c:pt idx="129">
                  <c:v>-18.662986315971686</c:v>
                </c:pt>
                <c:pt idx="130">
                  <c:v>-18.072953224291815</c:v>
                </c:pt>
                <c:pt idx="131">
                  <c:v>-18.613297062868817</c:v>
                </c:pt>
                <c:pt idx="132">
                  <c:v>-18.604045200194669</c:v>
                </c:pt>
                <c:pt idx="133">
                  <c:v>-18.234471205192328</c:v>
                </c:pt>
                <c:pt idx="134">
                  <c:v>-18.250261885485482</c:v>
                </c:pt>
                <c:pt idx="135">
                  <c:v>-18.277498295799361</c:v>
                </c:pt>
                <c:pt idx="136">
                  <c:v>-17.924136593728711</c:v>
                </c:pt>
                <c:pt idx="137">
                  <c:v>-18.00121599174194</c:v>
                </c:pt>
                <c:pt idx="138">
                  <c:v>-17.398168553465865</c:v>
                </c:pt>
                <c:pt idx="139">
                  <c:v>-17.196613468538139</c:v>
                </c:pt>
                <c:pt idx="140">
                  <c:v>-16.948543407127278</c:v>
                </c:pt>
                <c:pt idx="141">
                  <c:v>-16.438425935912413</c:v>
                </c:pt>
                <c:pt idx="142">
                  <c:v>-15.671768584555377</c:v>
                </c:pt>
                <c:pt idx="143">
                  <c:v>-15.753182895566852</c:v>
                </c:pt>
                <c:pt idx="144">
                  <c:v>-14.987656376943006</c:v>
                </c:pt>
                <c:pt idx="145">
                  <c:v>-14.094071615163285</c:v>
                </c:pt>
                <c:pt idx="146">
                  <c:v>-12.697024612034156</c:v>
                </c:pt>
                <c:pt idx="147">
                  <c:v>-12.28009284874897</c:v>
                </c:pt>
                <c:pt idx="148">
                  <c:v>-12.015804308340472</c:v>
                </c:pt>
                <c:pt idx="149">
                  <c:v>-11.896634740404851</c:v>
                </c:pt>
                <c:pt idx="150">
                  <c:v>-11.342253080162408</c:v>
                </c:pt>
                <c:pt idx="151">
                  <c:v>-11.257810267609694</c:v>
                </c:pt>
                <c:pt idx="152">
                  <c:v>-11.407404316251702</c:v>
                </c:pt>
                <c:pt idx="153">
                  <c:v>-11.900158891269289</c:v>
                </c:pt>
                <c:pt idx="154">
                  <c:v>-11.558002732847266</c:v>
                </c:pt>
                <c:pt idx="155">
                  <c:v>-11.283694365914309</c:v>
                </c:pt>
                <c:pt idx="156">
                  <c:v>-11.633282569139453</c:v>
                </c:pt>
                <c:pt idx="157">
                  <c:v>-11.679243894962658</c:v>
                </c:pt>
                <c:pt idx="158">
                  <c:v>-14.038301113760109</c:v>
                </c:pt>
                <c:pt idx="159">
                  <c:v>-15.07090111223069</c:v>
                </c:pt>
                <c:pt idx="160">
                  <c:v>-15.693501376106791</c:v>
                </c:pt>
                <c:pt idx="161">
                  <c:v>-15.798038121047584</c:v>
                </c:pt>
                <c:pt idx="162">
                  <c:v>-13.569931930323133</c:v>
                </c:pt>
                <c:pt idx="163">
                  <c:v>-13.190630569527125</c:v>
                </c:pt>
                <c:pt idx="164">
                  <c:v>-13.154257067772777</c:v>
                </c:pt>
                <c:pt idx="165">
                  <c:v>-10.829178340201187</c:v>
                </c:pt>
                <c:pt idx="166">
                  <c:v>-9.6832483297360437</c:v>
                </c:pt>
                <c:pt idx="167">
                  <c:v>-9.4263907696491742</c:v>
                </c:pt>
                <c:pt idx="168">
                  <c:v>-9.5761192537160067</c:v>
                </c:pt>
                <c:pt idx="169">
                  <c:v>-11.790096124486364</c:v>
                </c:pt>
                <c:pt idx="170">
                  <c:v>-12.096341376472695</c:v>
                </c:pt>
                <c:pt idx="171">
                  <c:v>-12.143662601306957</c:v>
                </c:pt>
                <c:pt idx="172">
                  <c:v>-12.292877760846325</c:v>
                </c:pt>
                <c:pt idx="173">
                  <c:v>-12.247213661387041</c:v>
                </c:pt>
                <c:pt idx="174">
                  <c:v>-12.008395417938056</c:v>
                </c:pt>
                <c:pt idx="175">
                  <c:v>-11.41171050647365</c:v>
                </c:pt>
                <c:pt idx="176">
                  <c:v>-11.032522108331007</c:v>
                </c:pt>
                <c:pt idx="177">
                  <c:v>-10.245527341069545</c:v>
                </c:pt>
                <c:pt idx="178">
                  <c:v>-9.7089056201110235</c:v>
                </c:pt>
                <c:pt idx="179">
                  <c:v>-9.2850002248043406</c:v>
                </c:pt>
                <c:pt idx="180">
                  <c:v>-8.9263849062488241</c:v>
                </c:pt>
                <c:pt idx="181">
                  <c:v>-8.5385524392231389</c:v>
                </c:pt>
                <c:pt idx="182">
                  <c:v>-8.4499188309561273</c:v>
                </c:pt>
                <c:pt idx="183">
                  <c:v>-8.193443747323915</c:v>
                </c:pt>
                <c:pt idx="184">
                  <c:v>-7.7300346321516447</c:v>
                </c:pt>
                <c:pt idx="185">
                  <c:v>-7.0745635812472454</c:v>
                </c:pt>
                <c:pt idx="186">
                  <c:v>-6.2446536177913474</c:v>
                </c:pt>
                <c:pt idx="187">
                  <c:v>-5.9744597738874647</c:v>
                </c:pt>
                <c:pt idx="188">
                  <c:v>-5.6758308715568484</c:v>
                </c:pt>
                <c:pt idx="189">
                  <c:v>-5.7713405953860315</c:v>
                </c:pt>
                <c:pt idx="190">
                  <c:v>-5.8214202854071004</c:v>
                </c:pt>
                <c:pt idx="191">
                  <c:v>-6.0778254618896694</c:v>
                </c:pt>
                <c:pt idx="192">
                  <c:v>-6.075494792556297</c:v>
                </c:pt>
                <c:pt idx="193">
                  <c:v>-5.9184955332449869</c:v>
                </c:pt>
                <c:pt idx="194">
                  <c:v>-5.7056196036420044</c:v>
                </c:pt>
                <c:pt idx="195">
                  <c:v>-5.1461145788437666</c:v>
                </c:pt>
                <c:pt idx="196">
                  <c:v>-4.5021446013375481</c:v>
                </c:pt>
                <c:pt idx="197">
                  <c:v>-4.1065654720109341</c:v>
                </c:pt>
                <c:pt idx="198">
                  <c:v>-3.6146962727078153</c:v>
                </c:pt>
                <c:pt idx="199">
                  <c:v>-3.4434430903402267</c:v>
                </c:pt>
                <c:pt idx="200">
                  <c:v>-3.1142641176805199</c:v>
                </c:pt>
                <c:pt idx="201">
                  <c:v>-3.113495499517358</c:v>
                </c:pt>
                <c:pt idx="202">
                  <c:v>-3.0921453778756409</c:v>
                </c:pt>
                <c:pt idx="203">
                  <c:v>-3.2946264780182588</c:v>
                </c:pt>
                <c:pt idx="204">
                  <c:v>-3.3082099553184605</c:v>
                </c:pt>
                <c:pt idx="205">
                  <c:v>-4.1343778350134146</c:v>
                </c:pt>
                <c:pt idx="206">
                  <c:v>-4.9614150615469175</c:v>
                </c:pt>
                <c:pt idx="207">
                  <c:v>-5.2786365059927549</c:v>
                </c:pt>
                <c:pt idx="208">
                  <c:v>-5.2922048751898547</c:v>
                </c:pt>
                <c:pt idx="209">
                  <c:v>-5.0367377657503782</c:v>
                </c:pt>
                <c:pt idx="210">
                  <c:v>-4.2570132251264834</c:v>
                </c:pt>
                <c:pt idx="211">
                  <c:v>-4.0973590510355171</c:v>
                </c:pt>
                <c:pt idx="212">
                  <c:v>-3.2291193168568992</c:v>
                </c:pt>
                <c:pt idx="213">
                  <c:v>-2.8001387880919162</c:v>
                </c:pt>
                <c:pt idx="214">
                  <c:v>-2.3948192921256606</c:v>
                </c:pt>
                <c:pt idx="215">
                  <c:v>-1.7189800553894941</c:v>
                </c:pt>
                <c:pt idx="216">
                  <c:v>-1.0096776016615243</c:v>
                </c:pt>
                <c:pt idx="217">
                  <c:v>-0.50965497097924328</c:v>
                </c:pt>
                <c:pt idx="218">
                  <c:v>-6.5818738828846382E-2</c:v>
                </c:pt>
                <c:pt idx="219">
                  <c:v>5.8363209698772574E-2</c:v>
                </c:pt>
                <c:pt idx="220">
                  <c:v>0.33412720816498415</c:v>
                </c:pt>
                <c:pt idx="221">
                  <c:v>0.37141255964756476</c:v>
                </c:pt>
                <c:pt idx="222">
                  <c:v>0.14487341394140937</c:v>
                </c:pt>
                <c:pt idx="223">
                  <c:v>-0.27969803071414184</c:v>
                </c:pt>
                <c:pt idx="224">
                  <c:v>0.28530881987125511</c:v>
                </c:pt>
                <c:pt idx="225">
                  <c:v>0.85962705332478195</c:v>
                </c:pt>
                <c:pt idx="226">
                  <c:v>0.95199372780001568</c:v>
                </c:pt>
                <c:pt idx="227">
                  <c:v>0.93433218707979548</c:v>
                </c:pt>
                <c:pt idx="228">
                  <c:v>0.91476015449543169</c:v>
                </c:pt>
                <c:pt idx="229">
                  <c:v>0.51340889781723476</c:v>
                </c:pt>
                <c:pt idx="230">
                  <c:v>0.45917516800425268</c:v>
                </c:pt>
                <c:pt idx="231">
                  <c:v>-0.28087238943331677</c:v>
                </c:pt>
                <c:pt idx="232">
                  <c:v>-1.024070616772633</c:v>
                </c:pt>
                <c:pt idx="233">
                  <c:v>-1.1807056091813652</c:v>
                </c:pt>
                <c:pt idx="234">
                  <c:v>-0.57455323955452031</c:v>
                </c:pt>
                <c:pt idx="235">
                  <c:v>-0.55795884848894717</c:v>
                </c:pt>
                <c:pt idx="236">
                  <c:v>0.19672042054844699</c:v>
                </c:pt>
                <c:pt idx="237">
                  <c:v>0.76410294878915452</c:v>
                </c:pt>
                <c:pt idx="238">
                  <c:v>0.93348985072914559</c:v>
                </c:pt>
                <c:pt idx="239">
                  <c:v>0.96281125596334305</c:v>
                </c:pt>
                <c:pt idx="240">
                  <c:v>1.2465490635513297</c:v>
                </c:pt>
                <c:pt idx="241">
                  <c:v>1.1381407190116672</c:v>
                </c:pt>
                <c:pt idx="242">
                  <c:v>1.2988498481752495</c:v>
                </c:pt>
                <c:pt idx="243">
                  <c:v>1.5534986891418956</c:v>
                </c:pt>
                <c:pt idx="244">
                  <c:v>1.283530172604143</c:v>
                </c:pt>
                <c:pt idx="245">
                  <c:v>1.3096517652400215</c:v>
                </c:pt>
                <c:pt idx="246">
                  <c:v>1.6625189185048197</c:v>
                </c:pt>
                <c:pt idx="247">
                  <c:v>1.5786713357551807</c:v>
                </c:pt>
                <c:pt idx="248">
                  <c:v>1.5261044504950465</c:v>
                </c:pt>
                <c:pt idx="249">
                  <c:v>1.6600562132897514</c:v>
                </c:pt>
                <c:pt idx="250">
                  <c:v>1.0782445539374521</c:v>
                </c:pt>
                <c:pt idx="251">
                  <c:v>1.0367724175892232</c:v>
                </c:pt>
                <c:pt idx="252">
                  <c:v>1.1292635772637425</c:v>
                </c:pt>
                <c:pt idx="253">
                  <c:v>0.82962552977202664</c:v>
                </c:pt>
                <c:pt idx="254">
                  <c:v>0.53389604291596782</c:v>
                </c:pt>
                <c:pt idx="255">
                  <c:v>0.72868003810730131</c:v>
                </c:pt>
                <c:pt idx="256">
                  <c:v>0.26880511483458591</c:v>
                </c:pt>
                <c:pt idx="257">
                  <c:v>0.51380253174874768</c:v>
                </c:pt>
                <c:pt idx="258">
                  <c:v>0.24695122147448753</c:v>
                </c:pt>
                <c:pt idx="259">
                  <c:v>-0.4223321360816864</c:v>
                </c:pt>
                <c:pt idx="260">
                  <c:v>-0.39535106299190453</c:v>
                </c:pt>
                <c:pt idx="261">
                  <c:v>-0.3264469414378145</c:v>
                </c:pt>
                <c:pt idx="262">
                  <c:v>-0.70362640144309452</c:v>
                </c:pt>
                <c:pt idx="263">
                  <c:v>-0.7279827801066574</c:v>
                </c:pt>
                <c:pt idx="264">
                  <c:v>-0.71576854153915248</c:v>
                </c:pt>
                <c:pt idx="265">
                  <c:v>-0.433827403692013</c:v>
                </c:pt>
                <c:pt idx="266">
                  <c:v>-2.1663040944529501E-2</c:v>
                </c:pt>
                <c:pt idx="267">
                  <c:v>-0.34254374144670408</c:v>
                </c:pt>
                <c:pt idx="268">
                  <c:v>-0.60521566030853691</c:v>
                </c:pt>
                <c:pt idx="269">
                  <c:v>-0.58761850764167078</c:v>
                </c:pt>
                <c:pt idx="270">
                  <c:v>-0.76492915235209169</c:v>
                </c:pt>
                <c:pt idx="271">
                  <c:v>-1.1994218823685381</c:v>
                </c:pt>
                <c:pt idx="272">
                  <c:v>-1.2695359504924011</c:v>
                </c:pt>
                <c:pt idx="273">
                  <c:v>-1.9950926086150227</c:v>
                </c:pt>
                <c:pt idx="274">
                  <c:v>-2.423672010802743</c:v>
                </c:pt>
                <c:pt idx="275">
                  <c:v>-1.8322037211167514</c:v>
                </c:pt>
                <c:pt idx="276">
                  <c:v>-1.5286057059292355</c:v>
                </c:pt>
                <c:pt idx="277">
                  <c:v>-1.4716039549433313</c:v>
                </c:pt>
                <c:pt idx="278">
                  <c:v>-1.2434852788612329</c:v>
                </c:pt>
                <c:pt idx="279">
                  <c:v>-0.92190362130848358</c:v>
                </c:pt>
                <c:pt idx="280">
                  <c:v>-0.34608620196844903</c:v>
                </c:pt>
                <c:pt idx="281">
                  <c:v>9.367738232021898E-2</c:v>
                </c:pt>
                <c:pt idx="282">
                  <c:v>-0.27455217179190022</c:v>
                </c:pt>
                <c:pt idx="283">
                  <c:v>-0.34863731782697627</c:v>
                </c:pt>
                <c:pt idx="284">
                  <c:v>-0.40443580734319895</c:v>
                </c:pt>
                <c:pt idx="285">
                  <c:v>-0.56888496936122934</c:v>
                </c:pt>
                <c:pt idx="286">
                  <c:v>-0.6749887977618414</c:v>
                </c:pt>
                <c:pt idx="287">
                  <c:v>-0.20654648090645975</c:v>
                </c:pt>
                <c:pt idx="288">
                  <c:v>0.23393899553548383</c:v>
                </c:pt>
                <c:pt idx="289">
                  <c:v>0.39771125043328531</c:v>
                </c:pt>
                <c:pt idx="290">
                  <c:v>0.61934810382480521</c:v>
                </c:pt>
                <c:pt idx="291">
                  <c:v>0.68566680061792751</c:v>
                </c:pt>
                <c:pt idx="292">
                  <c:v>1.4089280869370404</c:v>
                </c:pt>
                <c:pt idx="293">
                  <c:v>1.7647863479441344</c:v>
                </c:pt>
                <c:pt idx="294">
                  <c:v>2.3428072033692819</c:v>
                </c:pt>
                <c:pt idx="295">
                  <c:v>2.4642750189092095</c:v>
                </c:pt>
                <c:pt idx="296">
                  <c:v>2.6076546511154897</c:v>
                </c:pt>
                <c:pt idx="297">
                  <c:v>1.3533272165994188</c:v>
                </c:pt>
                <c:pt idx="298">
                  <c:v>1.5094490865934165</c:v>
                </c:pt>
                <c:pt idx="299">
                  <c:v>1.1246179278539938</c:v>
                </c:pt>
                <c:pt idx="300">
                  <c:v>0.14491225326869181</c:v>
                </c:pt>
                <c:pt idx="301">
                  <c:v>-0.77752272017150603</c:v>
                </c:pt>
                <c:pt idx="302">
                  <c:v>-0.3442886503922194</c:v>
                </c:pt>
                <c:pt idx="303">
                  <c:v>-0.1002853377068748</c:v>
                </c:pt>
                <c:pt idx="304">
                  <c:v>1.3461289913396217</c:v>
                </c:pt>
                <c:pt idx="305">
                  <c:v>1.8373894179062984</c:v>
                </c:pt>
                <c:pt idx="306">
                  <c:v>1.9497507468135049</c:v>
                </c:pt>
                <c:pt idx="307">
                  <c:v>2.8753376423698751</c:v>
                </c:pt>
                <c:pt idx="308">
                  <c:v>2.8857850536404368</c:v>
                </c:pt>
                <c:pt idx="309">
                  <c:v>2.4429282188883081</c:v>
                </c:pt>
                <c:pt idx="310">
                  <c:v>1.6743495434133422</c:v>
                </c:pt>
                <c:pt idx="311">
                  <c:v>0.87363486144510161</c:v>
                </c:pt>
                <c:pt idx="312">
                  <c:v>-0.10276646912837098</c:v>
                </c:pt>
                <c:pt idx="313">
                  <c:v>-0.40140046904881338</c:v>
                </c:pt>
                <c:pt idx="314">
                  <c:v>-2.1982431220287606</c:v>
                </c:pt>
                <c:pt idx="315">
                  <c:v>-4.1472067232398455</c:v>
                </c:pt>
                <c:pt idx="316">
                  <c:v>-4.3160283297300124</c:v>
                </c:pt>
                <c:pt idx="317">
                  <c:v>-4.4556572866028636</c:v>
                </c:pt>
                <c:pt idx="318">
                  <c:v>-4.8648014100510597</c:v>
                </c:pt>
                <c:pt idx="319">
                  <c:v>-4.8022034070204551</c:v>
                </c:pt>
                <c:pt idx="320">
                  <c:v>-4.9043045804151477</c:v>
                </c:pt>
                <c:pt idx="321">
                  <c:v>-5.123128767416846</c:v>
                </c:pt>
                <c:pt idx="322">
                  <c:v>-4.6056803723028867</c:v>
                </c:pt>
                <c:pt idx="323">
                  <c:v>-4.5537524053239435</c:v>
                </c:pt>
                <c:pt idx="324">
                  <c:v>-4.6392110731226381</c:v>
                </c:pt>
                <c:pt idx="325">
                  <c:v>-4.1955166634120316</c:v>
                </c:pt>
                <c:pt idx="326">
                  <c:v>-3.9127981517597732</c:v>
                </c:pt>
                <c:pt idx="327">
                  <c:v>-2.7477133522386521</c:v>
                </c:pt>
                <c:pt idx="328">
                  <c:v>-1.6423489883534188</c:v>
                </c:pt>
                <c:pt idx="329">
                  <c:v>-2.0062707418589576</c:v>
                </c:pt>
                <c:pt idx="330">
                  <c:v>-3.2632632239864257</c:v>
                </c:pt>
                <c:pt idx="331">
                  <c:v>-4.2924588560528241</c:v>
                </c:pt>
                <c:pt idx="332">
                  <c:v>-3.8084535998793814</c:v>
                </c:pt>
                <c:pt idx="333">
                  <c:v>-3.5967194737409391</c:v>
                </c:pt>
                <c:pt idx="334">
                  <c:v>-4.8676511595058258</c:v>
                </c:pt>
                <c:pt idx="335">
                  <c:v>-5.1331288345587591</c:v>
                </c:pt>
                <c:pt idx="336">
                  <c:v>-4.1958008824197508</c:v>
                </c:pt>
                <c:pt idx="337">
                  <c:v>-4.4168916106633338</c:v>
                </c:pt>
                <c:pt idx="338">
                  <c:v>-4.2984047800220981</c:v>
                </c:pt>
                <c:pt idx="339">
                  <c:v>-3.0250555055374844</c:v>
                </c:pt>
                <c:pt idx="340">
                  <c:v>-2.3920002336481878</c:v>
                </c:pt>
                <c:pt idx="341">
                  <c:v>-2.0502697745333682</c:v>
                </c:pt>
                <c:pt idx="342">
                  <c:v>-2.0965281044904094</c:v>
                </c:pt>
                <c:pt idx="343">
                  <c:v>-2.1746481402384239</c:v>
                </c:pt>
                <c:pt idx="344">
                  <c:v>-0.76803406783215522</c:v>
                </c:pt>
                <c:pt idx="345">
                  <c:v>0.46110312644198764</c:v>
                </c:pt>
                <c:pt idx="346">
                  <c:v>-1.1518836249433397</c:v>
                </c:pt>
                <c:pt idx="347">
                  <c:v>-2.5154587292179582</c:v>
                </c:pt>
                <c:pt idx="348">
                  <c:v>-3.121858377048722</c:v>
                </c:pt>
                <c:pt idx="349">
                  <c:v>-3.1556951106535962</c:v>
                </c:pt>
                <c:pt idx="350">
                  <c:v>-3.1077326339867466</c:v>
                </c:pt>
                <c:pt idx="351">
                  <c:v>-3.4209524462535734</c:v>
                </c:pt>
                <c:pt idx="352">
                  <c:v>-3.0131176970855966</c:v>
                </c:pt>
                <c:pt idx="353">
                  <c:v>-3.1559968613059248</c:v>
                </c:pt>
                <c:pt idx="354">
                  <c:v>-4.1124118885379977</c:v>
                </c:pt>
                <c:pt idx="355">
                  <c:v>-4.2954029790779327</c:v>
                </c:pt>
                <c:pt idx="356">
                  <c:v>-3.3085079502946422</c:v>
                </c:pt>
                <c:pt idx="357">
                  <c:v>-1.2718444256319259</c:v>
                </c:pt>
                <c:pt idx="358">
                  <c:v>-0.76126561603670539</c:v>
                </c:pt>
                <c:pt idx="359">
                  <c:v>0.34902798948353109</c:v>
                </c:pt>
                <c:pt idx="360">
                  <c:v>1.0198791282223627</c:v>
                </c:pt>
                <c:pt idx="361">
                  <c:v>2.3139982257988061</c:v>
                </c:pt>
                <c:pt idx="362">
                  <c:v>1.340743859434306</c:v>
                </c:pt>
                <c:pt idx="363">
                  <c:v>3.7977403390087261E-2</c:v>
                </c:pt>
                <c:pt idx="364">
                  <c:v>-1.796107820391228</c:v>
                </c:pt>
                <c:pt idx="365">
                  <c:v>-1.4900775805084936</c:v>
                </c:pt>
                <c:pt idx="366">
                  <c:v>-2.2666207144302826</c:v>
                </c:pt>
                <c:pt idx="367">
                  <c:v>-2.6752638036771339</c:v>
                </c:pt>
                <c:pt idx="368">
                  <c:v>-2.3387825377123233</c:v>
                </c:pt>
                <c:pt idx="369">
                  <c:v>-0.20782493947297503</c:v>
                </c:pt>
                <c:pt idx="370">
                  <c:v>0.84581063534185874</c:v>
                </c:pt>
                <c:pt idx="371">
                  <c:v>0.96990620846914255</c:v>
                </c:pt>
                <c:pt idx="372">
                  <c:v>1.4098623646585244</c:v>
                </c:pt>
                <c:pt idx="373">
                  <c:v>1.8405554962058395</c:v>
                </c:pt>
                <c:pt idx="374">
                  <c:v>2.8122681950554358</c:v>
                </c:pt>
                <c:pt idx="375">
                  <c:v>3.9634227391433989</c:v>
                </c:pt>
                <c:pt idx="376">
                  <c:v>2.7235714596178258</c:v>
                </c:pt>
                <c:pt idx="377">
                  <c:v>1.998661418152208</c:v>
                </c:pt>
                <c:pt idx="378">
                  <c:v>1.8602598575731792</c:v>
                </c:pt>
                <c:pt idx="379">
                  <c:v>0.82574085742582781</c:v>
                </c:pt>
                <c:pt idx="380">
                  <c:v>-0.74315509308934835</c:v>
                </c:pt>
                <c:pt idx="381">
                  <c:v>-2.5720505440149486</c:v>
                </c:pt>
                <c:pt idx="382">
                  <c:v>-4.351876404848527</c:v>
                </c:pt>
                <c:pt idx="383">
                  <c:v>-4.155608151095679</c:v>
                </c:pt>
                <c:pt idx="384">
                  <c:v>-4.2913672973440402</c:v>
                </c:pt>
                <c:pt idx="385">
                  <c:v>-4.6490772832256129</c:v>
                </c:pt>
                <c:pt idx="386">
                  <c:v>-4.5345800091681223</c:v>
                </c:pt>
                <c:pt idx="387">
                  <c:v>-5.0542831577960721</c:v>
                </c:pt>
                <c:pt idx="388">
                  <c:v>-5.1211827804486836</c:v>
                </c:pt>
                <c:pt idx="389">
                  <c:v>-4.6979394549769911</c:v>
                </c:pt>
                <c:pt idx="390">
                  <c:v>-4.7448201718938048</c:v>
                </c:pt>
                <c:pt idx="391">
                  <c:v>-4.8000628727893302</c:v>
                </c:pt>
                <c:pt idx="392">
                  <c:v>-5.6696219771534926</c:v>
                </c:pt>
                <c:pt idx="393">
                  <c:v>-6.0347113609368206</c:v>
                </c:pt>
                <c:pt idx="394">
                  <c:v>-6.0060294811128232</c:v>
                </c:pt>
                <c:pt idx="395">
                  <c:v>-6.6327445514959829</c:v>
                </c:pt>
                <c:pt idx="396">
                  <c:v>-7.8600157312113765</c:v>
                </c:pt>
                <c:pt idx="397">
                  <c:v>-8.549122047454631</c:v>
                </c:pt>
                <c:pt idx="398">
                  <c:v>-9.326864222692695</c:v>
                </c:pt>
                <c:pt idx="399">
                  <c:v>-8.5496690091442122</c:v>
                </c:pt>
                <c:pt idx="400">
                  <c:v>-9.5633257993133736</c:v>
                </c:pt>
                <c:pt idx="401">
                  <c:v>-9.9044146691176227</c:v>
                </c:pt>
                <c:pt idx="402">
                  <c:v>-9.5449931634856817</c:v>
                </c:pt>
                <c:pt idx="403">
                  <c:v>-9.172368802329391</c:v>
                </c:pt>
                <c:pt idx="404">
                  <c:v>-8.7403902926670725</c:v>
                </c:pt>
                <c:pt idx="405">
                  <c:v>-8.6368835173314391</c:v>
                </c:pt>
                <c:pt idx="406">
                  <c:v>-10.360066159575249</c:v>
                </c:pt>
                <c:pt idx="407">
                  <c:v>-10.804137039889477</c:v>
                </c:pt>
                <c:pt idx="408">
                  <c:v>-8.8808800191565727</c:v>
                </c:pt>
                <c:pt idx="409">
                  <c:v>-8.1008357067445456</c:v>
                </c:pt>
                <c:pt idx="410">
                  <c:v>-7.0177924038142505</c:v>
                </c:pt>
                <c:pt idx="411">
                  <c:v>-6.9124047140782556</c:v>
                </c:pt>
                <c:pt idx="412">
                  <c:v>-5.7727475038710452</c:v>
                </c:pt>
                <c:pt idx="413">
                  <c:v>-3.887201536463341</c:v>
                </c:pt>
                <c:pt idx="414">
                  <c:v>-1.9499494986240282</c:v>
                </c:pt>
                <c:pt idx="415">
                  <c:v>-2.6890406968853364</c:v>
                </c:pt>
                <c:pt idx="416">
                  <c:v>-3.387627015457054</c:v>
                </c:pt>
                <c:pt idx="417">
                  <c:v>-4.0729182780516293</c:v>
                </c:pt>
                <c:pt idx="418">
                  <c:v>-3.8079563775673466</c:v>
                </c:pt>
                <c:pt idx="419">
                  <c:v>-4.0694822142064355</c:v>
                </c:pt>
                <c:pt idx="420">
                  <c:v>-4.854500571191914</c:v>
                </c:pt>
                <c:pt idx="421">
                  <c:v>-5.7887179026768001</c:v>
                </c:pt>
                <c:pt idx="422">
                  <c:v>-6.1953282579707736</c:v>
                </c:pt>
                <c:pt idx="423">
                  <c:v>-6.6758018443528711</c:v>
                </c:pt>
                <c:pt idx="424">
                  <c:v>-7.3372102128419199</c:v>
                </c:pt>
                <c:pt idx="425">
                  <c:v>-8.0118702690560504</c:v>
                </c:pt>
                <c:pt idx="426">
                  <c:v>-9.0938541226204226</c:v>
                </c:pt>
                <c:pt idx="427">
                  <c:v>-9.5552716275958485</c:v>
                </c:pt>
                <c:pt idx="428">
                  <c:v>-9.8389379282528857</c:v>
                </c:pt>
                <c:pt idx="429">
                  <c:v>-10.235597423321167</c:v>
                </c:pt>
                <c:pt idx="430">
                  <c:v>-10.130739058428139</c:v>
                </c:pt>
                <c:pt idx="431">
                  <c:v>-10.366118333709608</c:v>
                </c:pt>
                <c:pt idx="432">
                  <c:v>-10.468256267142964</c:v>
                </c:pt>
                <c:pt idx="433">
                  <c:v>-9.5447649811962858</c:v>
                </c:pt>
                <c:pt idx="434">
                  <c:v>-9.5258406944356881</c:v>
                </c:pt>
                <c:pt idx="435">
                  <c:v>-9.3653743614586027</c:v>
                </c:pt>
                <c:pt idx="436">
                  <c:v>-9.3792494335342305</c:v>
                </c:pt>
                <c:pt idx="437">
                  <c:v>-9.288948002282142</c:v>
                </c:pt>
                <c:pt idx="438">
                  <c:v>-9.0348888792656616</c:v>
                </c:pt>
                <c:pt idx="439">
                  <c:v>-8.9690353791566952</c:v>
                </c:pt>
                <c:pt idx="440">
                  <c:v>-9.4588747064097838</c:v>
                </c:pt>
                <c:pt idx="441">
                  <c:v>-8.6464429120754094</c:v>
                </c:pt>
                <c:pt idx="442">
                  <c:v>-9.4397862041906677</c:v>
                </c:pt>
                <c:pt idx="443">
                  <c:v>-7.908396959813067</c:v>
                </c:pt>
                <c:pt idx="444">
                  <c:v>-6.7089118185565741</c:v>
                </c:pt>
                <c:pt idx="445">
                  <c:v>-5.8090531872152571</c:v>
                </c:pt>
                <c:pt idx="446">
                  <c:v>-5.0794096854220498</c:v>
                </c:pt>
                <c:pt idx="447">
                  <c:v>-4.5831250589003503</c:v>
                </c:pt>
                <c:pt idx="448">
                  <c:v>-3.9123770757685827</c:v>
                </c:pt>
                <c:pt idx="449">
                  <c:v>-3.7393448774194473</c:v>
                </c:pt>
                <c:pt idx="450">
                  <c:v>-5.084612000389277</c:v>
                </c:pt>
                <c:pt idx="451">
                  <c:v>-9.1263527188682669</c:v>
                </c:pt>
                <c:pt idx="452">
                  <c:v>-9.1331496911043182</c:v>
                </c:pt>
                <c:pt idx="453">
                  <c:v>-10.386716200942717</c:v>
                </c:pt>
                <c:pt idx="454">
                  <c:v>-10.130020163492579</c:v>
                </c:pt>
                <c:pt idx="455">
                  <c:v>-10.704931719277992</c:v>
                </c:pt>
                <c:pt idx="456">
                  <c:v>-9.8559869893016252</c:v>
                </c:pt>
                <c:pt idx="457">
                  <c:v>-8.6878793503523699</c:v>
                </c:pt>
                <c:pt idx="458">
                  <c:v>-4.5130262563391028</c:v>
                </c:pt>
                <c:pt idx="459">
                  <c:v>-3.3325401400863655</c:v>
                </c:pt>
                <c:pt idx="460">
                  <c:v>-1.7253289210129066</c:v>
                </c:pt>
                <c:pt idx="461">
                  <c:v>-1.4626163828519825</c:v>
                </c:pt>
                <c:pt idx="462">
                  <c:v>-1.2309376804183196</c:v>
                </c:pt>
                <c:pt idx="463">
                  <c:v>-1.3006763673422483</c:v>
                </c:pt>
                <c:pt idx="464">
                  <c:v>-9.7564496778744569E-2</c:v>
                </c:pt>
                <c:pt idx="465">
                  <c:v>0.22247349428067967</c:v>
                </c:pt>
                <c:pt idx="466">
                  <c:v>-3.0901471283521737E-2</c:v>
                </c:pt>
                <c:pt idx="467">
                  <c:v>-0.73974218543029779</c:v>
                </c:pt>
                <c:pt idx="468">
                  <c:v>-0.77784109583762784</c:v>
                </c:pt>
                <c:pt idx="469">
                  <c:v>0.58065431273268231</c:v>
                </c:pt>
                <c:pt idx="470">
                  <c:v>1.0323567239817411</c:v>
                </c:pt>
                <c:pt idx="471">
                  <c:v>9.0754622468023991E-3</c:v>
                </c:pt>
                <c:pt idx="472">
                  <c:v>2.3961113545788799E-2</c:v>
                </c:pt>
                <c:pt idx="473">
                  <c:v>0.41889389544449784</c:v>
                </c:pt>
                <c:pt idx="474">
                  <c:v>1.2103481271339365</c:v>
                </c:pt>
                <c:pt idx="475">
                  <c:v>1.8274166637042575</c:v>
                </c:pt>
                <c:pt idx="476">
                  <c:v>0.5994510601926899</c:v>
                </c:pt>
                <c:pt idx="477">
                  <c:v>1.0529058573727477</c:v>
                </c:pt>
                <c:pt idx="478">
                  <c:v>0.68787657230560784</c:v>
                </c:pt>
                <c:pt idx="479">
                  <c:v>0.34218276996989921</c:v>
                </c:pt>
                <c:pt idx="480">
                  <c:v>-0.54920230408834159</c:v>
                </c:pt>
                <c:pt idx="481">
                  <c:v>7.8028395515161719E-2</c:v>
                </c:pt>
                <c:pt idx="482">
                  <c:v>0.70622695673930225</c:v>
                </c:pt>
                <c:pt idx="483">
                  <c:v>1.8855038629648146</c:v>
                </c:pt>
                <c:pt idx="484">
                  <c:v>1.4968098455589549</c:v>
                </c:pt>
                <c:pt idx="485">
                  <c:v>1.3067965784334408</c:v>
                </c:pt>
                <c:pt idx="486">
                  <c:v>1.5952359219003966</c:v>
                </c:pt>
                <c:pt idx="487">
                  <c:v>1.6907562426388694</c:v>
                </c:pt>
                <c:pt idx="488">
                  <c:v>1.0708486660901124</c:v>
                </c:pt>
                <c:pt idx="489">
                  <c:v>-0.31189185387068868</c:v>
                </c:pt>
                <c:pt idx="490">
                  <c:v>0.14637011295254507</c:v>
                </c:pt>
                <c:pt idx="491">
                  <c:v>1.2436712866574393</c:v>
                </c:pt>
                <c:pt idx="492">
                  <c:v>1.3210685640753101</c:v>
                </c:pt>
                <c:pt idx="493">
                  <c:v>1.3757655395348658</c:v>
                </c:pt>
                <c:pt idx="494">
                  <c:v>1.137280336000714</c:v>
                </c:pt>
                <c:pt idx="495">
                  <c:v>1.5708029593648081</c:v>
                </c:pt>
                <c:pt idx="496">
                  <c:v>3.157232721750463</c:v>
                </c:pt>
                <c:pt idx="497">
                  <c:v>4.0436118350102737</c:v>
                </c:pt>
                <c:pt idx="498">
                  <c:v>3.8710182304831062</c:v>
                </c:pt>
                <c:pt idx="499">
                  <c:v>4.0258170911734954</c:v>
                </c:pt>
                <c:pt idx="500">
                  <c:v>3.9621583505368272</c:v>
                </c:pt>
                <c:pt idx="501">
                  <c:v>4.2431433938583449</c:v>
                </c:pt>
                <c:pt idx="502">
                  <c:v>3.9843732535027123</c:v>
                </c:pt>
                <c:pt idx="503">
                  <c:v>4.2372644211224832</c:v>
                </c:pt>
                <c:pt idx="504">
                  <c:v>2.4923571843679917</c:v>
                </c:pt>
                <c:pt idx="505">
                  <c:v>2.5843739844107421</c:v>
                </c:pt>
                <c:pt idx="506">
                  <c:v>3.0533046328756268</c:v>
                </c:pt>
                <c:pt idx="507">
                  <c:v>3.7257911708577205</c:v>
                </c:pt>
                <c:pt idx="508">
                  <c:v>4.4126541417713314</c:v>
                </c:pt>
                <c:pt idx="509">
                  <c:v>4.9450591363896068</c:v>
                </c:pt>
                <c:pt idx="510">
                  <c:v>4.4082666565109445</c:v>
                </c:pt>
                <c:pt idx="511">
                  <c:v>5.706971091483382</c:v>
                </c:pt>
                <c:pt idx="512">
                  <c:v>7.694897397062034</c:v>
                </c:pt>
                <c:pt idx="513">
                  <c:v>8.2266232914347501</c:v>
                </c:pt>
                <c:pt idx="514">
                  <c:v>8.1103830847173235</c:v>
                </c:pt>
                <c:pt idx="515">
                  <c:v>5.4289751838053446</c:v>
                </c:pt>
                <c:pt idx="516">
                  <c:v>4.2426989359849143</c:v>
                </c:pt>
                <c:pt idx="517">
                  <c:v>3.3362350613454521</c:v>
                </c:pt>
                <c:pt idx="518">
                  <c:v>1.8813092005892875</c:v>
                </c:pt>
                <c:pt idx="519">
                  <c:v>-0.65860739633084264</c:v>
                </c:pt>
                <c:pt idx="520">
                  <c:v>-1.8702811703940694</c:v>
                </c:pt>
                <c:pt idx="521">
                  <c:v>-2.2025081519841621</c:v>
                </c:pt>
                <c:pt idx="522">
                  <c:v>0.24559971441568759</c:v>
                </c:pt>
                <c:pt idx="523">
                  <c:v>0.18743900331828098</c:v>
                </c:pt>
                <c:pt idx="524">
                  <c:v>0.14914125219488841</c:v>
                </c:pt>
                <c:pt idx="525">
                  <c:v>0.78952771631933927</c:v>
                </c:pt>
                <c:pt idx="526">
                  <c:v>2.0152412887265649</c:v>
                </c:pt>
                <c:pt idx="527">
                  <c:v>2.4546484870816982</c:v>
                </c:pt>
                <c:pt idx="528">
                  <c:v>2.8367691047245409</c:v>
                </c:pt>
                <c:pt idx="529">
                  <c:v>2.9254199846541735</c:v>
                </c:pt>
                <c:pt idx="530">
                  <c:v>3.7547718029178827</c:v>
                </c:pt>
                <c:pt idx="531">
                  <c:v>3.6181474044177406</c:v>
                </c:pt>
                <c:pt idx="532">
                  <c:v>2.7973341029764009</c:v>
                </c:pt>
                <c:pt idx="533">
                  <c:v>1.3817444664522367</c:v>
                </c:pt>
                <c:pt idx="534">
                  <c:v>1.2671868149065457</c:v>
                </c:pt>
                <c:pt idx="535">
                  <c:v>0.66634864159769536</c:v>
                </c:pt>
                <c:pt idx="536">
                  <c:v>-0.76924076803150654</c:v>
                </c:pt>
                <c:pt idx="537">
                  <c:v>-1.1177475776942944</c:v>
                </c:pt>
                <c:pt idx="538">
                  <c:v>-0.62401402570818176</c:v>
                </c:pt>
                <c:pt idx="539">
                  <c:v>-0.21989959648408736</c:v>
                </c:pt>
                <c:pt idx="540">
                  <c:v>6.1940637985149545E-2</c:v>
                </c:pt>
                <c:pt idx="541">
                  <c:v>4.1626529280908438E-2</c:v>
                </c:pt>
                <c:pt idx="542">
                  <c:v>9.5775828263687204E-2</c:v>
                </c:pt>
                <c:pt idx="543">
                  <c:v>1.0514943814944522</c:v>
                </c:pt>
                <c:pt idx="544">
                  <c:v>2.0865083494591943</c:v>
                </c:pt>
                <c:pt idx="545">
                  <c:v>2.182494143564083</c:v>
                </c:pt>
                <c:pt idx="546">
                  <c:v>3.2683986589143195</c:v>
                </c:pt>
                <c:pt idx="547">
                  <c:v>3.2060247273903366</c:v>
                </c:pt>
                <c:pt idx="548">
                  <c:v>3.751372039820061</c:v>
                </c:pt>
                <c:pt idx="549">
                  <c:v>3.3044671197219708</c:v>
                </c:pt>
                <c:pt idx="550">
                  <c:v>2.947510109031287</c:v>
                </c:pt>
                <c:pt idx="551">
                  <c:v>2.5365394357395621</c:v>
                </c:pt>
                <c:pt idx="552">
                  <c:v>1.8845944937244477</c:v>
                </c:pt>
                <c:pt idx="553">
                  <c:v>0.42902231763510812</c:v>
                </c:pt>
                <c:pt idx="554">
                  <c:v>-0.53539569555986033</c:v>
                </c:pt>
                <c:pt idx="555">
                  <c:v>-1.5557535335636987</c:v>
                </c:pt>
                <c:pt idx="556">
                  <c:v>-2.015538952854913</c:v>
                </c:pt>
                <c:pt idx="557">
                  <c:v>-2.1160748827690412</c:v>
                </c:pt>
                <c:pt idx="558">
                  <c:v>-2.2200462785058659</c:v>
                </c:pt>
                <c:pt idx="559">
                  <c:v>-2.3333536467642801</c:v>
                </c:pt>
                <c:pt idx="560">
                  <c:v>-3.4448355614772908</c:v>
                </c:pt>
                <c:pt idx="561">
                  <c:v>-3.3583045714801147</c:v>
                </c:pt>
                <c:pt idx="562">
                  <c:v>-3.4738386725333492</c:v>
                </c:pt>
                <c:pt idx="563">
                  <c:v>-3.0638753428197418</c:v>
                </c:pt>
                <c:pt idx="564">
                  <c:v>-2.8011467076958394</c:v>
                </c:pt>
                <c:pt idx="565">
                  <c:v>-3.3284149075846403</c:v>
                </c:pt>
                <c:pt idx="566">
                  <c:v>-3.397304707194055</c:v>
                </c:pt>
                <c:pt idx="567">
                  <c:v>-2.4989071492977399</c:v>
                </c:pt>
                <c:pt idx="568">
                  <c:v>-2.7241999079944543</c:v>
                </c:pt>
                <c:pt idx="569">
                  <c:v>-2.2203832825445886</c:v>
                </c:pt>
                <c:pt idx="570">
                  <c:v>-2.1918288730289186</c:v>
                </c:pt>
                <c:pt idx="571">
                  <c:v>-2.3665198572887647</c:v>
                </c:pt>
                <c:pt idx="572">
                  <c:v>-2.3463786346416264</c:v>
                </c:pt>
                <c:pt idx="573">
                  <c:v>-1.7216052249291189</c:v>
                </c:pt>
                <c:pt idx="574">
                  <c:v>3.1643024091081884E-2</c:v>
                </c:pt>
                <c:pt idx="575">
                  <c:v>0.55798858059616363</c:v>
                </c:pt>
                <c:pt idx="576">
                  <c:v>3.4331342441741901E-2</c:v>
                </c:pt>
                <c:pt idx="577">
                  <c:v>-0.21585049898497541</c:v>
                </c:pt>
                <c:pt idx="578">
                  <c:v>-0.14994613626277392</c:v>
                </c:pt>
                <c:pt idx="579">
                  <c:v>0.14474173269747684</c:v>
                </c:pt>
                <c:pt idx="580">
                  <c:v>0.63579502769383722</c:v>
                </c:pt>
                <c:pt idx="581">
                  <c:v>0.37052948393776675</c:v>
                </c:pt>
                <c:pt idx="582">
                  <c:v>1.7852758369300463</c:v>
                </c:pt>
                <c:pt idx="583">
                  <c:v>2.4890977707822515</c:v>
                </c:pt>
                <c:pt idx="584">
                  <c:v>2.7376749306218966</c:v>
                </c:pt>
                <c:pt idx="585">
                  <c:v>2.3719571571869671</c:v>
                </c:pt>
                <c:pt idx="586">
                  <c:v>2.3166615460251387</c:v>
                </c:pt>
                <c:pt idx="587">
                  <c:v>2.4391103791068054</c:v>
                </c:pt>
                <c:pt idx="588">
                  <c:v>2.6817004127617303</c:v>
                </c:pt>
                <c:pt idx="589">
                  <c:v>2.3769446075358047</c:v>
                </c:pt>
                <c:pt idx="590">
                  <c:v>2.6975499833156311</c:v>
                </c:pt>
                <c:pt idx="591">
                  <c:v>2.9013551156894266</c:v>
                </c:pt>
                <c:pt idx="592">
                  <c:v>3.344953458764528</c:v>
                </c:pt>
                <c:pt idx="593">
                  <c:v>2.7490120223529453</c:v>
                </c:pt>
                <c:pt idx="594">
                  <c:v>2.9086302502601598</c:v>
                </c:pt>
                <c:pt idx="595">
                  <c:v>2.6043712087656234</c:v>
                </c:pt>
                <c:pt idx="596">
                  <c:v>1.9885744835705026</c:v>
                </c:pt>
                <c:pt idx="597">
                  <c:v>1.2066755463214918</c:v>
                </c:pt>
                <c:pt idx="598">
                  <c:v>1.2217706840642759</c:v>
                </c:pt>
                <c:pt idx="599">
                  <c:v>1.0217805690782455</c:v>
                </c:pt>
                <c:pt idx="600">
                  <c:v>1.42456299370772</c:v>
                </c:pt>
                <c:pt idx="601">
                  <c:v>0.99822909068321464</c:v>
                </c:pt>
                <c:pt idx="602">
                  <c:v>0.93616287168565493</c:v>
                </c:pt>
                <c:pt idx="603">
                  <c:v>1.0896829351049806</c:v>
                </c:pt>
                <c:pt idx="604">
                  <c:v>1.4214380685763299</c:v>
                </c:pt>
                <c:pt idx="605">
                  <c:v>1.3352762587108973</c:v>
                </c:pt>
                <c:pt idx="606">
                  <c:v>1.1555045293599591</c:v>
                </c:pt>
                <c:pt idx="607">
                  <c:v>1.0641412562632817</c:v>
                </c:pt>
                <c:pt idx="608">
                  <c:v>0.60720170926251371</c:v>
                </c:pt>
                <c:pt idx="609">
                  <c:v>0.57312449727027526</c:v>
                </c:pt>
                <c:pt idx="610">
                  <c:v>0.57974630611304945</c:v>
                </c:pt>
                <c:pt idx="611">
                  <c:v>0.65870214356434276</c:v>
                </c:pt>
                <c:pt idx="612">
                  <c:v>1.2226004916420246</c:v>
                </c:pt>
                <c:pt idx="613">
                  <c:v>1.9955099773951344</c:v>
                </c:pt>
                <c:pt idx="614">
                  <c:v>2.0134959006816655</c:v>
                </c:pt>
                <c:pt idx="615">
                  <c:v>2.1348224609503257</c:v>
                </c:pt>
                <c:pt idx="616">
                  <c:v>1.997909955350784</c:v>
                </c:pt>
                <c:pt idx="617">
                  <c:v>1.3632092747306845</c:v>
                </c:pt>
                <c:pt idx="618">
                  <c:v>0.774799590828124</c:v>
                </c:pt>
                <c:pt idx="619">
                  <c:v>0.28618815394737041</c:v>
                </c:pt>
                <c:pt idx="620">
                  <c:v>-0.40071616929985915</c:v>
                </c:pt>
                <c:pt idx="621">
                  <c:v>-0.69727384954544136</c:v>
                </c:pt>
                <c:pt idx="622">
                  <c:v>-0.52571130237866115</c:v>
                </c:pt>
                <c:pt idx="623">
                  <c:v>-0.30543183377949185</c:v>
                </c:pt>
                <c:pt idx="624">
                  <c:v>0.5033842441640124</c:v>
                </c:pt>
                <c:pt idx="625">
                  <c:v>0.72271247971676389</c:v>
                </c:pt>
                <c:pt idx="626">
                  <c:v>0.91451144445689381</c:v>
                </c:pt>
                <c:pt idx="627">
                  <c:v>0.70712210153819954</c:v>
                </c:pt>
                <c:pt idx="628">
                  <c:v>1.4276532496233187</c:v>
                </c:pt>
                <c:pt idx="629">
                  <c:v>1.1309678613290706</c:v>
                </c:pt>
                <c:pt idx="630">
                  <c:v>0.50191495975131573</c:v>
                </c:pt>
                <c:pt idx="631">
                  <c:v>-0.22055543834847771</c:v>
                </c:pt>
                <c:pt idx="632">
                  <c:v>-0.33339766418984595</c:v>
                </c:pt>
                <c:pt idx="633">
                  <c:v>-0.59032857557283236</c:v>
                </c:pt>
                <c:pt idx="634">
                  <c:v>-8.0964090879486351E-3</c:v>
                </c:pt>
                <c:pt idx="635">
                  <c:v>0.47761770326273734</c:v>
                </c:pt>
                <c:pt idx="636">
                  <c:v>1.2089849712302569</c:v>
                </c:pt>
                <c:pt idx="637">
                  <c:v>1.2034362517359856</c:v>
                </c:pt>
                <c:pt idx="638">
                  <c:v>1.1519264352564014</c:v>
                </c:pt>
                <c:pt idx="639">
                  <c:v>1.4196878553386267</c:v>
                </c:pt>
                <c:pt idx="640">
                  <c:v>2.0433832956201741</c:v>
                </c:pt>
                <c:pt idx="641">
                  <c:v>2.1067766594905311</c:v>
                </c:pt>
                <c:pt idx="642">
                  <c:v>1.4680561834714143</c:v>
                </c:pt>
                <c:pt idx="643">
                  <c:v>1.2212575021563725</c:v>
                </c:pt>
                <c:pt idx="644">
                  <c:v>1.6487683264132167</c:v>
                </c:pt>
                <c:pt idx="645">
                  <c:v>2.1759122751639808</c:v>
                </c:pt>
                <c:pt idx="646">
                  <c:v>2.4845025388861575</c:v>
                </c:pt>
                <c:pt idx="647">
                  <c:v>2.4971258541742429</c:v>
                </c:pt>
                <c:pt idx="648">
                  <c:v>3.1781698343027136</c:v>
                </c:pt>
                <c:pt idx="649">
                  <c:v>3.5978804202328871</c:v>
                </c:pt>
                <c:pt idx="650">
                  <c:v>3.8219274887330505</c:v>
                </c:pt>
                <c:pt idx="651">
                  <c:v>4.3015415980175646</c:v>
                </c:pt>
                <c:pt idx="652">
                  <c:v>4.6671467561272566</c:v>
                </c:pt>
                <c:pt idx="653">
                  <c:v>4.5820630020540829</c:v>
                </c:pt>
                <c:pt idx="654">
                  <c:v>4.1084089348458344</c:v>
                </c:pt>
                <c:pt idx="655">
                  <c:v>3.1862655876491641</c:v>
                </c:pt>
                <c:pt idx="656">
                  <c:v>3.0000875205319892</c:v>
                </c:pt>
                <c:pt idx="657">
                  <c:v>3.0554589296832342</c:v>
                </c:pt>
                <c:pt idx="658">
                  <c:v>3.4454702976848393</c:v>
                </c:pt>
                <c:pt idx="659">
                  <c:v>3.214358782247889</c:v>
                </c:pt>
                <c:pt idx="660">
                  <c:v>2.8956969048926657</c:v>
                </c:pt>
                <c:pt idx="661">
                  <c:v>2.5577326805215272</c:v>
                </c:pt>
                <c:pt idx="662">
                  <c:v>2.3642985681767539</c:v>
                </c:pt>
                <c:pt idx="663">
                  <c:v>2.5597100188498438</c:v>
                </c:pt>
                <c:pt idx="664">
                  <c:v>2.2164346055357123</c:v>
                </c:pt>
                <c:pt idx="665">
                  <c:v>0.94889355306148715</c:v>
                </c:pt>
                <c:pt idx="666">
                  <c:v>0.94733327380637478</c:v>
                </c:pt>
                <c:pt idx="667">
                  <c:v>1.7000015290258932</c:v>
                </c:pt>
                <c:pt idx="668">
                  <c:v>2.2127687894333854</c:v>
                </c:pt>
                <c:pt idx="669">
                  <c:v>2.6620730282822671</c:v>
                </c:pt>
                <c:pt idx="670">
                  <c:v>2.1732615719524455</c:v>
                </c:pt>
                <c:pt idx="671">
                  <c:v>2.0298220443661115</c:v>
                </c:pt>
                <c:pt idx="672">
                  <c:v>3.1499964747858167</c:v>
                </c:pt>
                <c:pt idx="673">
                  <c:v>3.0060137703249472</c:v>
                </c:pt>
                <c:pt idx="674">
                  <c:v>2.4997023712533837</c:v>
                </c:pt>
                <c:pt idx="675">
                  <c:v>1.9482781570117791</c:v>
                </c:pt>
                <c:pt idx="676">
                  <c:v>1.9913930614350153</c:v>
                </c:pt>
                <c:pt idx="677">
                  <c:v>1.7923743267569137</c:v>
                </c:pt>
                <c:pt idx="678">
                  <c:v>1.9083597827218008</c:v>
                </c:pt>
                <c:pt idx="679">
                  <c:v>2.4124365774354737</c:v>
                </c:pt>
                <c:pt idx="680">
                  <c:v>1.9662236862889924</c:v>
                </c:pt>
                <c:pt idx="681">
                  <c:v>2.4271265676981408</c:v>
                </c:pt>
                <c:pt idx="682">
                  <c:v>3.0062611603403115</c:v>
                </c:pt>
                <c:pt idx="683">
                  <c:v>3.0831608371210808</c:v>
                </c:pt>
                <c:pt idx="684">
                  <c:v>3.3107523699953378</c:v>
                </c:pt>
                <c:pt idx="685">
                  <c:v>2.9304792167200446</c:v>
                </c:pt>
                <c:pt idx="686">
                  <c:v>2.248860348656661</c:v>
                </c:pt>
                <c:pt idx="687">
                  <c:v>1.8763573384709591</c:v>
                </c:pt>
                <c:pt idx="688">
                  <c:v>1.0383092990685725</c:v>
                </c:pt>
                <c:pt idx="689">
                  <c:v>0.14390012376423197</c:v>
                </c:pt>
                <c:pt idx="690">
                  <c:v>-0.19238842440569418</c:v>
                </c:pt>
                <c:pt idx="691">
                  <c:v>0.65812210420667683</c:v>
                </c:pt>
                <c:pt idx="692">
                  <c:v>1.8707099047907394</c:v>
                </c:pt>
                <c:pt idx="693">
                  <c:v>2.8561938860208511</c:v>
                </c:pt>
                <c:pt idx="694">
                  <c:v>3.6993380289128339</c:v>
                </c:pt>
                <c:pt idx="695">
                  <c:v>4.5518866342583824</c:v>
                </c:pt>
                <c:pt idx="696">
                  <c:v>6.1706832218672663</c:v>
                </c:pt>
                <c:pt idx="697">
                  <c:v>6.1746346727257349</c:v>
                </c:pt>
                <c:pt idx="698">
                  <c:v>5.2131657545088483</c:v>
                </c:pt>
                <c:pt idx="699">
                  <c:v>4.5331455894751276</c:v>
                </c:pt>
                <c:pt idx="700">
                  <c:v>3.9976845096790714</c:v>
                </c:pt>
                <c:pt idx="701">
                  <c:v>2.8884968570331648</c:v>
                </c:pt>
                <c:pt idx="702">
                  <c:v>2.6956712303305488</c:v>
                </c:pt>
                <c:pt idx="703">
                  <c:v>2.8115673397830614</c:v>
                </c:pt>
                <c:pt idx="704">
                  <c:v>2.9993626003619602</c:v>
                </c:pt>
                <c:pt idx="705">
                  <c:v>2.9853627617161442</c:v>
                </c:pt>
                <c:pt idx="706">
                  <c:v>2.4280793253146515</c:v>
                </c:pt>
                <c:pt idx="707">
                  <c:v>1.4860163520554397</c:v>
                </c:pt>
                <c:pt idx="708">
                  <c:v>2.7362002249466491</c:v>
                </c:pt>
                <c:pt idx="709">
                  <c:v>2.5462273921203291</c:v>
                </c:pt>
                <c:pt idx="710">
                  <c:v>1.2580317383796529</c:v>
                </c:pt>
                <c:pt idx="711">
                  <c:v>1.3438944596312115</c:v>
                </c:pt>
                <c:pt idx="712">
                  <c:v>1.1643418134754657</c:v>
                </c:pt>
                <c:pt idx="713">
                  <c:v>1.3332469117805954</c:v>
                </c:pt>
                <c:pt idx="714">
                  <c:v>1.3172184005216312</c:v>
                </c:pt>
                <c:pt idx="715">
                  <c:v>1.5383262298911038</c:v>
                </c:pt>
                <c:pt idx="716">
                  <c:v>1.5503166399554078</c:v>
                </c:pt>
                <c:pt idx="717">
                  <c:v>1.1340893557909257</c:v>
                </c:pt>
                <c:pt idx="718">
                  <c:v>0.8666132679449825</c:v>
                </c:pt>
                <c:pt idx="719">
                  <c:v>1.5487714387125675</c:v>
                </c:pt>
                <c:pt idx="720">
                  <c:v>1.4593983004006543</c:v>
                </c:pt>
                <c:pt idx="721">
                  <c:v>2.5088107824944359</c:v>
                </c:pt>
                <c:pt idx="722">
                  <c:v>2.7652151302836643</c:v>
                </c:pt>
                <c:pt idx="723">
                  <c:v>2.7060572976906605</c:v>
                </c:pt>
                <c:pt idx="724">
                  <c:v>2.5677063943653411</c:v>
                </c:pt>
                <c:pt idx="725">
                  <c:v>2.9870337674837151</c:v>
                </c:pt>
                <c:pt idx="726">
                  <c:v>2.3367447438537221</c:v>
                </c:pt>
                <c:pt idx="727">
                  <c:v>1.3138613912477106</c:v>
                </c:pt>
                <c:pt idx="728">
                  <c:v>-1.6612566138748772</c:v>
                </c:pt>
                <c:pt idx="729">
                  <c:v>-3.3788343349656436</c:v>
                </c:pt>
                <c:pt idx="730">
                  <c:v>-4.2032724842416718</c:v>
                </c:pt>
                <c:pt idx="731">
                  <c:v>-4.4709026747649592</c:v>
                </c:pt>
                <c:pt idx="732">
                  <c:v>-5.3011581781709385</c:v>
                </c:pt>
                <c:pt idx="733">
                  <c:v>-6.3993985499732116</c:v>
                </c:pt>
                <c:pt idx="734">
                  <c:v>-6.4674629601587839</c:v>
                </c:pt>
                <c:pt idx="735">
                  <c:v>-4.8866309493292857</c:v>
                </c:pt>
                <c:pt idx="736">
                  <c:v>-5.0693950651078632</c:v>
                </c:pt>
                <c:pt idx="737">
                  <c:v>-5.0194956991463942</c:v>
                </c:pt>
                <c:pt idx="738">
                  <c:v>-4.9515510376899767</c:v>
                </c:pt>
                <c:pt idx="739">
                  <c:v>-4.6758336944235088</c:v>
                </c:pt>
                <c:pt idx="740">
                  <c:v>-3.8619853391415</c:v>
                </c:pt>
                <c:pt idx="741">
                  <c:v>-3.2592975106534903</c:v>
                </c:pt>
                <c:pt idx="742">
                  <c:v>-4.2400408585868901</c:v>
                </c:pt>
                <c:pt idx="743">
                  <c:v>-4.655823917433338</c:v>
                </c:pt>
                <c:pt idx="744">
                  <c:v>-4.4778437576440222</c:v>
                </c:pt>
                <c:pt idx="745">
                  <c:v>-4.422463238128846</c:v>
                </c:pt>
                <c:pt idx="746">
                  <c:v>-4.0719499061069291</c:v>
                </c:pt>
                <c:pt idx="747">
                  <c:v>-3.6140731791807474</c:v>
                </c:pt>
                <c:pt idx="748">
                  <c:v>-3.4002666729542761</c:v>
                </c:pt>
                <c:pt idx="749">
                  <c:v>-1.5930790847665861</c:v>
                </c:pt>
                <c:pt idx="750">
                  <c:v>-3.2782436846608629E-2</c:v>
                </c:pt>
                <c:pt idx="751">
                  <c:v>0.74121046176564065</c:v>
                </c:pt>
                <c:pt idx="752">
                  <c:v>1.3204813195024809</c:v>
                </c:pt>
                <c:pt idx="753">
                  <c:v>1.572890781267495</c:v>
                </c:pt>
                <c:pt idx="754">
                  <c:v>1.437017598943072</c:v>
                </c:pt>
                <c:pt idx="755">
                  <c:v>1.6487497188984352</c:v>
                </c:pt>
                <c:pt idx="756">
                  <c:v>1.3724347691098606</c:v>
                </c:pt>
                <c:pt idx="757">
                  <c:v>1.3434764645540684</c:v>
                </c:pt>
                <c:pt idx="758">
                  <c:v>0.66219336257695516</c:v>
                </c:pt>
                <c:pt idx="759">
                  <c:v>-2.9343907966727607E-2</c:v>
                </c:pt>
                <c:pt idx="760">
                  <c:v>-0.4523104840609794</c:v>
                </c:pt>
                <c:pt idx="761">
                  <c:v>-0.97829146771933451</c:v>
                </c:pt>
                <c:pt idx="762">
                  <c:v>-1.0709277267499491</c:v>
                </c:pt>
                <c:pt idx="763">
                  <c:v>-1.0416557420880719</c:v>
                </c:pt>
                <c:pt idx="764">
                  <c:v>-0.23347240696710767</c:v>
                </c:pt>
                <c:pt idx="765">
                  <c:v>-0.53966918447650869</c:v>
                </c:pt>
                <c:pt idx="766">
                  <c:v>-0.35828024624357874</c:v>
                </c:pt>
                <c:pt idx="767">
                  <c:v>2.5169178069266503E-2</c:v>
                </c:pt>
                <c:pt idx="768">
                  <c:v>0.27402887779111651</c:v>
                </c:pt>
                <c:pt idx="769">
                  <c:v>1.2599602688516285</c:v>
                </c:pt>
                <c:pt idx="770">
                  <c:v>2.3615425573723376</c:v>
                </c:pt>
                <c:pt idx="771">
                  <c:v>2.1370736955366079</c:v>
                </c:pt>
                <c:pt idx="772">
                  <c:v>3.5422443832830544</c:v>
                </c:pt>
                <c:pt idx="773">
                  <c:v>4.941807147634484</c:v>
                </c:pt>
                <c:pt idx="774">
                  <c:v>6.2010614135307476</c:v>
                </c:pt>
                <c:pt idx="775">
                  <c:v>6.9118073788356389</c:v>
                </c:pt>
                <c:pt idx="776">
                  <c:v>6.7364795369241692</c:v>
                </c:pt>
                <c:pt idx="777">
                  <c:v>6.6358823282086137</c:v>
                </c:pt>
                <c:pt idx="778">
                  <c:v>6.7030600574171171</c:v>
                </c:pt>
                <c:pt idx="779">
                  <c:v>6.0505831460648993</c:v>
                </c:pt>
                <c:pt idx="780">
                  <c:v>5.7620889681707865</c:v>
                </c:pt>
                <c:pt idx="781">
                  <c:v>5.014964753392614</c:v>
                </c:pt>
                <c:pt idx="782">
                  <c:v>5.6677398571408464</c:v>
                </c:pt>
                <c:pt idx="783">
                  <c:v>6.1572567610956019</c:v>
                </c:pt>
                <c:pt idx="784">
                  <c:v>5.362478837274959</c:v>
                </c:pt>
                <c:pt idx="785">
                  <c:v>5.2493869618436282</c:v>
                </c:pt>
                <c:pt idx="786">
                  <c:v>5.9885870363004727</c:v>
                </c:pt>
                <c:pt idx="787">
                  <c:v>6.0700556040712383</c:v>
                </c:pt>
                <c:pt idx="788">
                  <c:v>7.3519138823090344</c:v>
                </c:pt>
                <c:pt idx="789">
                  <c:v>7.1457947672518127</c:v>
                </c:pt>
                <c:pt idx="790">
                  <c:v>7.2257742852651239</c:v>
                </c:pt>
                <c:pt idx="791">
                  <c:v>7.6149358478648015</c:v>
                </c:pt>
                <c:pt idx="792">
                  <c:v>7.7763632886609075</c:v>
                </c:pt>
                <c:pt idx="793">
                  <c:v>6.9523077618765443</c:v>
                </c:pt>
                <c:pt idx="794">
                  <c:v>6.5066101454380538</c:v>
                </c:pt>
                <c:pt idx="795">
                  <c:v>4.9936480215891317</c:v>
                </c:pt>
                <c:pt idx="796">
                  <c:v>5.0614717145326766</c:v>
                </c:pt>
                <c:pt idx="797">
                  <c:v>5.0018780319815841</c:v>
                </c:pt>
                <c:pt idx="798">
                  <c:v>5.4442493884707703</c:v>
                </c:pt>
                <c:pt idx="799">
                  <c:v>6.6764796862665703</c:v>
                </c:pt>
                <c:pt idx="800">
                  <c:v>6.7872825595081077</c:v>
                </c:pt>
                <c:pt idx="801">
                  <c:v>6.7388750027092073</c:v>
                </c:pt>
                <c:pt idx="802">
                  <c:v>6.2992495659570347</c:v>
                </c:pt>
                <c:pt idx="803">
                  <c:v>5.3050785685134985</c:v>
                </c:pt>
                <c:pt idx="804">
                  <c:v>5.0225644142061707</c:v>
                </c:pt>
                <c:pt idx="805">
                  <c:v>4.4826634120621094</c:v>
                </c:pt>
                <c:pt idx="806">
                  <c:v>4.0078290614143368</c:v>
                </c:pt>
                <c:pt idx="807">
                  <c:v>3.0305963038505865</c:v>
                </c:pt>
                <c:pt idx="808">
                  <c:v>4.7801644370297272</c:v>
                </c:pt>
                <c:pt idx="809">
                  <c:v>6.1088672314424235</c:v>
                </c:pt>
                <c:pt idx="810">
                  <c:v>7.4881414557305055</c:v>
                </c:pt>
                <c:pt idx="811">
                  <c:v>8.164339110444276</c:v>
                </c:pt>
                <c:pt idx="812">
                  <c:v>8.2271750054627102</c:v>
                </c:pt>
                <c:pt idx="813">
                  <c:v>7.9374897896917691</c:v>
                </c:pt>
                <c:pt idx="814">
                  <c:v>7.9799306000842085</c:v>
                </c:pt>
                <c:pt idx="815">
                  <c:v>7.2770702007017984</c:v>
                </c:pt>
                <c:pt idx="816">
                  <c:v>6.4356954724628901</c:v>
                </c:pt>
                <c:pt idx="817">
                  <c:v>6.1887316567450972</c:v>
                </c:pt>
                <c:pt idx="818">
                  <c:v>6.4762752098898444</c:v>
                </c:pt>
                <c:pt idx="819">
                  <c:v>6.4745589444580451</c:v>
                </c:pt>
                <c:pt idx="820">
                  <c:v>5.8486211397252976</c:v>
                </c:pt>
                <c:pt idx="821">
                  <c:v>5.5789871946001046</c:v>
                </c:pt>
                <c:pt idx="822">
                  <c:v>5.4819682029984529</c:v>
                </c:pt>
                <c:pt idx="823">
                  <c:v>5.8384593291249036</c:v>
                </c:pt>
                <c:pt idx="824">
                  <c:v>6.1449851960349076</c:v>
                </c:pt>
                <c:pt idx="825">
                  <c:v>5.6605118348880614</c:v>
                </c:pt>
                <c:pt idx="826">
                  <c:v>5.9379028220056194</c:v>
                </c:pt>
                <c:pt idx="827">
                  <c:v>6.1813623733258067</c:v>
                </c:pt>
                <c:pt idx="828">
                  <c:v>7.7641715555946531</c:v>
                </c:pt>
                <c:pt idx="829">
                  <c:v>9.1507939930625337</c:v>
                </c:pt>
                <c:pt idx="830">
                  <c:v>8.2784666712281698</c:v>
                </c:pt>
                <c:pt idx="831">
                  <c:v>7.9207187651555007</c:v>
                </c:pt>
                <c:pt idx="832">
                  <c:v>8.2701218968121193</c:v>
                </c:pt>
                <c:pt idx="833">
                  <c:v>9.1824218839035865</c:v>
                </c:pt>
                <c:pt idx="834">
                  <c:v>10.71239085123487</c:v>
                </c:pt>
                <c:pt idx="835">
                  <c:v>8.6871555044755375</c:v>
                </c:pt>
                <c:pt idx="836">
                  <c:v>6.4916660367231094</c:v>
                </c:pt>
                <c:pt idx="837">
                  <c:v>6.399004329096428</c:v>
                </c:pt>
                <c:pt idx="838">
                  <c:v>6.4874567886346579</c:v>
                </c:pt>
                <c:pt idx="839">
                  <c:v>6.269731515561757</c:v>
                </c:pt>
                <c:pt idx="840">
                  <c:v>4.4155588756833044</c:v>
                </c:pt>
                <c:pt idx="841">
                  <c:v>2.0807971496821773</c:v>
                </c:pt>
                <c:pt idx="842">
                  <c:v>4.1243998932683956</c:v>
                </c:pt>
                <c:pt idx="843">
                  <c:v>5.1971109292521094</c:v>
                </c:pt>
                <c:pt idx="844">
                  <c:v>6.1894680859184286</c:v>
                </c:pt>
                <c:pt idx="845">
                  <c:v>5.8136181302222969</c:v>
                </c:pt>
                <c:pt idx="846">
                  <c:v>5.5336063659198533</c:v>
                </c:pt>
                <c:pt idx="847">
                  <c:v>6.2038843742531968</c:v>
                </c:pt>
                <c:pt idx="848">
                  <c:v>6.5932224092022285</c:v>
                </c:pt>
                <c:pt idx="849">
                  <c:v>5.8856858598191542</c:v>
                </c:pt>
                <c:pt idx="850">
                  <c:v>5.0045232065346896</c:v>
                </c:pt>
                <c:pt idx="851">
                  <c:v>4.4331691345237898</c:v>
                </c:pt>
                <c:pt idx="852">
                  <c:v>3.7681441420957151</c:v>
                </c:pt>
                <c:pt idx="853">
                  <c:v>3.5188271149346297</c:v>
                </c:pt>
                <c:pt idx="854">
                  <c:v>2.6857834149029003</c:v>
                </c:pt>
                <c:pt idx="855">
                  <c:v>3.1154175915991118</c:v>
                </c:pt>
                <c:pt idx="856">
                  <c:v>4.0815126662118564</c:v>
                </c:pt>
                <c:pt idx="857">
                  <c:v>3.7541171908713915</c:v>
                </c:pt>
                <c:pt idx="858">
                  <c:v>3.3143355133279289</c:v>
                </c:pt>
                <c:pt idx="859">
                  <c:v>3.1477228717368297</c:v>
                </c:pt>
                <c:pt idx="860">
                  <c:v>2.7649065777987993</c:v>
                </c:pt>
                <c:pt idx="861">
                  <c:v>4.5186804101121538</c:v>
                </c:pt>
                <c:pt idx="862">
                  <c:v>4.6464772957392881</c:v>
                </c:pt>
                <c:pt idx="863">
                  <c:v>4.003556442207123</c:v>
                </c:pt>
                <c:pt idx="864">
                  <c:v>4.1416546131700249</c:v>
                </c:pt>
                <c:pt idx="865">
                  <c:v>4.1090012648976852</c:v>
                </c:pt>
                <c:pt idx="866">
                  <c:v>4.2915526500079642</c:v>
                </c:pt>
                <c:pt idx="867">
                  <c:v>4.3262285795240905</c:v>
                </c:pt>
                <c:pt idx="868">
                  <c:v>3.3971667572769388</c:v>
                </c:pt>
                <c:pt idx="869">
                  <c:v>1.6442126252011917</c:v>
                </c:pt>
                <c:pt idx="870">
                  <c:v>1.6945155512150276</c:v>
                </c:pt>
                <c:pt idx="871">
                  <c:v>1.4697015438942234</c:v>
                </c:pt>
                <c:pt idx="872">
                  <c:v>1.4878113631239611</c:v>
                </c:pt>
                <c:pt idx="873">
                  <c:v>1.713662903691999</c:v>
                </c:pt>
                <c:pt idx="874">
                  <c:v>1.7354178107740179</c:v>
                </c:pt>
                <c:pt idx="875">
                  <c:v>0.67988688621105098</c:v>
                </c:pt>
                <c:pt idx="876">
                  <c:v>1.6314256590665386</c:v>
                </c:pt>
                <c:pt idx="877">
                  <c:v>1.9080144883249801</c:v>
                </c:pt>
                <c:pt idx="878">
                  <c:v>1.9248180813592077</c:v>
                </c:pt>
                <c:pt idx="879">
                  <c:v>1.4521990374623661</c:v>
                </c:pt>
                <c:pt idx="880">
                  <c:v>0.86741453048135297</c:v>
                </c:pt>
                <c:pt idx="881">
                  <c:v>0.53939890265874824</c:v>
                </c:pt>
                <c:pt idx="882">
                  <c:v>0.95435510380469324</c:v>
                </c:pt>
                <c:pt idx="883">
                  <c:v>0.25587391710875196</c:v>
                </c:pt>
                <c:pt idx="884">
                  <c:v>-6.40856540187867E-2</c:v>
                </c:pt>
                <c:pt idx="885">
                  <c:v>0.35602285565659031</c:v>
                </c:pt>
                <c:pt idx="886">
                  <c:v>1.8752409377927393</c:v>
                </c:pt>
                <c:pt idx="887">
                  <c:v>3.5350188034234202</c:v>
                </c:pt>
                <c:pt idx="888">
                  <c:v>3.9127473717086718</c:v>
                </c:pt>
                <c:pt idx="889">
                  <c:v>3.9780752688506289</c:v>
                </c:pt>
                <c:pt idx="890">
                  <c:v>5.4922144679801743</c:v>
                </c:pt>
                <c:pt idx="891">
                  <c:v>7.0431581406090658</c:v>
                </c:pt>
                <c:pt idx="892">
                  <c:v>7.4622750996938203</c:v>
                </c:pt>
                <c:pt idx="893">
                  <c:v>5.4303954758502453</c:v>
                </c:pt>
                <c:pt idx="894">
                  <c:v>4.0015901702592105</c:v>
                </c:pt>
                <c:pt idx="895">
                  <c:v>3.7810231857392478</c:v>
                </c:pt>
                <c:pt idx="896">
                  <c:v>4.6234071219823472</c:v>
                </c:pt>
                <c:pt idx="897">
                  <c:v>5.0350720313986068</c:v>
                </c:pt>
                <c:pt idx="898">
                  <c:v>4.4183731266226784</c:v>
                </c:pt>
                <c:pt idx="899">
                  <c:v>4.2404350177340069</c:v>
                </c:pt>
                <c:pt idx="900">
                  <c:v>5.6089719167540295</c:v>
                </c:pt>
                <c:pt idx="901">
                  <c:v>6.0432376854444056</c:v>
                </c:pt>
                <c:pt idx="902">
                  <c:v>6.1201641487562926</c:v>
                </c:pt>
                <c:pt idx="903">
                  <c:v>4.7209365974224244</c:v>
                </c:pt>
                <c:pt idx="904">
                  <c:v>2.8819201880979484</c:v>
                </c:pt>
                <c:pt idx="905">
                  <c:v>2.0637648073170731</c:v>
                </c:pt>
                <c:pt idx="906">
                  <c:v>1.6841494808900461</c:v>
                </c:pt>
                <c:pt idx="907">
                  <c:v>1.6006843735718905</c:v>
                </c:pt>
                <c:pt idx="908">
                  <c:v>1.490640877113153</c:v>
                </c:pt>
                <c:pt idx="909">
                  <c:v>2.1342875628146407</c:v>
                </c:pt>
                <c:pt idx="910">
                  <c:v>2.6309883760363704</c:v>
                </c:pt>
                <c:pt idx="911">
                  <c:v>4.4299054765874457</c:v>
                </c:pt>
                <c:pt idx="912">
                  <c:v>4.6404171017762854</c:v>
                </c:pt>
                <c:pt idx="913">
                  <c:v>5.4290035970161279</c:v>
                </c:pt>
                <c:pt idx="914">
                  <c:v>5.6568436999464149</c:v>
                </c:pt>
                <c:pt idx="915">
                  <c:v>6.3547990049502374</c:v>
                </c:pt>
                <c:pt idx="916">
                  <c:v>6.0947422941020255</c:v>
                </c:pt>
                <c:pt idx="917">
                  <c:v>6.2321673271973816</c:v>
                </c:pt>
                <c:pt idx="918">
                  <c:v>4.0461176790579048</c:v>
                </c:pt>
                <c:pt idx="919">
                  <c:v>3.028124143686187</c:v>
                </c:pt>
                <c:pt idx="920">
                  <c:v>2.2651745217340595</c:v>
                </c:pt>
                <c:pt idx="921">
                  <c:v>2.2262673501124732</c:v>
                </c:pt>
                <c:pt idx="922">
                  <c:v>1.27044130888773</c:v>
                </c:pt>
                <c:pt idx="923">
                  <c:v>2.3423263764004219</c:v>
                </c:pt>
                <c:pt idx="924">
                  <c:v>2.6524586924481741</c:v>
                </c:pt>
                <c:pt idx="925">
                  <c:v>2.8253707226702454</c:v>
                </c:pt>
                <c:pt idx="926">
                  <c:v>2.9416823513248573</c:v>
                </c:pt>
                <c:pt idx="927">
                  <c:v>3.2799208573217413</c:v>
                </c:pt>
                <c:pt idx="928">
                  <c:v>3.0844788431130121</c:v>
                </c:pt>
                <c:pt idx="929">
                  <c:v>3.0848541844300001</c:v>
                </c:pt>
                <c:pt idx="930">
                  <c:v>1.1691631804237008</c:v>
                </c:pt>
                <c:pt idx="931">
                  <c:v>0.76028570416819719</c:v>
                </c:pt>
                <c:pt idx="932">
                  <c:v>1.9693058365282903</c:v>
                </c:pt>
                <c:pt idx="933">
                  <c:v>2.4353571165438916</c:v>
                </c:pt>
                <c:pt idx="934">
                  <c:v>2.285529191276475</c:v>
                </c:pt>
                <c:pt idx="935">
                  <c:v>2.9492770481495785</c:v>
                </c:pt>
                <c:pt idx="936">
                  <c:v>3.6279313413014376</c:v>
                </c:pt>
                <c:pt idx="937">
                  <c:v>4.9392242224599334</c:v>
                </c:pt>
                <c:pt idx="938">
                  <c:v>5.783423625751559</c:v>
                </c:pt>
                <c:pt idx="939">
                  <c:v>7.3928333494453131</c:v>
                </c:pt>
                <c:pt idx="940">
                  <c:v>7.8583666190225854</c:v>
                </c:pt>
                <c:pt idx="941">
                  <c:v>7.8782587306185548</c:v>
                </c:pt>
                <c:pt idx="942">
                  <c:v>6.8961711059710478</c:v>
                </c:pt>
                <c:pt idx="943">
                  <c:v>6.8373377052951474</c:v>
                </c:pt>
                <c:pt idx="944">
                  <c:v>6.2063507439145083</c:v>
                </c:pt>
                <c:pt idx="945">
                  <c:v>5.2391883454012191</c:v>
                </c:pt>
                <c:pt idx="946">
                  <c:v>3.1661898948495582</c:v>
                </c:pt>
                <c:pt idx="947">
                  <c:v>3.7556327909590346</c:v>
                </c:pt>
                <c:pt idx="948">
                  <c:v>3.4963411317004391</c:v>
                </c:pt>
                <c:pt idx="949">
                  <c:v>3.4084918956988628</c:v>
                </c:pt>
                <c:pt idx="950">
                  <c:v>3.0809461121205897</c:v>
                </c:pt>
                <c:pt idx="951">
                  <c:v>3.5553615318220744</c:v>
                </c:pt>
                <c:pt idx="952">
                  <c:v>3.9000890107113002</c:v>
                </c:pt>
                <c:pt idx="953">
                  <c:v>4.069423733164423</c:v>
                </c:pt>
                <c:pt idx="954">
                  <c:v>3.9001901096910978</c:v>
                </c:pt>
                <c:pt idx="955">
                  <c:v>3.5879715794226672</c:v>
                </c:pt>
                <c:pt idx="956">
                  <c:v>3.0888342873235763</c:v>
                </c:pt>
                <c:pt idx="957">
                  <c:v>3.1469244628610449</c:v>
                </c:pt>
                <c:pt idx="958">
                  <c:v>2.7585646498019765</c:v>
                </c:pt>
                <c:pt idx="959">
                  <c:v>3.2217089053709946</c:v>
                </c:pt>
                <c:pt idx="960">
                  <c:v>3.4681129112335856</c:v>
                </c:pt>
                <c:pt idx="961">
                  <c:v>3.3684804476412</c:v>
                </c:pt>
                <c:pt idx="962">
                  <c:v>3.4340135757947956</c:v>
                </c:pt>
                <c:pt idx="963">
                  <c:v>4.2273092233004865</c:v>
                </c:pt>
                <c:pt idx="964">
                  <c:v>4.0873090888143748</c:v>
                </c:pt>
                <c:pt idx="965">
                  <c:v>3.7527356447480287</c:v>
                </c:pt>
                <c:pt idx="966">
                  <c:v>3.3144377772759168</c:v>
                </c:pt>
                <c:pt idx="967">
                  <c:v>3.5355617426269594</c:v>
                </c:pt>
                <c:pt idx="968">
                  <c:v>3.2058897102240911</c:v>
                </c:pt>
                <c:pt idx="969">
                  <c:v>3.0281110559033499</c:v>
                </c:pt>
                <c:pt idx="970">
                  <c:v>2.252107970490568</c:v>
                </c:pt>
                <c:pt idx="971">
                  <c:v>2.0802022622032177</c:v>
                </c:pt>
                <c:pt idx="972">
                  <c:v>1.2425228511172131</c:v>
                </c:pt>
                <c:pt idx="973">
                  <c:v>0.32362377613481946</c:v>
                </c:pt>
                <c:pt idx="974">
                  <c:v>-0.32341864977652179</c:v>
                </c:pt>
                <c:pt idx="975">
                  <c:v>-0.76383161442946346</c:v>
                </c:pt>
                <c:pt idx="976">
                  <c:v>-0.38575030843221569</c:v>
                </c:pt>
                <c:pt idx="977">
                  <c:v>0.18535073812002981</c:v>
                </c:pt>
                <c:pt idx="978">
                  <c:v>-7.8213003883088758E-2</c:v>
                </c:pt>
                <c:pt idx="979">
                  <c:v>1.3499300491531585E-2</c:v>
                </c:pt>
                <c:pt idx="980">
                  <c:v>0.51028248907871698</c:v>
                </c:pt>
                <c:pt idx="981">
                  <c:v>0.56372187683148156</c:v>
                </c:pt>
                <c:pt idx="982">
                  <c:v>0.25502218501471169</c:v>
                </c:pt>
                <c:pt idx="983">
                  <c:v>-0.21051782653328693</c:v>
                </c:pt>
                <c:pt idx="984">
                  <c:v>-0.68505743555625997</c:v>
                </c:pt>
                <c:pt idx="985">
                  <c:v>-1.1896826119511457</c:v>
                </c:pt>
                <c:pt idx="986">
                  <c:v>-0.8522166908983918</c:v>
                </c:pt>
                <c:pt idx="987">
                  <c:v>-0.8312980184475427</c:v>
                </c:pt>
                <c:pt idx="988">
                  <c:v>-0.13524100067939621</c:v>
                </c:pt>
                <c:pt idx="989">
                  <c:v>1.3311299422184715</c:v>
                </c:pt>
                <c:pt idx="990">
                  <c:v>2.0373250069647315</c:v>
                </c:pt>
                <c:pt idx="991">
                  <c:v>2.741102607871162</c:v>
                </c:pt>
                <c:pt idx="992">
                  <c:v>3.6739243583550296</c:v>
                </c:pt>
                <c:pt idx="993">
                  <c:v>3.6988202469255191</c:v>
                </c:pt>
                <c:pt idx="994">
                  <c:v>3.2708080315030066</c:v>
                </c:pt>
                <c:pt idx="995">
                  <c:v>2.2891614034973133</c:v>
                </c:pt>
                <c:pt idx="996">
                  <c:v>0.67063629338732611</c:v>
                </c:pt>
                <c:pt idx="997">
                  <c:v>-9.1955553077253532E-2</c:v>
                </c:pt>
                <c:pt idx="998">
                  <c:v>-0.97344490051309307</c:v>
                </c:pt>
                <c:pt idx="999">
                  <c:v>-1.7535901774106353</c:v>
                </c:pt>
                <c:pt idx="1000">
                  <c:v>-2.3306863956048329</c:v>
                </c:pt>
                <c:pt idx="1001">
                  <c:v>-1.8335594316994031</c:v>
                </c:pt>
                <c:pt idx="1002">
                  <c:v>-2.6420443625880461</c:v>
                </c:pt>
                <c:pt idx="1003">
                  <c:v>-2.9037632667799023</c:v>
                </c:pt>
                <c:pt idx="1004">
                  <c:v>-2.5645884246954336</c:v>
                </c:pt>
                <c:pt idx="1005">
                  <c:v>-2.5785989207239077</c:v>
                </c:pt>
                <c:pt idx="1006">
                  <c:v>-2.3483647435491872</c:v>
                </c:pt>
                <c:pt idx="1007">
                  <c:v>-1.8012154687501314</c:v>
                </c:pt>
                <c:pt idx="1008">
                  <c:v>-2.10646176804834</c:v>
                </c:pt>
                <c:pt idx="1009">
                  <c:v>-1.6856517745591577</c:v>
                </c:pt>
                <c:pt idx="1010">
                  <c:v>-1.3802667032771012</c:v>
                </c:pt>
                <c:pt idx="1011">
                  <c:v>-2.0498248811621522</c:v>
                </c:pt>
                <c:pt idx="1012">
                  <c:v>-2.2331800160258024</c:v>
                </c:pt>
                <c:pt idx="1013">
                  <c:v>-2.5281927099190256</c:v>
                </c:pt>
                <c:pt idx="1014">
                  <c:v>-2.795685308079809</c:v>
                </c:pt>
                <c:pt idx="1015">
                  <c:v>-2.5519918430080071</c:v>
                </c:pt>
                <c:pt idx="1016">
                  <c:v>-2.5083078833176762</c:v>
                </c:pt>
                <c:pt idx="1017">
                  <c:v>-2.5238897383428713</c:v>
                </c:pt>
                <c:pt idx="1018">
                  <c:v>-2.4472456361307571</c:v>
                </c:pt>
                <c:pt idx="1019">
                  <c:v>-2.3344655106479775</c:v>
                </c:pt>
                <c:pt idx="1020">
                  <c:v>-2.0421014449877481</c:v>
                </c:pt>
                <c:pt idx="1021">
                  <c:v>-1.9684630730137798</c:v>
                </c:pt>
                <c:pt idx="1022">
                  <c:v>-2.4470584689480472</c:v>
                </c:pt>
                <c:pt idx="1023">
                  <c:v>-2.3225894049263514</c:v>
                </c:pt>
                <c:pt idx="1024">
                  <c:v>-2.0723805541434279</c:v>
                </c:pt>
                <c:pt idx="1025">
                  <c:v>-1.949722450421969</c:v>
                </c:pt>
                <c:pt idx="1026">
                  <c:v>-2.1661584115640369</c:v>
                </c:pt>
                <c:pt idx="1027">
                  <c:v>-1.7119294842474528</c:v>
                </c:pt>
                <c:pt idx="1028">
                  <c:v>-1.4138825767706606</c:v>
                </c:pt>
                <c:pt idx="1029">
                  <c:v>-0.93832780764479451</c:v>
                </c:pt>
                <c:pt idx="1030">
                  <c:v>-2.1963559460277264</c:v>
                </c:pt>
                <c:pt idx="1031">
                  <c:v>-1.5169276603270967</c:v>
                </c:pt>
                <c:pt idx="1032">
                  <c:v>-1.3862035777314585</c:v>
                </c:pt>
                <c:pt idx="1033">
                  <c:v>-0.94305921153173855</c:v>
                </c:pt>
                <c:pt idx="1034">
                  <c:v>-1.2041920670023387</c:v>
                </c:pt>
                <c:pt idx="1035">
                  <c:v>-1.0917051517810583</c:v>
                </c:pt>
                <c:pt idx="1036">
                  <c:v>-0.79453691339541466</c:v>
                </c:pt>
                <c:pt idx="1037">
                  <c:v>0.48398899829039366</c:v>
                </c:pt>
                <c:pt idx="1038">
                  <c:v>-0.50389172006423977</c:v>
                </c:pt>
                <c:pt idx="1039">
                  <c:v>-0.83745060221762102</c:v>
                </c:pt>
                <c:pt idx="1040">
                  <c:v>-1.1776759035434492</c:v>
                </c:pt>
                <c:pt idx="1041">
                  <c:v>-1.818141589565075</c:v>
                </c:pt>
                <c:pt idx="1042">
                  <c:v>-2.8686533809480954</c:v>
                </c:pt>
                <c:pt idx="1043">
                  <c:v>-3.3356797148901114</c:v>
                </c:pt>
                <c:pt idx="1044">
                  <c:v>-3.5118222664594874</c:v>
                </c:pt>
                <c:pt idx="1045">
                  <c:v>-4.1950303174597332</c:v>
                </c:pt>
                <c:pt idx="1046">
                  <c:v>-4.0582951470122453</c:v>
                </c:pt>
                <c:pt idx="1047">
                  <c:v>-4.3387612457808968</c:v>
                </c:pt>
                <c:pt idx="1048">
                  <c:v>-4.0601681014486468</c:v>
                </c:pt>
                <c:pt idx="1049">
                  <c:v>-3.7998683473433164</c:v>
                </c:pt>
                <c:pt idx="1050">
                  <c:v>-4.5753016633040478</c:v>
                </c:pt>
                <c:pt idx="1051">
                  <c:v>-4.1103274960904814</c:v>
                </c:pt>
                <c:pt idx="1052">
                  <c:v>-4.0624775702591496</c:v>
                </c:pt>
                <c:pt idx="1053">
                  <c:v>-4.0162962374600983</c:v>
                </c:pt>
                <c:pt idx="1054">
                  <c:v>-4.2024183960691017</c:v>
                </c:pt>
                <c:pt idx="1055">
                  <c:v>-3.8815015548319809</c:v>
                </c:pt>
                <c:pt idx="1056">
                  <c:v>-2.7871444844491782</c:v>
                </c:pt>
                <c:pt idx="1057">
                  <c:v>-1.4778572484135057</c:v>
                </c:pt>
                <c:pt idx="1058">
                  <c:v>-1.9937963030367192</c:v>
                </c:pt>
                <c:pt idx="1059">
                  <c:v>-1.1468877856689741</c:v>
                </c:pt>
                <c:pt idx="1060">
                  <c:v>-0.67714450749799127</c:v>
                </c:pt>
                <c:pt idx="1061">
                  <c:v>0.86634702522096474</c:v>
                </c:pt>
                <c:pt idx="1062">
                  <c:v>-9.8535490675079787E-2</c:v>
                </c:pt>
                <c:pt idx="1063">
                  <c:v>-1.0856088729549194</c:v>
                </c:pt>
                <c:pt idx="1064">
                  <c:v>-1.5459608239851141</c:v>
                </c:pt>
                <c:pt idx="1065">
                  <c:v>-0.77008986531545121</c:v>
                </c:pt>
                <c:pt idx="1066">
                  <c:v>-2.6302210111505935</c:v>
                </c:pt>
                <c:pt idx="1067">
                  <c:v>-3.0004046581048738</c:v>
                </c:pt>
                <c:pt idx="1068">
                  <c:v>-3.4193062400070704</c:v>
                </c:pt>
                <c:pt idx="1069">
                  <c:v>-3.9048793599988931</c:v>
                </c:pt>
                <c:pt idx="1070">
                  <c:v>-5.2522382901051197</c:v>
                </c:pt>
                <c:pt idx="1071">
                  <c:v>-6.662006532510353</c:v>
                </c:pt>
                <c:pt idx="1072">
                  <c:v>-7.1123514935932235</c:v>
                </c:pt>
                <c:pt idx="1073">
                  <c:v>-5.3855910285577249</c:v>
                </c:pt>
                <c:pt idx="1074">
                  <c:v>-5.381433507571125</c:v>
                </c:pt>
                <c:pt idx="1075">
                  <c:v>-6.1151424278563429</c:v>
                </c:pt>
                <c:pt idx="1076">
                  <c:v>-5.4052972726115671</c:v>
                </c:pt>
                <c:pt idx="1077">
                  <c:v>-4.5211990476757524</c:v>
                </c:pt>
                <c:pt idx="1078">
                  <c:v>-3.5454363132253826</c:v>
                </c:pt>
                <c:pt idx="1079">
                  <c:v>-3.2314700059163051</c:v>
                </c:pt>
                <c:pt idx="1080">
                  <c:v>-2.8050726209697712</c:v>
                </c:pt>
                <c:pt idx="1081">
                  <c:v>-2.4162575415998617</c:v>
                </c:pt>
                <c:pt idx="1082">
                  <c:v>-2.2400035619411978</c:v>
                </c:pt>
                <c:pt idx="1083">
                  <c:v>-2.1616522749019333</c:v>
                </c:pt>
                <c:pt idx="1084">
                  <c:v>-3.2500758150226669E-2</c:v>
                </c:pt>
                <c:pt idx="1085">
                  <c:v>0.22703991848837493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5-4402-A484-DC7FDBB5D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50"/>
          <c:min val="-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8.0773194444444446E-2"/>
          <c:y val="0.9158015395205260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6767</xdr:colOff>
      <xdr:row>1</xdr:row>
      <xdr:rowOff>17679</xdr:rowOff>
    </xdr:from>
    <xdr:to>
      <xdr:col>6</xdr:col>
      <xdr:colOff>80850</xdr:colOff>
      <xdr:row>3</xdr:row>
      <xdr:rowOff>89222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842" y="20817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76202</xdr:colOff>
      <xdr:row>0</xdr:row>
      <xdr:rowOff>33867</xdr:rowOff>
    </xdr:from>
    <xdr:to>
      <xdr:col>11</xdr:col>
      <xdr:colOff>8469</xdr:colOff>
      <xdr:row>1</xdr:row>
      <xdr:rowOff>179932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FF5CF1D-1BEF-2EA3-0C8F-B54F50118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2" y="33867"/>
          <a:ext cx="2997200" cy="510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169334</xdr:colOff>
      <xdr:row>9</xdr:row>
      <xdr:rowOff>8467</xdr:rowOff>
    </xdr:from>
    <xdr:to>
      <xdr:col>10</xdr:col>
      <xdr:colOff>3334</xdr:colOff>
      <xdr:row>33</xdr:row>
      <xdr:rowOff>84666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A284438-D337-4FED-9F86-B53B8BE16F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52914</xdr:colOff>
      <xdr:row>0</xdr:row>
      <xdr:rowOff>48642</xdr:rowOff>
    </xdr:from>
    <xdr:to>
      <xdr:col>4</xdr:col>
      <xdr:colOff>96305</xdr:colOff>
      <xdr:row>1</xdr:row>
      <xdr:rowOff>194733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3AFA76C-74FD-4CA4-8EE3-811997073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34" y="48642"/>
          <a:ext cx="3198071" cy="511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228600</xdr:colOff>
      <xdr:row>9</xdr:row>
      <xdr:rowOff>8467</xdr:rowOff>
    </xdr:from>
    <xdr:to>
      <xdr:col>20</xdr:col>
      <xdr:colOff>570600</xdr:colOff>
      <xdr:row>33</xdr:row>
      <xdr:rowOff>95333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7EEAED75-EDBD-4A88-A77B-53245396A3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56301</xdr:colOff>
      <xdr:row>0</xdr:row>
      <xdr:rowOff>48642</xdr:rowOff>
    </xdr:from>
    <xdr:to>
      <xdr:col>3</xdr:col>
      <xdr:colOff>1131567</xdr:colOff>
      <xdr:row>1</xdr:row>
      <xdr:rowOff>194707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73139CF-3E97-4B77-BFBF-8D7CA7473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34" y="48642"/>
          <a:ext cx="2997200" cy="510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163024</xdr:rowOff>
    </xdr:from>
    <xdr:to>
      <xdr:col>2</xdr:col>
      <xdr:colOff>247649</xdr:colOff>
      <xdr:row>4</xdr:row>
      <xdr:rowOff>136026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151CEC8D-BA96-44CA-B680-8B5981D27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163024"/>
          <a:ext cx="4486275" cy="763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2357966</xdr:colOff>
      <xdr:row>0</xdr:row>
      <xdr:rowOff>67733</xdr:rowOff>
    </xdr:from>
    <xdr:to>
      <xdr:col>1</xdr:col>
      <xdr:colOff>189066</xdr:colOff>
      <xdr:row>4</xdr:row>
      <xdr:rowOff>4419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410D419-54B7-4BCB-BD9E-EB2BC1858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7966" y="67733"/>
          <a:ext cx="1463300" cy="681753"/>
        </a:xfrm>
        <a:prstGeom prst="rect">
          <a:avLst/>
        </a:prstGeom>
      </xdr:spPr>
    </xdr:pic>
    <xdr:clientData/>
  </xdr:twoCellAnchor>
  <xdr:oneCellAnchor>
    <xdr:from>
      <xdr:col>0</xdr:col>
      <xdr:colOff>28575</xdr:colOff>
      <xdr:row>0</xdr:row>
      <xdr:rowOff>28575</xdr:rowOff>
    </xdr:from>
    <xdr:ext cx="2354580" cy="563880"/>
    <xdr:pic>
      <xdr:nvPicPr>
        <xdr:cNvPr id="2" name="Imagem 1">
          <a:extLst>
            <a:ext uri="{FF2B5EF4-FFF2-40B4-BE49-F238E27FC236}">
              <a16:creationId xmlns:a16="http://schemas.microsoft.com/office/drawing/2014/main" id="{1D9AAD13-DB61-4105-9B57-6570D1097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28575"/>
          <a:ext cx="2354580" cy="56388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1</xdr:row>
      <xdr:rowOff>42333</xdr:rowOff>
    </xdr:from>
    <xdr:to>
      <xdr:col>2</xdr:col>
      <xdr:colOff>779198</xdr:colOff>
      <xdr:row>1</xdr:row>
      <xdr:rowOff>501490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10310DA-8608-4310-A9ED-AB663555D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387" y="42333"/>
          <a:ext cx="3181191" cy="45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19262</xdr:colOff>
      <xdr:row>1</xdr:row>
      <xdr:rowOff>42333</xdr:rowOff>
    </xdr:from>
    <xdr:to>
      <xdr:col>2</xdr:col>
      <xdr:colOff>597112</xdr:colOff>
      <xdr:row>1</xdr:row>
      <xdr:rowOff>552465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7CBE959-AE25-4777-9D0B-4B2E7520D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387" y="42333"/>
          <a:ext cx="2997200" cy="510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105830</xdr:colOff>
      <xdr:row>0</xdr:row>
      <xdr:rowOff>69810</xdr:rowOff>
    </xdr:from>
    <xdr:to>
      <xdr:col>3</xdr:col>
      <xdr:colOff>143036</xdr:colOff>
      <xdr:row>1</xdr:row>
      <xdr:rowOff>173020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0" y="69810"/>
          <a:ext cx="1997240" cy="474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N21"/>
  <sheetViews>
    <sheetView showGridLines="0" topLeftCell="A6" workbookViewId="0">
      <selection activeCell="E25" sqref="E25"/>
    </sheetView>
  </sheetViews>
  <sheetFormatPr defaultRowHeight="14.4" x14ac:dyDescent="0.3"/>
  <cols>
    <col min="1" max="1" width="3.33203125" customWidth="1"/>
  </cols>
  <sheetData>
    <row r="7" spans="2:14" ht="18.75" customHeight="1" x14ac:dyDescent="0.45">
      <c r="B7" s="42"/>
      <c r="C7" s="43"/>
      <c r="D7" s="44"/>
      <c r="E7" s="45"/>
      <c r="F7" s="45"/>
      <c r="G7" s="46" t="s">
        <v>19</v>
      </c>
      <c r="H7" s="45"/>
      <c r="I7" s="45"/>
      <c r="J7" s="44"/>
      <c r="K7" s="43"/>
    </row>
    <row r="8" spans="2:14" s="5" customFormat="1" ht="14.25" customHeight="1" x14ac:dyDescent="0.25">
      <c r="C8" s="3"/>
      <c r="D8" s="3"/>
      <c r="E8" s="356">
        <f ca="1">+TODAY()</f>
        <v>44924</v>
      </c>
      <c r="F8" s="356"/>
      <c r="G8" s="356"/>
      <c r="H8" s="356"/>
      <c r="I8" s="356"/>
      <c r="J8" s="3"/>
      <c r="K8" s="4"/>
    </row>
    <row r="9" spans="2:14" ht="20.25" customHeight="1" x14ac:dyDescent="0.35">
      <c r="B9" s="48" t="s">
        <v>77</v>
      </c>
    </row>
    <row r="10" spans="2:14" ht="6.75" customHeight="1" x14ac:dyDescent="0.35">
      <c r="B10" s="48"/>
    </row>
    <row r="11" spans="2:14" ht="15.6" x14ac:dyDescent="0.3">
      <c r="B11" s="47" t="s">
        <v>78</v>
      </c>
      <c r="C11" s="47"/>
      <c r="D11" s="41"/>
      <c r="F11" s="41"/>
      <c r="G11" s="7"/>
      <c r="H11" s="7"/>
      <c r="I11" s="7"/>
      <c r="J11" s="7"/>
      <c r="K11" s="7"/>
      <c r="L11" s="7"/>
      <c r="M11" s="7"/>
      <c r="N11" s="6"/>
    </row>
    <row r="12" spans="2:14" ht="15.6" x14ac:dyDescent="0.3">
      <c r="B12" s="58" t="s">
        <v>14</v>
      </c>
      <c r="C12" s="41"/>
      <c r="D12" s="41"/>
      <c r="F12" s="41"/>
      <c r="G12" s="7"/>
      <c r="H12" s="7"/>
      <c r="I12" s="7"/>
      <c r="J12" s="7"/>
      <c r="K12" s="7"/>
      <c r="L12" s="7"/>
      <c r="M12" s="7"/>
      <c r="N12" s="6"/>
    </row>
    <row r="13" spans="2:14" ht="15.6" x14ac:dyDescent="0.3">
      <c r="B13" s="59" t="s">
        <v>8</v>
      </c>
      <c r="C13" s="41"/>
      <c r="D13" s="41"/>
      <c r="F13" s="41"/>
      <c r="G13" s="7"/>
      <c r="H13" s="7"/>
      <c r="I13" s="7"/>
      <c r="J13" s="7"/>
      <c r="K13" s="7"/>
      <c r="L13" s="7"/>
      <c r="M13" s="7"/>
      <c r="N13" s="6"/>
    </row>
    <row r="14" spans="2:14" ht="15.6" x14ac:dyDescent="0.3">
      <c r="B14" s="59" t="s">
        <v>9</v>
      </c>
      <c r="I14" s="7"/>
    </row>
    <row r="15" spans="2:14" ht="15.6" x14ac:dyDescent="0.3">
      <c r="B15" s="58" t="s">
        <v>219</v>
      </c>
      <c r="I15" s="7"/>
    </row>
    <row r="16" spans="2:14" ht="15.6" hidden="1" x14ac:dyDescent="0.3">
      <c r="B16" s="58" t="s">
        <v>79</v>
      </c>
      <c r="I16" s="7"/>
    </row>
    <row r="17" spans="2:9" ht="15.6" x14ac:dyDescent="0.3">
      <c r="B17" s="47" t="s">
        <v>90</v>
      </c>
      <c r="I17" s="7"/>
    </row>
    <row r="18" spans="2:9" ht="15.6" x14ac:dyDescent="0.3">
      <c r="B18" s="47" t="s">
        <v>67</v>
      </c>
      <c r="I18" s="7"/>
    </row>
    <row r="19" spans="2:9" ht="15.6" x14ac:dyDescent="0.3">
      <c r="B19" s="47" t="s">
        <v>15</v>
      </c>
      <c r="I19" s="7"/>
    </row>
    <row r="21" spans="2:9" x14ac:dyDescent="0.3">
      <c r="B21" s="13"/>
    </row>
  </sheetData>
  <mergeCells count="1">
    <mergeCell ref="E8:I8"/>
  </mergeCells>
  <hyperlinks>
    <hyperlink ref="B12" location="'Indicadores Diários'!A1" display="Indicadores de Transporte" xr:uid="{00000000-0004-0000-0000-000001000000}"/>
    <hyperlink ref="B19" location="Previsões!A1" display="Previsões para a Economia Portuguesa" xr:uid="{00000000-0004-0000-0000-000003000000}"/>
    <hyperlink ref="B18" location="'Indicadores Mensais'!A1" display="Síntese de Indicadores económicos mensais" xr:uid="{00000000-0004-0000-0000-000004000000}"/>
    <hyperlink ref="B11" location="'Indicadores Diários'!A1" display="Indicadores Diários" xr:uid="{00000000-0004-0000-0000-000005000000}"/>
    <hyperlink ref="B16" location="'Indicadores Diários'!A1" display="Indicadores de Transporte" xr:uid="{00000000-0004-0000-0000-000006000000}"/>
    <hyperlink ref="B17" location="'Indicadores Semanais'!A1" display="Indicadores Semanais" xr:uid="{00000000-0004-0000-0000-000007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119"/>
  <sheetViews>
    <sheetView showGridLines="0" tabSelected="1" zoomScale="90" zoomScaleNormal="90" workbookViewId="0">
      <pane ySplit="99" topLeftCell="A1085" activePane="bottomLeft" state="frozen"/>
      <selection pane="bottomLeft" activeCell="AI1096" sqref="AI1096"/>
    </sheetView>
  </sheetViews>
  <sheetFormatPr defaultColWidth="9.109375" defaultRowHeight="14.4" x14ac:dyDescent="0.3"/>
  <cols>
    <col min="1" max="1" width="4" customWidth="1"/>
    <col min="2" max="2" width="13.6640625" customWidth="1"/>
    <col min="3" max="3" width="12.6640625" hidden="1" customWidth="1"/>
    <col min="4" max="4" width="12" hidden="1" customWidth="1"/>
    <col min="5" max="6" width="15" hidden="1" customWidth="1"/>
    <col min="7" max="7" width="1" customWidth="1"/>
    <col min="8" max="8" width="12" customWidth="1"/>
    <col min="9" max="9" width="2.109375" customWidth="1"/>
    <col min="10" max="10" width="12" customWidth="1"/>
    <col min="11" max="11" width="11" style="351" hidden="1" customWidth="1"/>
    <col min="12" max="12" width="12" customWidth="1"/>
    <col min="13" max="13" width="10.21875" style="351" hidden="1" customWidth="1"/>
    <col min="14" max="14" width="11.6640625" customWidth="1"/>
    <col min="15" max="15" width="12" hidden="1" customWidth="1"/>
    <col min="16" max="16" width="1" customWidth="1"/>
    <col min="17" max="17" width="12.33203125" customWidth="1"/>
    <col min="18" max="18" width="10.21875" hidden="1" customWidth="1"/>
    <col min="19" max="19" width="12.33203125" customWidth="1"/>
    <col min="20" max="20" width="10.21875" hidden="1" customWidth="1"/>
    <col min="21" max="21" width="10.44140625" customWidth="1"/>
    <col min="22" max="22" width="12.33203125" customWidth="1"/>
    <col min="23" max="23" width="11.33203125" hidden="1" customWidth="1"/>
    <col min="24" max="24" width="12.33203125" customWidth="1"/>
    <col min="25" max="25" width="9.109375" hidden="1" customWidth="1"/>
    <col min="26" max="26" width="10.44140625" customWidth="1"/>
    <col min="27" max="27" width="1.33203125" customWidth="1"/>
    <col min="28" max="28" width="10.44140625" hidden="1" customWidth="1"/>
    <col min="29" max="29" width="14.44140625" hidden="1" customWidth="1"/>
    <col min="30" max="30" width="10.44140625" hidden="1" customWidth="1"/>
    <col min="31" max="31" width="12.44140625" hidden="1" customWidth="1"/>
    <col min="32" max="33" width="10.44140625" hidden="1" customWidth="1"/>
  </cols>
  <sheetData>
    <row r="1" spans="1:33" ht="29.25" customHeight="1" x14ac:dyDescent="0.3"/>
    <row r="2" spans="1:33" ht="16.5" customHeight="1" x14ac:dyDescent="0.35">
      <c r="C2" s="350"/>
      <c r="D2" s="350"/>
      <c r="E2" s="350"/>
      <c r="F2" s="350"/>
      <c r="G2" s="350"/>
      <c r="H2" s="372" t="s">
        <v>66</v>
      </c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  <c r="AA2" s="350"/>
      <c r="AB2" s="350"/>
      <c r="AC2" s="350"/>
      <c r="AD2" s="350"/>
      <c r="AE2" s="350"/>
      <c r="AF2" s="350"/>
      <c r="AG2" s="350"/>
    </row>
    <row r="3" spans="1:33" ht="4.5" customHeight="1" x14ac:dyDescent="0.3">
      <c r="A3" t="s">
        <v>68</v>
      </c>
    </row>
    <row r="4" spans="1:33" ht="14.25" customHeight="1" x14ac:dyDescent="0.3">
      <c r="C4" s="373" t="s">
        <v>71</v>
      </c>
      <c r="D4" s="366"/>
      <c r="E4" s="366"/>
      <c r="F4" s="366"/>
      <c r="G4" s="84"/>
      <c r="H4" s="360" t="s">
        <v>72</v>
      </c>
      <c r="I4" s="361"/>
      <c r="J4" s="361"/>
      <c r="K4" s="361"/>
      <c r="L4" s="361"/>
      <c r="M4" s="361"/>
      <c r="N4" s="361"/>
      <c r="O4" s="374"/>
      <c r="P4" s="84"/>
      <c r="Q4" s="360" t="s">
        <v>204</v>
      </c>
      <c r="R4" s="361"/>
      <c r="S4" s="361"/>
      <c r="T4" s="361"/>
      <c r="U4" s="361"/>
      <c r="V4" s="361"/>
      <c r="W4" s="361"/>
      <c r="X4" s="361"/>
      <c r="Y4" s="361"/>
      <c r="Z4" s="361"/>
      <c r="AA4" s="84"/>
      <c r="AB4" s="366" t="s">
        <v>91</v>
      </c>
      <c r="AC4" s="366"/>
      <c r="AD4" s="366"/>
      <c r="AE4" s="366"/>
      <c r="AF4" s="366"/>
      <c r="AG4" s="366"/>
    </row>
    <row r="5" spans="1:33" s="1" customFormat="1" ht="2.25" customHeight="1" x14ac:dyDescent="0.3">
      <c r="C5" s="23"/>
      <c r="D5" s="23"/>
      <c r="E5" s="23"/>
      <c r="F5" s="23"/>
      <c r="G5"/>
      <c r="H5" s="24"/>
      <c r="I5" s="25"/>
      <c r="J5" s="25"/>
      <c r="K5" s="352"/>
      <c r="L5" s="25"/>
      <c r="M5" s="352"/>
      <c r="N5" s="25"/>
      <c r="O5" s="39"/>
    </row>
    <row r="6" spans="1:33" ht="17.25" customHeight="1" x14ac:dyDescent="0.3">
      <c r="C6" s="371" t="s">
        <v>0</v>
      </c>
      <c r="D6" s="371"/>
      <c r="E6" s="49" t="s">
        <v>182</v>
      </c>
      <c r="F6" s="49" t="s">
        <v>182</v>
      </c>
      <c r="H6" s="49" t="s">
        <v>11</v>
      </c>
      <c r="I6" s="294" t="s">
        <v>12</v>
      </c>
      <c r="J6" s="375" t="s">
        <v>73</v>
      </c>
      <c r="K6" s="376"/>
      <c r="L6" s="376"/>
      <c r="M6" s="376"/>
      <c r="N6" s="376"/>
      <c r="O6" s="377"/>
      <c r="Q6" s="362" t="s">
        <v>112</v>
      </c>
      <c r="R6" s="363"/>
      <c r="S6" s="363"/>
      <c r="T6" s="363"/>
      <c r="U6" s="364"/>
      <c r="V6" s="362" t="s">
        <v>113</v>
      </c>
      <c r="W6" s="363"/>
      <c r="X6" s="363"/>
      <c r="Y6" s="363"/>
      <c r="Z6" s="364"/>
      <c r="AB6" s="367" t="s">
        <v>106</v>
      </c>
      <c r="AC6" s="367" t="s">
        <v>111</v>
      </c>
      <c r="AD6" s="369" t="s">
        <v>107</v>
      </c>
      <c r="AE6" s="367" t="s">
        <v>108</v>
      </c>
      <c r="AF6" s="367" t="s">
        <v>109</v>
      </c>
      <c r="AG6" s="369" t="s">
        <v>110</v>
      </c>
    </row>
    <row r="7" spans="1:33" ht="17.25" customHeight="1" x14ac:dyDescent="0.3">
      <c r="C7" s="371" t="s">
        <v>202</v>
      </c>
      <c r="D7" s="371"/>
      <c r="E7" s="49" t="s">
        <v>1</v>
      </c>
      <c r="F7" s="49" t="s">
        <v>201</v>
      </c>
      <c r="H7" s="49" t="s">
        <v>10</v>
      </c>
      <c r="I7" s="294" t="s">
        <v>2</v>
      </c>
      <c r="J7" s="49" t="s">
        <v>17</v>
      </c>
      <c r="K7" s="353"/>
      <c r="L7" s="49" t="s">
        <v>18</v>
      </c>
      <c r="M7" s="353"/>
      <c r="N7" s="49" t="s">
        <v>16</v>
      </c>
      <c r="O7" s="49"/>
      <c r="Q7" s="49" t="s">
        <v>17</v>
      </c>
      <c r="R7" s="49"/>
      <c r="S7" s="49" t="s">
        <v>18</v>
      </c>
      <c r="T7" s="49"/>
      <c r="U7" s="49" t="s">
        <v>16</v>
      </c>
      <c r="V7" s="49" t="s">
        <v>17</v>
      </c>
      <c r="W7" s="49"/>
      <c r="X7" s="49" t="s">
        <v>18</v>
      </c>
      <c r="Y7" s="49"/>
      <c r="Z7" s="49" t="s">
        <v>16</v>
      </c>
      <c r="AB7" s="368"/>
      <c r="AC7" s="368"/>
      <c r="AD7" s="370"/>
      <c r="AE7" s="368"/>
      <c r="AF7" s="368"/>
      <c r="AG7" s="370"/>
    </row>
    <row r="8" spans="1:33" hidden="1" x14ac:dyDescent="0.3">
      <c r="B8" s="2">
        <v>43831</v>
      </c>
      <c r="J8" s="8">
        <v>869</v>
      </c>
      <c r="K8" s="354"/>
      <c r="L8" s="8">
        <v>4</v>
      </c>
      <c r="M8" s="354"/>
      <c r="N8" s="10">
        <f>J8+L8</f>
        <v>873</v>
      </c>
      <c r="O8" s="10"/>
    </row>
    <row r="9" spans="1:33" hidden="1" x14ac:dyDescent="0.3">
      <c r="B9" s="2">
        <v>43832</v>
      </c>
      <c r="J9" s="8">
        <v>1482</v>
      </c>
      <c r="K9" s="354"/>
      <c r="L9" s="8">
        <v>62</v>
      </c>
      <c r="M9" s="354"/>
      <c r="N9" s="10">
        <f>J9+L9</f>
        <v>1544</v>
      </c>
      <c r="O9" s="10"/>
    </row>
    <row r="10" spans="1:33" hidden="1" x14ac:dyDescent="0.3">
      <c r="B10" s="2">
        <v>43833</v>
      </c>
      <c r="J10" s="8">
        <v>1496</v>
      </c>
      <c r="K10" s="354"/>
      <c r="L10" s="8">
        <v>97</v>
      </c>
      <c r="M10" s="354"/>
      <c r="N10" s="10">
        <f t="shared" ref="N10:N67" si="0">J10+L10</f>
        <v>1593</v>
      </c>
      <c r="O10" s="10"/>
    </row>
    <row r="11" spans="1:33" hidden="1" x14ac:dyDescent="0.3">
      <c r="B11" s="2">
        <v>43834</v>
      </c>
      <c r="J11" s="8">
        <v>930</v>
      </c>
      <c r="K11" s="354"/>
      <c r="L11" s="8">
        <v>54</v>
      </c>
      <c r="M11" s="354"/>
      <c r="N11" s="10">
        <f t="shared" si="0"/>
        <v>984</v>
      </c>
      <c r="O11" s="10"/>
    </row>
    <row r="12" spans="1:33" hidden="1" x14ac:dyDescent="0.3">
      <c r="B12" s="2">
        <v>43835</v>
      </c>
      <c r="J12" s="8">
        <v>904</v>
      </c>
      <c r="K12" s="354"/>
      <c r="L12" s="8">
        <v>38</v>
      </c>
      <c r="M12" s="354"/>
      <c r="N12" s="10">
        <f t="shared" si="0"/>
        <v>942</v>
      </c>
      <c r="O12" s="10"/>
    </row>
    <row r="13" spans="1:33" hidden="1" x14ac:dyDescent="0.3">
      <c r="B13" s="2">
        <v>43836</v>
      </c>
      <c r="J13" s="8">
        <v>1486</v>
      </c>
      <c r="K13" s="354"/>
      <c r="L13" s="8">
        <v>82</v>
      </c>
      <c r="M13" s="354"/>
      <c r="N13" s="10">
        <f t="shared" si="0"/>
        <v>1568</v>
      </c>
      <c r="O13" s="10"/>
    </row>
    <row r="14" spans="1:33" hidden="1" x14ac:dyDescent="0.3">
      <c r="B14" s="2">
        <v>43837</v>
      </c>
      <c r="J14" s="8">
        <v>1494</v>
      </c>
      <c r="K14" s="354"/>
      <c r="L14" s="8">
        <v>98</v>
      </c>
      <c r="M14" s="354"/>
      <c r="N14" s="10">
        <f t="shared" si="0"/>
        <v>1592</v>
      </c>
      <c r="O14" s="10"/>
    </row>
    <row r="15" spans="1:33" hidden="1" x14ac:dyDescent="0.3">
      <c r="B15" s="2">
        <v>43838</v>
      </c>
      <c r="J15" s="8">
        <v>1499</v>
      </c>
      <c r="K15" s="354"/>
      <c r="L15" s="8">
        <v>103</v>
      </c>
      <c r="M15" s="354"/>
      <c r="N15" s="10">
        <f t="shared" si="0"/>
        <v>1602</v>
      </c>
      <c r="O15" s="10"/>
    </row>
    <row r="16" spans="1:33" hidden="1" x14ac:dyDescent="0.3">
      <c r="B16" s="2">
        <v>43839</v>
      </c>
      <c r="J16" s="8">
        <v>1493</v>
      </c>
      <c r="K16" s="354"/>
      <c r="L16" s="8">
        <v>96</v>
      </c>
      <c r="M16" s="354"/>
      <c r="N16" s="10">
        <f t="shared" si="0"/>
        <v>1589</v>
      </c>
      <c r="O16" s="10"/>
    </row>
    <row r="17" spans="2:15" hidden="1" x14ac:dyDescent="0.3">
      <c r="B17" s="2">
        <v>43840</v>
      </c>
      <c r="J17" s="8">
        <v>1499</v>
      </c>
      <c r="K17" s="354"/>
      <c r="L17" s="8">
        <v>107</v>
      </c>
      <c r="M17" s="354"/>
      <c r="N17" s="10">
        <f t="shared" si="0"/>
        <v>1606</v>
      </c>
      <c r="O17" s="10"/>
    </row>
    <row r="18" spans="2:15" hidden="1" x14ac:dyDescent="0.3">
      <c r="B18" s="2">
        <v>43841</v>
      </c>
      <c r="J18" s="8">
        <v>924</v>
      </c>
      <c r="K18" s="354"/>
      <c r="L18" s="8">
        <v>46</v>
      </c>
      <c r="M18" s="354"/>
      <c r="N18" s="10">
        <f t="shared" si="0"/>
        <v>970</v>
      </c>
      <c r="O18" s="10"/>
    </row>
    <row r="19" spans="2:15" hidden="1" x14ac:dyDescent="0.3">
      <c r="B19" s="2">
        <v>43842</v>
      </c>
      <c r="J19" s="20">
        <v>900</v>
      </c>
      <c r="K19" s="354"/>
      <c r="L19" s="20">
        <v>36</v>
      </c>
      <c r="M19" s="354"/>
      <c r="N19" s="10">
        <f t="shared" si="0"/>
        <v>936</v>
      </c>
      <c r="O19" s="10"/>
    </row>
    <row r="20" spans="2:15" hidden="1" x14ac:dyDescent="0.3">
      <c r="B20" s="2">
        <v>43843</v>
      </c>
      <c r="J20" s="20">
        <v>1484</v>
      </c>
      <c r="K20" s="354"/>
      <c r="L20" s="20">
        <v>101</v>
      </c>
      <c r="M20" s="354"/>
      <c r="N20" s="10">
        <f t="shared" si="0"/>
        <v>1585</v>
      </c>
      <c r="O20" s="10"/>
    </row>
    <row r="21" spans="2:15" hidden="1" x14ac:dyDescent="0.3">
      <c r="B21" s="2">
        <v>43844</v>
      </c>
      <c r="J21" s="20">
        <v>1489</v>
      </c>
      <c r="K21" s="354"/>
      <c r="L21" s="20">
        <v>110</v>
      </c>
      <c r="M21" s="354"/>
      <c r="N21" s="10">
        <f t="shared" si="0"/>
        <v>1599</v>
      </c>
      <c r="O21" s="10"/>
    </row>
    <row r="22" spans="2:15" hidden="1" x14ac:dyDescent="0.3">
      <c r="B22" s="2">
        <v>43845</v>
      </c>
      <c r="J22" s="20">
        <v>1490</v>
      </c>
      <c r="K22" s="354"/>
      <c r="L22" s="20">
        <v>119</v>
      </c>
      <c r="M22" s="354"/>
      <c r="N22" s="10">
        <f t="shared" si="0"/>
        <v>1609</v>
      </c>
      <c r="O22" s="10"/>
    </row>
    <row r="23" spans="2:15" hidden="1" x14ac:dyDescent="0.3">
      <c r="B23" s="2">
        <v>43846</v>
      </c>
      <c r="J23" s="20">
        <v>1489</v>
      </c>
      <c r="K23" s="354"/>
      <c r="L23" s="20">
        <v>104</v>
      </c>
      <c r="M23" s="354"/>
      <c r="N23" s="10">
        <f t="shared" si="0"/>
        <v>1593</v>
      </c>
      <c r="O23" s="10"/>
    </row>
    <row r="24" spans="2:15" ht="15.75" hidden="1" customHeight="1" x14ac:dyDescent="0.3">
      <c r="B24" s="2">
        <v>43847</v>
      </c>
      <c r="J24" s="20">
        <v>1493</v>
      </c>
      <c r="K24" s="354"/>
      <c r="L24" s="20">
        <v>111</v>
      </c>
      <c r="M24" s="354"/>
      <c r="N24" s="10">
        <f t="shared" si="0"/>
        <v>1604</v>
      </c>
      <c r="O24" s="10"/>
    </row>
    <row r="25" spans="2:15" hidden="1" x14ac:dyDescent="0.3">
      <c r="B25" s="2">
        <v>43848</v>
      </c>
      <c r="J25" s="20">
        <v>917</v>
      </c>
      <c r="K25" s="354"/>
      <c r="L25" s="20">
        <v>54</v>
      </c>
      <c r="M25" s="354"/>
      <c r="N25" s="10">
        <f t="shared" si="0"/>
        <v>971</v>
      </c>
      <c r="O25" s="10"/>
    </row>
    <row r="26" spans="2:15" hidden="1" x14ac:dyDescent="0.3">
      <c r="B26" s="2">
        <v>43849</v>
      </c>
      <c r="J26" s="8">
        <v>894</v>
      </c>
      <c r="K26" s="354"/>
      <c r="L26" s="8">
        <v>31</v>
      </c>
      <c r="M26" s="354"/>
      <c r="N26" s="10">
        <f t="shared" si="0"/>
        <v>925</v>
      </c>
      <c r="O26" s="10"/>
    </row>
    <row r="27" spans="2:15" hidden="1" x14ac:dyDescent="0.3">
      <c r="B27" s="2">
        <v>43850</v>
      </c>
      <c r="J27" s="8">
        <v>1485</v>
      </c>
      <c r="K27" s="354"/>
      <c r="L27" s="8">
        <v>95</v>
      </c>
      <c r="M27" s="354"/>
      <c r="N27" s="10">
        <f t="shared" si="0"/>
        <v>1580</v>
      </c>
      <c r="O27" s="10"/>
    </row>
    <row r="28" spans="2:15" hidden="1" x14ac:dyDescent="0.3">
      <c r="B28" s="2">
        <v>43851</v>
      </c>
      <c r="J28" s="8">
        <v>1485</v>
      </c>
      <c r="K28" s="354"/>
      <c r="L28" s="8">
        <v>113</v>
      </c>
      <c r="M28" s="354"/>
      <c r="N28" s="10">
        <f t="shared" si="0"/>
        <v>1598</v>
      </c>
      <c r="O28" s="10"/>
    </row>
    <row r="29" spans="2:15" hidden="1" x14ac:dyDescent="0.3">
      <c r="B29" s="2">
        <v>43852</v>
      </c>
      <c r="J29" s="8">
        <v>1482</v>
      </c>
      <c r="K29" s="354"/>
      <c r="L29" s="8">
        <v>119</v>
      </c>
      <c r="M29" s="354"/>
      <c r="N29" s="10">
        <f t="shared" si="0"/>
        <v>1601</v>
      </c>
      <c r="O29" s="10"/>
    </row>
    <row r="30" spans="2:15" hidden="1" x14ac:dyDescent="0.3">
      <c r="B30" s="2">
        <v>43853</v>
      </c>
      <c r="J30" s="8">
        <v>1489</v>
      </c>
      <c r="K30" s="354"/>
      <c r="L30" s="8">
        <v>94</v>
      </c>
      <c r="M30" s="354"/>
      <c r="N30" s="10">
        <f t="shared" si="0"/>
        <v>1583</v>
      </c>
      <c r="O30" s="10"/>
    </row>
    <row r="31" spans="2:15" hidden="1" x14ac:dyDescent="0.3">
      <c r="B31" s="2">
        <v>43854</v>
      </c>
      <c r="J31" s="8">
        <v>1493</v>
      </c>
      <c r="K31" s="354"/>
      <c r="L31" s="8">
        <v>103</v>
      </c>
      <c r="M31" s="354"/>
      <c r="N31" s="10">
        <f t="shared" si="0"/>
        <v>1596</v>
      </c>
      <c r="O31" s="10"/>
    </row>
    <row r="32" spans="2:15" hidden="1" x14ac:dyDescent="0.3">
      <c r="B32" s="2">
        <v>43855</v>
      </c>
      <c r="J32" s="8">
        <v>915</v>
      </c>
      <c r="K32" s="354"/>
      <c r="L32" s="8">
        <v>50</v>
      </c>
      <c r="M32" s="354"/>
      <c r="N32" s="10">
        <f t="shared" si="0"/>
        <v>965</v>
      </c>
      <c r="O32" s="10"/>
    </row>
    <row r="33" spans="2:15" hidden="1" x14ac:dyDescent="0.3">
      <c r="B33" s="2">
        <v>43856</v>
      </c>
      <c r="J33" s="8">
        <v>895</v>
      </c>
      <c r="K33" s="354"/>
      <c r="L33" s="8">
        <v>27</v>
      </c>
      <c r="M33" s="354"/>
      <c r="N33" s="10">
        <f t="shared" si="0"/>
        <v>922</v>
      </c>
      <c r="O33" s="10"/>
    </row>
    <row r="34" spans="2:15" hidden="1" x14ac:dyDescent="0.3">
      <c r="B34" s="2">
        <v>43857</v>
      </c>
      <c r="J34" s="8">
        <v>1481</v>
      </c>
      <c r="K34" s="354"/>
      <c r="L34" s="8">
        <v>99</v>
      </c>
      <c r="M34" s="354"/>
      <c r="N34" s="10">
        <f t="shared" si="0"/>
        <v>1580</v>
      </c>
      <c r="O34" s="10"/>
    </row>
    <row r="35" spans="2:15" hidden="1" x14ac:dyDescent="0.3">
      <c r="B35" s="2">
        <v>43858</v>
      </c>
      <c r="J35" s="8">
        <v>1461</v>
      </c>
      <c r="K35" s="354"/>
      <c r="L35" s="8">
        <v>107</v>
      </c>
      <c r="M35" s="354"/>
      <c r="N35" s="10">
        <f t="shared" si="0"/>
        <v>1568</v>
      </c>
      <c r="O35" s="10"/>
    </row>
    <row r="36" spans="2:15" hidden="1" x14ac:dyDescent="0.3">
      <c r="B36" s="2">
        <v>43859</v>
      </c>
      <c r="J36" s="8">
        <v>1486</v>
      </c>
      <c r="K36" s="354"/>
      <c r="L36" s="8">
        <v>123</v>
      </c>
      <c r="M36" s="354"/>
      <c r="N36" s="10">
        <f t="shared" si="0"/>
        <v>1609</v>
      </c>
      <c r="O36" s="10"/>
    </row>
    <row r="37" spans="2:15" hidden="1" x14ac:dyDescent="0.3">
      <c r="B37" s="2">
        <v>43860</v>
      </c>
      <c r="J37" s="8">
        <v>1484</v>
      </c>
      <c r="K37" s="354"/>
      <c r="L37" s="8">
        <v>103</v>
      </c>
      <c r="M37" s="354"/>
      <c r="N37" s="10">
        <f t="shared" si="0"/>
        <v>1587</v>
      </c>
      <c r="O37" s="10"/>
    </row>
    <row r="38" spans="2:15" hidden="1" x14ac:dyDescent="0.3">
      <c r="B38" s="2">
        <v>43861</v>
      </c>
      <c r="J38" s="8">
        <v>1487</v>
      </c>
      <c r="K38" s="354"/>
      <c r="L38" s="8">
        <v>109</v>
      </c>
      <c r="M38" s="354"/>
      <c r="N38" s="10">
        <f t="shared" si="0"/>
        <v>1596</v>
      </c>
      <c r="O38" s="10"/>
    </row>
    <row r="39" spans="2:15" hidden="1" x14ac:dyDescent="0.3">
      <c r="B39" s="2">
        <v>43862</v>
      </c>
      <c r="J39" s="8">
        <v>915</v>
      </c>
      <c r="K39" s="354"/>
      <c r="L39" s="8">
        <v>54</v>
      </c>
      <c r="M39" s="354"/>
      <c r="N39" s="10">
        <f t="shared" si="0"/>
        <v>969</v>
      </c>
      <c r="O39" s="10"/>
    </row>
    <row r="40" spans="2:15" hidden="1" x14ac:dyDescent="0.3">
      <c r="B40" s="2">
        <v>43863</v>
      </c>
      <c r="J40" s="8">
        <v>894</v>
      </c>
      <c r="K40" s="354"/>
      <c r="L40" s="8">
        <v>33</v>
      </c>
      <c r="M40" s="354"/>
      <c r="N40" s="10">
        <f t="shared" si="0"/>
        <v>927</v>
      </c>
      <c r="O40" s="10"/>
    </row>
    <row r="41" spans="2:15" hidden="1" x14ac:dyDescent="0.3">
      <c r="B41" s="2">
        <v>43864</v>
      </c>
      <c r="J41" s="8">
        <v>1491</v>
      </c>
      <c r="K41" s="354"/>
      <c r="L41" s="8">
        <v>87</v>
      </c>
      <c r="M41" s="354"/>
      <c r="N41" s="10">
        <f t="shared" si="0"/>
        <v>1578</v>
      </c>
      <c r="O41" s="10"/>
    </row>
    <row r="42" spans="2:15" hidden="1" x14ac:dyDescent="0.3">
      <c r="B42" s="2">
        <v>43865</v>
      </c>
      <c r="J42" s="8">
        <v>1484</v>
      </c>
      <c r="K42" s="354"/>
      <c r="L42" s="8">
        <v>114</v>
      </c>
      <c r="M42" s="354"/>
      <c r="N42" s="10">
        <f t="shared" si="0"/>
        <v>1598</v>
      </c>
      <c r="O42" s="10"/>
    </row>
    <row r="43" spans="2:15" hidden="1" x14ac:dyDescent="0.3">
      <c r="B43" s="2">
        <v>43866</v>
      </c>
      <c r="J43" s="8">
        <v>1490</v>
      </c>
      <c r="K43" s="354"/>
      <c r="L43" s="8">
        <v>124</v>
      </c>
      <c r="M43" s="354"/>
      <c r="N43" s="10">
        <f t="shared" si="0"/>
        <v>1614</v>
      </c>
      <c r="O43" s="10"/>
    </row>
    <row r="44" spans="2:15" hidden="1" x14ac:dyDescent="0.3">
      <c r="B44" s="2">
        <v>43867</v>
      </c>
      <c r="J44" s="8">
        <v>1490</v>
      </c>
      <c r="K44" s="354"/>
      <c r="L44" s="8">
        <v>96</v>
      </c>
      <c r="M44" s="354"/>
      <c r="N44" s="10">
        <f t="shared" si="0"/>
        <v>1586</v>
      </c>
      <c r="O44" s="10"/>
    </row>
    <row r="45" spans="2:15" hidden="1" x14ac:dyDescent="0.3">
      <c r="B45" s="2">
        <v>43868</v>
      </c>
      <c r="J45" s="8">
        <v>1478</v>
      </c>
      <c r="K45" s="354"/>
      <c r="L45" s="8">
        <v>116</v>
      </c>
      <c r="M45" s="354"/>
      <c r="N45" s="10">
        <f t="shared" si="0"/>
        <v>1594</v>
      </c>
      <c r="O45" s="10"/>
    </row>
    <row r="46" spans="2:15" hidden="1" x14ac:dyDescent="0.3">
      <c r="B46" s="2">
        <v>43869</v>
      </c>
      <c r="J46" s="8">
        <v>918</v>
      </c>
      <c r="K46" s="354"/>
      <c r="L46" s="8">
        <v>54</v>
      </c>
      <c r="M46" s="354"/>
      <c r="N46" s="10">
        <f t="shared" si="0"/>
        <v>972</v>
      </c>
      <c r="O46" s="10"/>
    </row>
    <row r="47" spans="2:15" hidden="1" x14ac:dyDescent="0.3">
      <c r="B47" s="2">
        <v>43870</v>
      </c>
      <c r="J47" s="8">
        <v>895</v>
      </c>
      <c r="K47" s="354"/>
      <c r="L47" s="8">
        <v>47</v>
      </c>
      <c r="M47" s="354"/>
      <c r="N47" s="10">
        <f t="shared" si="0"/>
        <v>942</v>
      </c>
      <c r="O47" s="10"/>
    </row>
    <row r="48" spans="2:15" hidden="1" x14ac:dyDescent="0.3">
      <c r="B48" s="2">
        <v>43871</v>
      </c>
      <c r="J48" s="8">
        <v>1491</v>
      </c>
      <c r="K48" s="354"/>
      <c r="L48" s="8">
        <v>95</v>
      </c>
      <c r="M48" s="354"/>
      <c r="N48" s="10">
        <f t="shared" si="0"/>
        <v>1586</v>
      </c>
      <c r="O48" s="10"/>
    </row>
    <row r="49" spans="2:33" hidden="1" x14ac:dyDescent="0.3">
      <c r="B49" s="2">
        <v>43872</v>
      </c>
      <c r="J49" s="8">
        <v>1493</v>
      </c>
      <c r="K49" s="354"/>
      <c r="L49" s="8">
        <v>114</v>
      </c>
      <c r="M49" s="354"/>
      <c r="N49" s="10">
        <f t="shared" si="0"/>
        <v>1607</v>
      </c>
      <c r="O49" s="10"/>
    </row>
    <row r="50" spans="2:33" hidden="1" x14ac:dyDescent="0.3">
      <c r="B50" s="2">
        <v>43873</v>
      </c>
      <c r="J50" s="8">
        <v>1493</v>
      </c>
      <c r="K50" s="354"/>
      <c r="L50" s="8">
        <v>116</v>
      </c>
      <c r="M50" s="354"/>
      <c r="N50" s="10">
        <f t="shared" si="0"/>
        <v>1609</v>
      </c>
      <c r="O50" s="10"/>
    </row>
    <row r="51" spans="2:33" hidden="1" x14ac:dyDescent="0.3">
      <c r="B51" s="2">
        <v>43874</v>
      </c>
      <c r="J51" s="8">
        <v>1489</v>
      </c>
      <c r="K51" s="354"/>
      <c r="L51" s="8">
        <v>96</v>
      </c>
      <c r="M51" s="354"/>
      <c r="N51" s="10">
        <f t="shared" si="0"/>
        <v>1585</v>
      </c>
      <c r="O51" s="10"/>
    </row>
    <row r="52" spans="2:33" hidden="1" x14ac:dyDescent="0.3">
      <c r="B52" s="2">
        <v>43875</v>
      </c>
      <c r="J52" s="8">
        <v>1495</v>
      </c>
      <c r="K52" s="354"/>
      <c r="L52" s="8">
        <v>106</v>
      </c>
      <c r="M52" s="354"/>
      <c r="N52" s="10">
        <f t="shared" si="0"/>
        <v>1601</v>
      </c>
      <c r="O52" s="10"/>
    </row>
    <row r="53" spans="2:33" hidden="1" x14ac:dyDescent="0.3">
      <c r="B53" s="2">
        <v>43876</v>
      </c>
      <c r="J53" s="8">
        <v>917</v>
      </c>
      <c r="K53" s="354"/>
      <c r="L53" s="8">
        <v>57</v>
      </c>
      <c r="M53" s="354"/>
      <c r="N53" s="10">
        <f t="shared" si="0"/>
        <v>974</v>
      </c>
      <c r="O53" s="10"/>
      <c r="AB53">
        <v>4</v>
      </c>
      <c r="AC53">
        <v>0</v>
      </c>
      <c r="AD53">
        <v>21</v>
      </c>
      <c r="AE53">
        <v>9</v>
      </c>
      <c r="AF53">
        <v>1</v>
      </c>
      <c r="AG53">
        <v>-1</v>
      </c>
    </row>
    <row r="54" spans="2:33" hidden="1" x14ac:dyDescent="0.3">
      <c r="B54" s="2">
        <v>43877</v>
      </c>
      <c r="J54" s="8">
        <v>898</v>
      </c>
      <c r="K54" s="354"/>
      <c r="L54" s="8">
        <v>50</v>
      </c>
      <c r="M54" s="354"/>
      <c r="N54" s="10">
        <f t="shared" si="0"/>
        <v>948</v>
      </c>
      <c r="O54" s="10"/>
      <c r="AB54">
        <v>-3</v>
      </c>
      <c r="AC54">
        <v>2</v>
      </c>
      <c r="AD54">
        <v>-14</v>
      </c>
      <c r="AE54">
        <v>3</v>
      </c>
      <c r="AF54">
        <v>1</v>
      </c>
      <c r="AG54">
        <v>0</v>
      </c>
    </row>
    <row r="55" spans="2:33" hidden="1" x14ac:dyDescent="0.3">
      <c r="B55" s="2">
        <v>43878</v>
      </c>
      <c r="J55" s="8">
        <v>1481</v>
      </c>
      <c r="K55" s="354"/>
      <c r="L55" s="8">
        <v>98</v>
      </c>
      <c r="M55" s="354"/>
      <c r="N55" s="10">
        <f t="shared" si="0"/>
        <v>1579</v>
      </c>
      <c r="O55" s="10"/>
      <c r="AB55">
        <v>0</v>
      </c>
      <c r="AC55">
        <v>3</v>
      </c>
      <c r="AD55">
        <v>8</v>
      </c>
      <c r="AE55">
        <v>3</v>
      </c>
      <c r="AF55">
        <v>3</v>
      </c>
      <c r="AG55">
        <v>0</v>
      </c>
    </row>
    <row r="56" spans="2:33" hidden="1" x14ac:dyDescent="0.3">
      <c r="B56" s="2">
        <v>43879</v>
      </c>
      <c r="J56" s="8">
        <v>1482</v>
      </c>
      <c r="K56" s="354"/>
      <c r="L56" s="8">
        <v>109</v>
      </c>
      <c r="M56" s="354"/>
      <c r="N56" s="10">
        <f t="shared" si="0"/>
        <v>1591</v>
      </c>
      <c r="O56" s="10"/>
      <c r="AB56">
        <v>2</v>
      </c>
      <c r="AC56">
        <v>3</v>
      </c>
      <c r="AD56">
        <v>6</v>
      </c>
      <c r="AE56">
        <v>5</v>
      </c>
      <c r="AF56">
        <v>3</v>
      </c>
      <c r="AG56">
        <v>0</v>
      </c>
    </row>
    <row r="57" spans="2:33" hidden="1" x14ac:dyDescent="0.3">
      <c r="B57" s="2">
        <v>43880</v>
      </c>
      <c r="J57" s="8">
        <v>1489</v>
      </c>
      <c r="K57" s="354"/>
      <c r="L57" s="8">
        <v>108</v>
      </c>
      <c r="M57" s="354"/>
      <c r="N57" s="10">
        <f t="shared" si="0"/>
        <v>1597</v>
      </c>
      <c r="O57" s="10"/>
      <c r="AB57">
        <v>4</v>
      </c>
      <c r="AC57">
        <v>3</v>
      </c>
      <c r="AD57">
        <v>24</v>
      </c>
      <c r="AE57">
        <v>8</v>
      </c>
      <c r="AF57">
        <v>3</v>
      </c>
      <c r="AG57">
        <v>-1</v>
      </c>
    </row>
    <row r="58" spans="2:33" hidden="1" x14ac:dyDescent="0.3">
      <c r="B58" s="2">
        <v>43881</v>
      </c>
      <c r="J58" s="8">
        <v>1490</v>
      </c>
      <c r="K58" s="354"/>
      <c r="L58" s="8">
        <v>101</v>
      </c>
      <c r="M58" s="354"/>
      <c r="N58" s="10">
        <f t="shared" si="0"/>
        <v>1591</v>
      </c>
      <c r="O58" s="10"/>
      <c r="AB58">
        <v>6</v>
      </c>
      <c r="AC58">
        <v>3</v>
      </c>
      <c r="AD58">
        <v>24</v>
      </c>
      <c r="AE58">
        <v>8</v>
      </c>
      <c r="AF58">
        <v>2</v>
      </c>
      <c r="AG58">
        <v>-1</v>
      </c>
    </row>
    <row r="59" spans="2:33" hidden="1" x14ac:dyDescent="0.3">
      <c r="B59" s="2">
        <v>43882</v>
      </c>
      <c r="J59" s="8">
        <v>1490</v>
      </c>
      <c r="K59" s="354"/>
      <c r="L59" s="8">
        <v>105</v>
      </c>
      <c r="M59" s="354"/>
      <c r="N59" s="10">
        <f t="shared" si="0"/>
        <v>1595</v>
      </c>
      <c r="O59" s="10"/>
      <c r="AB59">
        <v>4</v>
      </c>
      <c r="AC59">
        <v>6</v>
      </c>
      <c r="AD59">
        <v>36</v>
      </c>
      <c r="AE59">
        <v>11</v>
      </c>
      <c r="AF59">
        <v>1</v>
      </c>
      <c r="AG59">
        <v>-2</v>
      </c>
    </row>
    <row r="60" spans="2:33" hidden="1" x14ac:dyDescent="0.3">
      <c r="B60" s="2">
        <v>43883</v>
      </c>
      <c r="J60" s="8">
        <v>919</v>
      </c>
      <c r="K60" s="354"/>
      <c r="L60" s="8">
        <v>62</v>
      </c>
      <c r="M60" s="354"/>
      <c r="N60" s="10">
        <f t="shared" si="0"/>
        <v>981</v>
      </c>
      <c r="O60" s="10"/>
      <c r="AB60">
        <v>4</v>
      </c>
      <c r="AC60">
        <v>4</v>
      </c>
      <c r="AD60">
        <v>47</v>
      </c>
      <c r="AE60">
        <v>13</v>
      </c>
      <c r="AF60">
        <v>0</v>
      </c>
      <c r="AG60">
        <v>-3</v>
      </c>
    </row>
    <row r="61" spans="2:33" hidden="1" x14ac:dyDescent="0.3">
      <c r="B61" s="2">
        <v>43884</v>
      </c>
      <c r="J61" s="8">
        <v>898</v>
      </c>
      <c r="K61" s="354"/>
      <c r="L61" s="8">
        <v>39</v>
      </c>
      <c r="M61" s="354"/>
      <c r="N61" s="10">
        <f t="shared" si="0"/>
        <v>937</v>
      </c>
      <c r="O61" s="10"/>
      <c r="AB61">
        <v>8</v>
      </c>
      <c r="AC61">
        <v>5</v>
      </c>
      <c r="AD61">
        <v>55</v>
      </c>
      <c r="AE61">
        <v>16</v>
      </c>
      <c r="AF61">
        <v>1</v>
      </c>
      <c r="AG61">
        <v>-4</v>
      </c>
    </row>
    <row r="62" spans="2:33" hidden="1" x14ac:dyDescent="0.3">
      <c r="B62" s="2">
        <v>43885</v>
      </c>
      <c r="J62" s="8">
        <v>1491</v>
      </c>
      <c r="K62" s="354"/>
      <c r="L62" s="8">
        <v>99</v>
      </c>
      <c r="M62" s="354"/>
      <c r="N62" s="10">
        <f t="shared" si="0"/>
        <v>1590</v>
      </c>
      <c r="O62" s="10"/>
      <c r="AB62">
        <v>18</v>
      </c>
      <c r="AC62">
        <v>12</v>
      </c>
      <c r="AD62">
        <v>80</v>
      </c>
      <c r="AE62">
        <v>-3</v>
      </c>
      <c r="AF62">
        <v>-28</v>
      </c>
      <c r="AG62">
        <v>3</v>
      </c>
    </row>
    <row r="63" spans="2:33" hidden="1" x14ac:dyDescent="0.3">
      <c r="B63" s="2">
        <v>43886</v>
      </c>
      <c r="J63" s="8">
        <v>1001</v>
      </c>
      <c r="K63" s="354"/>
      <c r="L63" s="8">
        <v>74</v>
      </c>
      <c r="M63" s="354"/>
      <c r="N63" s="10">
        <f t="shared" si="0"/>
        <v>1075</v>
      </c>
      <c r="O63" s="10"/>
      <c r="AB63">
        <v>-2</v>
      </c>
      <c r="AC63">
        <v>0</v>
      </c>
      <c r="AD63">
        <v>33</v>
      </c>
      <c r="AE63">
        <v>-25</v>
      </c>
      <c r="AF63">
        <v>-65</v>
      </c>
      <c r="AG63">
        <v>16</v>
      </c>
    </row>
    <row r="64" spans="2:33" hidden="1" x14ac:dyDescent="0.3">
      <c r="B64" s="2">
        <v>43887</v>
      </c>
      <c r="J64" s="8">
        <v>1484</v>
      </c>
      <c r="K64" s="354"/>
      <c r="L64" s="8">
        <v>120</v>
      </c>
      <c r="M64" s="354"/>
      <c r="N64" s="10">
        <f t="shared" si="0"/>
        <v>1604</v>
      </c>
      <c r="O64" s="10"/>
      <c r="AB64">
        <v>0</v>
      </c>
      <c r="AC64">
        <v>4</v>
      </c>
      <c r="AD64">
        <v>25</v>
      </c>
      <c r="AE64">
        <v>2</v>
      </c>
      <c r="AF64">
        <v>-13</v>
      </c>
      <c r="AG64">
        <v>2</v>
      </c>
    </row>
    <row r="65" spans="2:33" hidden="1" x14ac:dyDescent="0.3">
      <c r="B65" s="2">
        <v>43888</v>
      </c>
      <c r="J65" s="8">
        <v>1490</v>
      </c>
      <c r="K65" s="354"/>
      <c r="L65" s="8">
        <v>105</v>
      </c>
      <c r="M65" s="354"/>
      <c r="N65" s="10">
        <f t="shared" si="0"/>
        <v>1595</v>
      </c>
      <c r="O65" s="10"/>
      <c r="AB65">
        <v>4</v>
      </c>
      <c r="AC65">
        <v>6</v>
      </c>
      <c r="AD65">
        <v>27</v>
      </c>
      <c r="AE65">
        <v>6</v>
      </c>
      <c r="AF65">
        <v>0</v>
      </c>
      <c r="AG65">
        <v>0</v>
      </c>
    </row>
    <row r="66" spans="2:33" hidden="1" x14ac:dyDescent="0.3">
      <c r="B66" s="2">
        <v>43889</v>
      </c>
      <c r="J66" s="8">
        <v>1495</v>
      </c>
      <c r="K66" s="354"/>
      <c r="L66" s="8">
        <v>109</v>
      </c>
      <c r="M66" s="354"/>
      <c r="N66" s="10">
        <f t="shared" si="0"/>
        <v>1604</v>
      </c>
      <c r="O66" s="10"/>
      <c r="AB66">
        <v>2</v>
      </c>
      <c r="AC66">
        <v>10</v>
      </c>
      <c r="AD66">
        <v>25</v>
      </c>
      <c r="AE66">
        <v>6</v>
      </c>
      <c r="AF66">
        <v>1</v>
      </c>
      <c r="AG66">
        <v>-1</v>
      </c>
    </row>
    <row r="67" spans="2:33" hidden="1" x14ac:dyDescent="0.3">
      <c r="B67" s="9">
        <v>43890</v>
      </c>
      <c r="C67" s="17">
        <v>39174</v>
      </c>
      <c r="J67" s="18">
        <v>918</v>
      </c>
      <c r="K67" s="355"/>
      <c r="L67" s="18">
        <v>66</v>
      </c>
      <c r="M67" s="355"/>
      <c r="N67" s="19">
        <f t="shared" si="0"/>
        <v>984</v>
      </c>
      <c r="O67" s="10"/>
      <c r="AB67">
        <v>0</v>
      </c>
      <c r="AC67">
        <v>7</v>
      </c>
      <c r="AD67">
        <v>-5</v>
      </c>
      <c r="AE67">
        <v>3</v>
      </c>
      <c r="AF67">
        <v>1</v>
      </c>
      <c r="AG67">
        <v>1</v>
      </c>
    </row>
    <row r="68" spans="2:33" ht="36.75" customHeight="1" x14ac:dyDescent="0.3">
      <c r="B68" s="70" t="s">
        <v>74</v>
      </c>
      <c r="C68" s="34">
        <v>-4029</v>
      </c>
      <c r="H68" s="33">
        <v>432</v>
      </c>
      <c r="I68" s="31"/>
      <c r="J68" s="71" t="s">
        <v>114</v>
      </c>
      <c r="K68" s="32"/>
      <c r="L68" s="71" t="s">
        <v>115</v>
      </c>
      <c r="M68" s="72"/>
      <c r="N68" s="71" t="s">
        <v>117</v>
      </c>
      <c r="O68" s="73"/>
      <c r="P68" s="8"/>
      <c r="Q68" s="33">
        <v>902.41532258064512</v>
      </c>
      <c r="R68" s="33"/>
      <c r="S68" s="33">
        <v>155.05645161290323</v>
      </c>
      <c r="T68" s="33"/>
      <c r="U68" s="33">
        <f>+Q68+S68</f>
        <v>1057.4717741935483</v>
      </c>
      <c r="V68" s="33">
        <v>2.4233870967741935</v>
      </c>
      <c r="W68" s="33"/>
      <c r="X68" s="33">
        <v>20.056451612903224</v>
      </c>
      <c r="Y68" s="33"/>
      <c r="Z68" s="33">
        <f>+X68+V68</f>
        <v>22.479838709677416</v>
      </c>
      <c r="AB68" s="365" t="s">
        <v>194</v>
      </c>
      <c r="AC68" s="365"/>
      <c r="AD68" s="365"/>
      <c r="AE68" s="365"/>
      <c r="AF68" s="365"/>
      <c r="AG68" s="365"/>
    </row>
    <row r="69" spans="2:33" hidden="1" x14ac:dyDescent="0.3">
      <c r="B69" s="2">
        <v>43891</v>
      </c>
      <c r="C69" s="12">
        <v>299</v>
      </c>
      <c r="I69" s="14"/>
      <c r="J69" s="15">
        <v>896</v>
      </c>
      <c r="K69" s="16"/>
      <c r="L69" s="16">
        <v>42</v>
      </c>
      <c r="M69" s="16"/>
      <c r="N69" s="10">
        <v>938</v>
      </c>
      <c r="O69" s="10"/>
      <c r="Q69">
        <v>0</v>
      </c>
      <c r="S69">
        <v>0</v>
      </c>
      <c r="U69" s="14">
        <f>Q69+S69</f>
        <v>0</v>
      </c>
      <c r="V69">
        <v>0</v>
      </c>
      <c r="X69">
        <v>0</v>
      </c>
      <c r="Z69">
        <f>V69+X69</f>
        <v>0</v>
      </c>
      <c r="AB69">
        <v>-8</v>
      </c>
      <c r="AC69">
        <v>3</v>
      </c>
      <c r="AD69">
        <v>-33</v>
      </c>
      <c r="AE69">
        <v>-1</v>
      </c>
      <c r="AF69">
        <v>0</v>
      </c>
      <c r="AG69">
        <v>2</v>
      </c>
    </row>
    <row r="70" spans="2:33" hidden="1" x14ac:dyDescent="0.3">
      <c r="B70" s="2">
        <v>43892</v>
      </c>
      <c r="C70" s="12">
        <v>2935</v>
      </c>
      <c r="I70" s="14"/>
      <c r="J70" s="15">
        <v>1488</v>
      </c>
      <c r="K70" s="16"/>
      <c r="L70" s="16">
        <v>110</v>
      </c>
      <c r="M70" s="16"/>
      <c r="N70" s="10">
        <v>1598</v>
      </c>
      <c r="O70" s="10"/>
      <c r="Q70">
        <v>828</v>
      </c>
      <c r="S70">
        <v>35</v>
      </c>
      <c r="U70" s="14">
        <f t="shared" ref="U70:U126" si="1">Q70+S70</f>
        <v>863</v>
      </c>
      <c r="V70">
        <v>3</v>
      </c>
      <c r="X70">
        <v>14</v>
      </c>
      <c r="Z70">
        <f t="shared" ref="Z70:Z126" si="2">V70+X70</f>
        <v>17</v>
      </c>
      <c r="AB70">
        <v>3</v>
      </c>
      <c r="AC70">
        <v>9</v>
      </c>
      <c r="AD70">
        <v>8</v>
      </c>
      <c r="AE70">
        <v>4</v>
      </c>
      <c r="AF70">
        <v>3</v>
      </c>
      <c r="AG70">
        <v>0</v>
      </c>
    </row>
    <row r="71" spans="2:33" hidden="1" x14ac:dyDescent="0.3">
      <c r="B71" s="2">
        <v>43893</v>
      </c>
      <c r="C71" s="12">
        <v>4392</v>
      </c>
      <c r="I71" s="14"/>
      <c r="J71" s="15">
        <v>1489</v>
      </c>
      <c r="K71" s="16"/>
      <c r="L71" s="16">
        <v>119</v>
      </c>
      <c r="M71" s="16"/>
      <c r="N71" s="10">
        <v>1608</v>
      </c>
      <c r="O71" s="10"/>
      <c r="Q71">
        <v>700</v>
      </c>
      <c r="S71">
        <v>51</v>
      </c>
      <c r="U71" s="14">
        <f t="shared" si="1"/>
        <v>751</v>
      </c>
      <c r="V71">
        <v>7</v>
      </c>
      <c r="X71">
        <v>10</v>
      </c>
      <c r="Z71">
        <f t="shared" si="2"/>
        <v>17</v>
      </c>
      <c r="AB71">
        <v>-1</v>
      </c>
      <c r="AC71">
        <v>7</v>
      </c>
      <c r="AD71">
        <v>-3</v>
      </c>
      <c r="AE71">
        <v>1</v>
      </c>
      <c r="AF71">
        <v>3</v>
      </c>
      <c r="AG71">
        <v>0</v>
      </c>
    </row>
    <row r="72" spans="2:33" hidden="1" x14ac:dyDescent="0.3">
      <c r="B72" s="2">
        <v>43894</v>
      </c>
      <c r="C72" s="12">
        <v>5569</v>
      </c>
      <c r="I72" s="14"/>
      <c r="J72" s="15">
        <v>1490</v>
      </c>
      <c r="K72" s="16"/>
      <c r="L72" s="16">
        <v>120</v>
      </c>
      <c r="M72" s="16"/>
      <c r="N72" s="10">
        <v>1610</v>
      </c>
      <c r="O72" s="10"/>
      <c r="Q72">
        <v>598</v>
      </c>
      <c r="S72">
        <v>45</v>
      </c>
      <c r="U72" s="14">
        <f t="shared" si="1"/>
        <v>643</v>
      </c>
      <c r="V72">
        <v>8</v>
      </c>
      <c r="X72">
        <v>19</v>
      </c>
      <c r="Z72">
        <f t="shared" si="2"/>
        <v>27</v>
      </c>
      <c r="AB72">
        <v>2</v>
      </c>
      <c r="AC72">
        <v>7</v>
      </c>
      <c r="AD72">
        <v>15</v>
      </c>
      <c r="AE72">
        <v>5</v>
      </c>
      <c r="AF72">
        <v>2</v>
      </c>
      <c r="AG72">
        <v>0</v>
      </c>
    </row>
    <row r="73" spans="2:33" hidden="1" x14ac:dyDescent="0.3">
      <c r="B73" s="2">
        <v>43895</v>
      </c>
      <c r="C73" s="12">
        <v>6788</v>
      </c>
      <c r="I73" s="14"/>
      <c r="J73" s="15">
        <v>1487</v>
      </c>
      <c r="K73" s="16"/>
      <c r="L73" s="16">
        <v>110</v>
      </c>
      <c r="M73" s="16"/>
      <c r="N73" s="10">
        <v>1597</v>
      </c>
      <c r="O73" s="10"/>
      <c r="Q73">
        <v>698</v>
      </c>
      <c r="S73">
        <v>68</v>
      </c>
      <c r="U73" s="14">
        <f t="shared" si="1"/>
        <v>766</v>
      </c>
      <c r="V73">
        <v>0</v>
      </c>
      <c r="X73">
        <v>30</v>
      </c>
      <c r="Z73">
        <f t="shared" si="2"/>
        <v>30</v>
      </c>
      <c r="AB73">
        <v>3</v>
      </c>
      <c r="AC73">
        <v>8</v>
      </c>
      <c r="AD73">
        <v>14</v>
      </c>
      <c r="AE73">
        <v>5</v>
      </c>
      <c r="AF73">
        <v>2</v>
      </c>
      <c r="AG73">
        <v>0</v>
      </c>
    </row>
    <row r="74" spans="2:33" hidden="1" x14ac:dyDescent="0.3">
      <c r="B74" s="2">
        <v>43896</v>
      </c>
      <c r="C74" s="12">
        <v>7978</v>
      </c>
      <c r="I74" s="14"/>
      <c r="J74" s="15">
        <v>1495</v>
      </c>
      <c r="K74" s="16"/>
      <c r="L74" s="16">
        <v>109</v>
      </c>
      <c r="M74" s="16"/>
      <c r="N74" s="10">
        <v>1604</v>
      </c>
      <c r="O74" s="10"/>
      <c r="Q74">
        <v>505</v>
      </c>
      <c r="S74">
        <v>72</v>
      </c>
      <c r="U74" s="14">
        <f t="shared" si="1"/>
        <v>577</v>
      </c>
      <c r="V74">
        <v>2</v>
      </c>
      <c r="X74">
        <v>3</v>
      </c>
      <c r="Z74">
        <f t="shared" si="2"/>
        <v>5</v>
      </c>
      <c r="AB74">
        <v>0</v>
      </c>
      <c r="AC74">
        <v>7</v>
      </c>
      <c r="AD74">
        <v>14</v>
      </c>
      <c r="AE74">
        <v>5</v>
      </c>
      <c r="AF74">
        <v>2</v>
      </c>
      <c r="AG74">
        <v>-1</v>
      </c>
    </row>
    <row r="75" spans="2:33" hidden="1" x14ac:dyDescent="0.3">
      <c r="B75" s="2">
        <v>43897</v>
      </c>
      <c r="C75" s="12">
        <v>8120</v>
      </c>
      <c r="I75" s="14"/>
      <c r="J75" s="15">
        <v>920</v>
      </c>
      <c r="K75" s="16"/>
      <c r="L75" s="16">
        <v>63</v>
      </c>
      <c r="M75" s="16"/>
      <c r="N75" s="10">
        <v>983</v>
      </c>
      <c r="O75" s="10"/>
      <c r="Q75">
        <v>0</v>
      </c>
      <c r="S75">
        <v>0</v>
      </c>
      <c r="U75" s="14">
        <f t="shared" si="1"/>
        <v>0</v>
      </c>
      <c r="V75">
        <v>0</v>
      </c>
      <c r="X75">
        <v>0</v>
      </c>
      <c r="Z75">
        <f t="shared" si="2"/>
        <v>0</v>
      </c>
      <c r="AB75">
        <v>3</v>
      </c>
      <c r="AC75">
        <v>4</v>
      </c>
      <c r="AD75">
        <v>27</v>
      </c>
      <c r="AE75">
        <v>7</v>
      </c>
      <c r="AF75">
        <v>2</v>
      </c>
      <c r="AG75">
        <v>-1</v>
      </c>
    </row>
    <row r="76" spans="2:33" hidden="1" x14ac:dyDescent="0.3">
      <c r="B76" s="11">
        <v>43898</v>
      </c>
      <c r="C76" s="12">
        <v>8234</v>
      </c>
      <c r="I76" s="14"/>
      <c r="J76" s="15">
        <v>895</v>
      </c>
      <c r="K76" s="16"/>
      <c r="L76" s="16">
        <v>39</v>
      </c>
      <c r="M76" s="16"/>
      <c r="N76" s="10">
        <v>934</v>
      </c>
      <c r="O76" s="10"/>
      <c r="Q76">
        <v>0</v>
      </c>
      <c r="S76">
        <v>0</v>
      </c>
      <c r="U76" s="14">
        <f t="shared" si="1"/>
        <v>0</v>
      </c>
      <c r="V76">
        <v>0</v>
      </c>
      <c r="X76">
        <v>0</v>
      </c>
      <c r="Z76">
        <f t="shared" si="2"/>
        <v>0</v>
      </c>
      <c r="AB76">
        <v>-1</v>
      </c>
      <c r="AC76">
        <v>6</v>
      </c>
      <c r="AD76">
        <v>-4</v>
      </c>
      <c r="AE76">
        <v>1</v>
      </c>
      <c r="AF76">
        <v>1</v>
      </c>
      <c r="AG76">
        <v>0</v>
      </c>
    </row>
    <row r="77" spans="2:33" hidden="1" x14ac:dyDescent="0.3">
      <c r="B77" s="2">
        <v>43899</v>
      </c>
      <c r="C77" s="12">
        <v>9634</v>
      </c>
      <c r="I77" s="14"/>
      <c r="J77" s="15">
        <v>1490</v>
      </c>
      <c r="K77" s="16"/>
      <c r="L77" s="16">
        <v>89</v>
      </c>
      <c r="M77" s="16"/>
      <c r="N77" s="10">
        <v>1579</v>
      </c>
      <c r="O77" s="10"/>
      <c r="Q77">
        <v>778</v>
      </c>
      <c r="S77">
        <v>78</v>
      </c>
      <c r="U77" s="14">
        <f t="shared" si="1"/>
        <v>856</v>
      </c>
      <c r="V77">
        <v>0</v>
      </c>
      <c r="X77">
        <v>18</v>
      </c>
      <c r="Z77">
        <f t="shared" si="2"/>
        <v>18</v>
      </c>
      <c r="AB77">
        <v>0</v>
      </c>
      <c r="AC77">
        <v>11</v>
      </c>
      <c r="AD77">
        <v>21</v>
      </c>
      <c r="AE77">
        <v>0</v>
      </c>
      <c r="AF77">
        <v>2</v>
      </c>
      <c r="AG77">
        <v>1</v>
      </c>
    </row>
    <row r="78" spans="2:33" hidden="1" x14ac:dyDescent="0.3">
      <c r="B78" s="2">
        <v>43900</v>
      </c>
      <c r="C78" s="12">
        <v>10726</v>
      </c>
      <c r="I78" s="14"/>
      <c r="J78" s="15">
        <v>1491</v>
      </c>
      <c r="K78" s="16"/>
      <c r="L78" s="16">
        <v>115</v>
      </c>
      <c r="M78" s="16"/>
      <c r="N78" s="10">
        <v>1606</v>
      </c>
      <c r="O78" s="10"/>
      <c r="Q78">
        <v>612</v>
      </c>
      <c r="S78">
        <v>98</v>
      </c>
      <c r="U78" s="14">
        <f t="shared" si="1"/>
        <v>710</v>
      </c>
      <c r="V78">
        <v>0</v>
      </c>
      <c r="X78">
        <v>9</v>
      </c>
      <c r="Z78">
        <f t="shared" si="2"/>
        <v>9</v>
      </c>
      <c r="AB78">
        <v>0</v>
      </c>
      <c r="AC78">
        <v>17</v>
      </c>
      <c r="AD78">
        <v>20</v>
      </c>
      <c r="AE78">
        <v>0</v>
      </c>
      <c r="AF78">
        <v>1</v>
      </c>
      <c r="AG78">
        <v>0</v>
      </c>
    </row>
    <row r="79" spans="2:33" hidden="1" x14ac:dyDescent="0.3">
      <c r="B79" s="2">
        <v>43901</v>
      </c>
      <c r="C79" s="12">
        <v>11719</v>
      </c>
      <c r="I79" s="14"/>
      <c r="J79" s="15">
        <v>1493</v>
      </c>
      <c r="K79" s="16"/>
      <c r="L79" s="16">
        <v>123</v>
      </c>
      <c r="M79" s="16"/>
      <c r="N79" s="10">
        <v>1616</v>
      </c>
      <c r="O79" s="10"/>
      <c r="Q79">
        <v>717</v>
      </c>
      <c r="S79">
        <v>84</v>
      </c>
      <c r="U79" s="14">
        <f t="shared" si="1"/>
        <v>801</v>
      </c>
      <c r="V79">
        <v>10</v>
      </c>
      <c r="X79">
        <v>30</v>
      </c>
      <c r="Z79">
        <f t="shared" si="2"/>
        <v>40</v>
      </c>
      <c r="AB79">
        <v>-1</v>
      </c>
      <c r="AC79">
        <v>26</v>
      </c>
      <c r="AD79">
        <v>29</v>
      </c>
      <c r="AE79">
        <v>-1</v>
      </c>
      <c r="AF79">
        <v>0</v>
      </c>
      <c r="AG79">
        <v>1</v>
      </c>
    </row>
    <row r="80" spans="2:33" hidden="1" x14ac:dyDescent="0.3">
      <c r="B80" s="2">
        <v>43902</v>
      </c>
      <c r="C80" s="12">
        <v>12678</v>
      </c>
      <c r="I80" s="14"/>
      <c r="J80" s="15">
        <v>1493</v>
      </c>
      <c r="K80" s="16"/>
      <c r="L80" s="16">
        <v>108</v>
      </c>
      <c r="M80" s="16"/>
      <c r="N80" s="10">
        <v>1601</v>
      </c>
      <c r="O80" s="10"/>
      <c r="Q80">
        <v>612</v>
      </c>
      <c r="S80">
        <v>77</v>
      </c>
      <c r="U80" s="14">
        <f t="shared" si="1"/>
        <v>689</v>
      </c>
      <c r="V80">
        <v>0</v>
      </c>
      <c r="X80">
        <v>6</v>
      </c>
      <c r="Z80">
        <f t="shared" si="2"/>
        <v>6</v>
      </c>
      <c r="AB80">
        <v>-9</v>
      </c>
      <c r="AC80">
        <v>28</v>
      </c>
      <c r="AD80">
        <v>10</v>
      </c>
      <c r="AE80">
        <v>-11</v>
      </c>
      <c r="AF80">
        <v>-4</v>
      </c>
      <c r="AG80">
        <v>4</v>
      </c>
    </row>
    <row r="81" spans="2:33" hidden="1" x14ac:dyDescent="0.3">
      <c r="B81" s="2">
        <v>43903</v>
      </c>
      <c r="C81" s="12">
        <v>13728</v>
      </c>
      <c r="I81" s="14"/>
      <c r="J81" s="15">
        <v>1494</v>
      </c>
      <c r="K81" s="16"/>
      <c r="L81" s="16">
        <v>115</v>
      </c>
      <c r="M81" s="16"/>
      <c r="N81" s="10">
        <v>1609</v>
      </c>
      <c r="O81" s="10"/>
      <c r="Q81">
        <v>707</v>
      </c>
      <c r="S81">
        <v>65</v>
      </c>
      <c r="U81" s="14">
        <f t="shared" si="1"/>
        <v>772</v>
      </c>
      <c r="V81">
        <v>0</v>
      </c>
      <c r="X81">
        <v>3</v>
      </c>
      <c r="Z81">
        <f t="shared" si="2"/>
        <v>3</v>
      </c>
      <c r="AB81">
        <v>-27</v>
      </c>
      <c r="AC81">
        <v>23</v>
      </c>
      <c r="AD81">
        <v>-10</v>
      </c>
      <c r="AE81">
        <v>-24</v>
      </c>
      <c r="AF81">
        <v>-11</v>
      </c>
      <c r="AG81">
        <v>9</v>
      </c>
    </row>
    <row r="82" spans="2:33" hidden="1" x14ac:dyDescent="0.3">
      <c r="B82" s="2">
        <v>43904</v>
      </c>
      <c r="C82" s="12">
        <v>13880</v>
      </c>
      <c r="I82" s="14"/>
      <c r="J82" s="15">
        <v>918</v>
      </c>
      <c r="K82" s="16"/>
      <c r="L82" s="16">
        <v>61</v>
      </c>
      <c r="M82" s="16"/>
      <c r="N82" s="10">
        <v>979</v>
      </c>
      <c r="O82" s="10"/>
      <c r="Q82">
        <v>0</v>
      </c>
      <c r="S82">
        <v>0</v>
      </c>
      <c r="U82" s="14">
        <f t="shared" si="1"/>
        <v>0</v>
      </c>
      <c r="V82">
        <v>0</v>
      </c>
      <c r="X82">
        <v>0</v>
      </c>
      <c r="Z82">
        <f t="shared" si="2"/>
        <v>0</v>
      </c>
      <c r="AB82">
        <v>-47</v>
      </c>
      <c r="AC82">
        <v>-10</v>
      </c>
      <c r="AD82">
        <v>-31</v>
      </c>
      <c r="AE82">
        <v>-33</v>
      </c>
      <c r="AF82">
        <v>-15</v>
      </c>
      <c r="AG82">
        <v>13</v>
      </c>
    </row>
    <row r="83" spans="2:33" hidden="1" x14ac:dyDescent="0.3">
      <c r="B83" s="11">
        <v>43905</v>
      </c>
      <c r="C83" s="12">
        <v>13979</v>
      </c>
      <c r="I83" s="14"/>
      <c r="J83" s="15">
        <v>896</v>
      </c>
      <c r="K83" s="16"/>
      <c r="L83" s="16">
        <v>37</v>
      </c>
      <c r="M83" s="16"/>
      <c r="N83" s="10">
        <v>933</v>
      </c>
      <c r="O83" s="10"/>
      <c r="Q83">
        <v>0</v>
      </c>
      <c r="S83">
        <v>0</v>
      </c>
      <c r="U83" s="14">
        <f t="shared" si="1"/>
        <v>0</v>
      </c>
      <c r="V83">
        <v>0</v>
      </c>
      <c r="X83">
        <v>0</v>
      </c>
      <c r="Z83">
        <f t="shared" si="2"/>
        <v>0</v>
      </c>
      <c r="AB83">
        <v>-62</v>
      </c>
      <c r="AC83">
        <v>-33</v>
      </c>
      <c r="AD83">
        <v>-58</v>
      </c>
      <c r="AE83">
        <v>-46</v>
      </c>
      <c r="AF83">
        <v>-23</v>
      </c>
      <c r="AG83">
        <v>15</v>
      </c>
    </row>
    <row r="84" spans="2:33" hidden="1" x14ac:dyDescent="0.3">
      <c r="B84" s="2">
        <v>43906</v>
      </c>
      <c r="C84" s="12">
        <v>15746</v>
      </c>
      <c r="I84" s="14"/>
      <c r="J84" s="15">
        <v>1485</v>
      </c>
      <c r="K84" s="16"/>
      <c r="L84" s="16">
        <v>104</v>
      </c>
      <c r="M84" s="16"/>
      <c r="N84" s="10">
        <v>1589</v>
      </c>
      <c r="O84" s="10"/>
      <c r="Q84">
        <v>551</v>
      </c>
      <c r="S84">
        <v>65</v>
      </c>
      <c r="U84" s="14">
        <f t="shared" si="1"/>
        <v>616</v>
      </c>
      <c r="V84">
        <v>0</v>
      </c>
      <c r="X84">
        <v>1</v>
      </c>
      <c r="Z84">
        <f t="shared" si="2"/>
        <v>1</v>
      </c>
      <c r="AB84">
        <v>-50</v>
      </c>
      <c r="AC84">
        <v>-16</v>
      </c>
      <c r="AD84">
        <v>-40</v>
      </c>
      <c r="AE84">
        <v>-51</v>
      </c>
      <c r="AF84">
        <v>-41</v>
      </c>
      <c r="AG84">
        <v>22</v>
      </c>
    </row>
    <row r="85" spans="2:33" hidden="1" x14ac:dyDescent="0.3">
      <c r="B85" s="2">
        <v>43907</v>
      </c>
      <c r="C85" s="12">
        <v>17684</v>
      </c>
      <c r="H85">
        <v>190</v>
      </c>
      <c r="I85" s="14"/>
      <c r="J85" s="15">
        <v>1485</v>
      </c>
      <c r="K85" s="16"/>
      <c r="L85" s="16">
        <v>126</v>
      </c>
      <c r="M85" s="16"/>
      <c r="N85" s="10">
        <v>1611</v>
      </c>
      <c r="O85" s="10"/>
      <c r="Q85">
        <v>502</v>
      </c>
      <c r="S85">
        <v>90</v>
      </c>
      <c r="U85" s="14">
        <f t="shared" si="1"/>
        <v>592</v>
      </c>
      <c r="V85">
        <v>6</v>
      </c>
      <c r="X85">
        <v>7</v>
      </c>
      <c r="Z85">
        <f t="shared" si="2"/>
        <v>13</v>
      </c>
      <c r="AB85">
        <v>-54</v>
      </c>
      <c r="AC85">
        <v>-20</v>
      </c>
      <c r="AD85">
        <v>-44</v>
      </c>
      <c r="AE85">
        <v>-56</v>
      </c>
      <c r="AF85">
        <v>-48</v>
      </c>
      <c r="AG85">
        <v>24</v>
      </c>
    </row>
    <row r="86" spans="2:33" hidden="1" x14ac:dyDescent="0.3">
      <c r="B86" s="2">
        <v>43908</v>
      </c>
      <c r="C86" s="12">
        <v>20085</v>
      </c>
      <c r="H86">
        <v>169</v>
      </c>
      <c r="I86" s="14"/>
      <c r="J86" s="15">
        <v>1116</v>
      </c>
      <c r="K86" s="16"/>
      <c r="L86" s="16">
        <v>128</v>
      </c>
      <c r="M86" s="16"/>
      <c r="N86" s="10">
        <v>1244</v>
      </c>
      <c r="O86" s="10"/>
      <c r="Q86">
        <v>271</v>
      </c>
      <c r="S86">
        <v>47</v>
      </c>
      <c r="U86" s="14">
        <f t="shared" si="1"/>
        <v>318</v>
      </c>
      <c r="V86">
        <v>0</v>
      </c>
      <c r="X86">
        <v>11</v>
      </c>
      <c r="Z86">
        <f t="shared" si="2"/>
        <v>11</v>
      </c>
      <c r="AB86">
        <v>-55</v>
      </c>
      <c r="AC86">
        <v>-19</v>
      </c>
      <c r="AD86">
        <v>-38</v>
      </c>
      <c r="AE86">
        <v>-57</v>
      </c>
      <c r="AF86">
        <v>-51</v>
      </c>
      <c r="AG86">
        <v>24</v>
      </c>
    </row>
    <row r="87" spans="2:33" hidden="1" x14ac:dyDescent="0.3">
      <c r="B87" s="2">
        <v>43909</v>
      </c>
      <c r="C87" s="12">
        <v>22669</v>
      </c>
      <c r="H87">
        <v>151</v>
      </c>
      <c r="I87" s="14"/>
      <c r="J87" s="15">
        <v>1115</v>
      </c>
      <c r="K87" s="16"/>
      <c r="L87" s="16">
        <v>103</v>
      </c>
      <c r="M87" s="16"/>
      <c r="N87" s="10">
        <v>1218</v>
      </c>
      <c r="O87" s="10"/>
      <c r="Q87">
        <v>329</v>
      </c>
      <c r="S87">
        <v>60</v>
      </c>
      <c r="U87" s="14">
        <f t="shared" si="1"/>
        <v>389</v>
      </c>
      <c r="V87">
        <v>0</v>
      </c>
      <c r="X87">
        <v>17</v>
      </c>
      <c r="Z87">
        <f t="shared" si="2"/>
        <v>17</v>
      </c>
      <c r="AB87">
        <v>-67</v>
      </c>
      <c r="AC87">
        <v>-36</v>
      </c>
      <c r="AD87">
        <v>-53</v>
      </c>
      <c r="AE87">
        <v>-68</v>
      </c>
      <c r="AF87">
        <v>-57</v>
      </c>
      <c r="AG87">
        <v>30</v>
      </c>
    </row>
    <row r="88" spans="2:33" x14ac:dyDescent="0.3">
      <c r="B88" s="123">
        <v>43910</v>
      </c>
      <c r="C88" s="29">
        <v>25264</v>
      </c>
      <c r="D88" s="26"/>
      <c r="E88" s="88" t="s">
        <v>187</v>
      </c>
      <c r="F88" s="130"/>
      <c r="H88" s="27">
        <v>150</v>
      </c>
      <c r="I88" s="27"/>
      <c r="J88" s="28">
        <v>1126</v>
      </c>
      <c r="K88" s="28"/>
      <c r="L88" s="28">
        <v>102</v>
      </c>
      <c r="M88" s="28"/>
      <c r="N88" s="28">
        <v>1228</v>
      </c>
      <c r="O88" s="29"/>
      <c r="Q88" s="28">
        <v>194</v>
      </c>
      <c r="R88" s="28"/>
      <c r="S88" s="28">
        <v>42</v>
      </c>
      <c r="T88" s="28"/>
      <c r="U88" s="63">
        <f t="shared" si="1"/>
        <v>236</v>
      </c>
      <c r="V88" s="28">
        <v>0</v>
      </c>
      <c r="W88" s="28"/>
      <c r="X88" s="28">
        <v>6</v>
      </c>
      <c r="Y88" s="28"/>
      <c r="Z88" s="63">
        <f>V88+X88</f>
        <v>6</v>
      </c>
      <c r="AB88" s="27">
        <v>-77</v>
      </c>
      <c r="AC88" s="27">
        <v>-42</v>
      </c>
      <c r="AD88" s="27">
        <v>-70</v>
      </c>
      <c r="AE88" s="27">
        <v>-73</v>
      </c>
      <c r="AF88" s="27">
        <v>-60</v>
      </c>
      <c r="AG88" s="27">
        <v>36</v>
      </c>
    </row>
    <row r="89" spans="2:33" hidden="1" x14ac:dyDescent="0.3">
      <c r="B89" s="124">
        <v>43911</v>
      </c>
      <c r="C89" s="12">
        <v>25592</v>
      </c>
      <c r="H89" s="14">
        <v>128</v>
      </c>
      <c r="I89" s="14"/>
      <c r="J89" s="15">
        <v>684</v>
      </c>
      <c r="K89" s="16"/>
      <c r="L89" s="16">
        <v>54</v>
      </c>
      <c r="M89" s="16"/>
      <c r="N89" s="10">
        <v>738</v>
      </c>
      <c r="O89" s="10"/>
      <c r="Q89">
        <v>0</v>
      </c>
      <c r="S89">
        <v>0</v>
      </c>
      <c r="U89" s="65">
        <f t="shared" si="1"/>
        <v>0</v>
      </c>
      <c r="V89">
        <v>0</v>
      </c>
      <c r="X89">
        <v>0</v>
      </c>
      <c r="Z89" s="22">
        <f t="shared" si="2"/>
        <v>0</v>
      </c>
      <c r="AB89" s="14">
        <v>-81</v>
      </c>
      <c r="AC89" s="14">
        <v>-48</v>
      </c>
      <c r="AD89" s="14">
        <v>-71</v>
      </c>
      <c r="AE89" s="14">
        <v>-71</v>
      </c>
      <c r="AF89" s="14">
        <v>-55</v>
      </c>
      <c r="AG89" s="14">
        <v>26</v>
      </c>
    </row>
    <row r="90" spans="2:33" hidden="1" x14ac:dyDescent="0.3">
      <c r="B90" s="125">
        <v>43912</v>
      </c>
      <c r="C90" s="12">
        <v>25760</v>
      </c>
      <c r="H90" s="14">
        <v>130</v>
      </c>
      <c r="I90" s="14"/>
      <c r="J90" s="15">
        <v>670</v>
      </c>
      <c r="K90" s="16"/>
      <c r="L90" s="16">
        <v>41</v>
      </c>
      <c r="M90" s="16"/>
      <c r="N90" s="10">
        <v>711</v>
      </c>
      <c r="O90" s="10"/>
      <c r="Q90">
        <v>0</v>
      </c>
      <c r="S90">
        <v>0</v>
      </c>
      <c r="U90" s="65">
        <f t="shared" si="1"/>
        <v>0</v>
      </c>
      <c r="V90">
        <v>0</v>
      </c>
      <c r="X90">
        <v>0</v>
      </c>
      <c r="Z90" s="22">
        <f t="shared" si="2"/>
        <v>0</v>
      </c>
      <c r="AB90" s="14">
        <v>-83</v>
      </c>
      <c r="AC90" s="14">
        <v>-58</v>
      </c>
      <c r="AD90" s="14">
        <v>-72</v>
      </c>
      <c r="AE90" s="14">
        <v>-74</v>
      </c>
      <c r="AF90" s="14">
        <v>-51</v>
      </c>
      <c r="AG90" s="14">
        <v>22</v>
      </c>
    </row>
    <row r="91" spans="2:33" hidden="1" x14ac:dyDescent="0.3">
      <c r="B91" s="124">
        <v>43913</v>
      </c>
      <c r="C91" s="12">
        <v>29063</v>
      </c>
      <c r="H91" s="14">
        <v>74</v>
      </c>
      <c r="I91" s="14"/>
      <c r="J91" s="15">
        <v>1126</v>
      </c>
      <c r="K91" s="16"/>
      <c r="L91" s="16">
        <v>96</v>
      </c>
      <c r="M91" s="16"/>
      <c r="N91" s="10">
        <v>1222</v>
      </c>
      <c r="O91" s="10"/>
      <c r="Q91">
        <v>252</v>
      </c>
      <c r="S91">
        <v>86</v>
      </c>
      <c r="U91" s="65">
        <f t="shared" si="1"/>
        <v>338</v>
      </c>
      <c r="V91">
        <v>0</v>
      </c>
      <c r="X91">
        <v>3</v>
      </c>
      <c r="Z91" s="22">
        <f t="shared" si="2"/>
        <v>3</v>
      </c>
      <c r="AB91" s="14">
        <v>-74</v>
      </c>
      <c r="AC91" s="14">
        <v>-42</v>
      </c>
      <c r="AD91" s="14">
        <v>-59</v>
      </c>
      <c r="AE91" s="14">
        <v>-74</v>
      </c>
      <c r="AF91" s="14">
        <v>-62</v>
      </c>
      <c r="AG91" s="14">
        <v>32</v>
      </c>
    </row>
    <row r="92" spans="2:33" hidden="1" x14ac:dyDescent="0.3">
      <c r="B92" s="124">
        <v>43914</v>
      </c>
      <c r="C92" s="12">
        <v>32008</v>
      </c>
      <c r="H92" s="14">
        <v>89</v>
      </c>
      <c r="I92" s="14"/>
      <c r="J92" s="15">
        <v>1084</v>
      </c>
      <c r="K92" s="16"/>
      <c r="L92" s="16">
        <v>106</v>
      </c>
      <c r="M92" s="16"/>
      <c r="N92" s="10">
        <v>1190</v>
      </c>
      <c r="O92" s="10"/>
      <c r="Q92">
        <v>229</v>
      </c>
      <c r="S92">
        <v>50</v>
      </c>
      <c r="U92" s="65">
        <f t="shared" si="1"/>
        <v>279</v>
      </c>
      <c r="V92">
        <v>0</v>
      </c>
      <c r="X92">
        <v>5</v>
      </c>
      <c r="Z92" s="22">
        <f t="shared" si="2"/>
        <v>5</v>
      </c>
      <c r="AB92" s="14">
        <v>-73</v>
      </c>
      <c r="AC92" s="14">
        <v>-40</v>
      </c>
      <c r="AD92" s="14">
        <v>-60</v>
      </c>
      <c r="AE92" s="14">
        <v>-74</v>
      </c>
      <c r="AF92" s="14">
        <v>-63</v>
      </c>
      <c r="AG92" s="14">
        <v>33</v>
      </c>
    </row>
    <row r="93" spans="2:33" hidden="1" x14ac:dyDescent="0.3">
      <c r="B93" s="124">
        <v>43915</v>
      </c>
      <c r="C93" s="12">
        <v>35053</v>
      </c>
      <c r="H93" s="14">
        <v>27</v>
      </c>
      <c r="I93" s="14"/>
      <c r="J93" s="15">
        <v>1065</v>
      </c>
      <c r="K93" s="16"/>
      <c r="L93" s="16">
        <v>107</v>
      </c>
      <c r="M93" s="16"/>
      <c r="N93" s="10">
        <v>1172</v>
      </c>
      <c r="O93" s="10"/>
      <c r="Q93">
        <v>270</v>
      </c>
      <c r="S93">
        <v>52</v>
      </c>
      <c r="U93" s="65">
        <f t="shared" si="1"/>
        <v>322</v>
      </c>
      <c r="V93">
        <v>0</v>
      </c>
      <c r="X93">
        <v>7</v>
      </c>
      <c r="Z93" s="22">
        <f t="shared" si="2"/>
        <v>7</v>
      </c>
      <c r="AB93" s="14">
        <v>-74</v>
      </c>
      <c r="AC93" s="14">
        <v>-42</v>
      </c>
      <c r="AD93" s="14">
        <v>-59</v>
      </c>
      <c r="AE93" s="14">
        <v>-74</v>
      </c>
      <c r="AF93" s="14">
        <v>-63</v>
      </c>
      <c r="AG93" s="14">
        <v>32</v>
      </c>
    </row>
    <row r="94" spans="2:33" hidden="1" x14ac:dyDescent="0.3">
      <c r="B94" s="124">
        <v>43916</v>
      </c>
      <c r="C94" s="12">
        <v>37829</v>
      </c>
      <c r="H94" s="14">
        <v>30</v>
      </c>
      <c r="I94" s="14"/>
      <c r="J94" s="15">
        <v>1065</v>
      </c>
      <c r="K94" s="16"/>
      <c r="L94" s="16">
        <v>95</v>
      </c>
      <c r="M94" s="16"/>
      <c r="N94" s="10">
        <v>1160</v>
      </c>
      <c r="O94" s="10"/>
      <c r="Q94">
        <v>221</v>
      </c>
      <c r="S94">
        <v>80</v>
      </c>
      <c r="U94" s="65">
        <f t="shared" si="1"/>
        <v>301</v>
      </c>
      <c r="V94">
        <v>0</v>
      </c>
      <c r="X94">
        <v>2</v>
      </c>
      <c r="Z94" s="22">
        <f t="shared" si="2"/>
        <v>2</v>
      </c>
      <c r="AB94" s="14">
        <v>-74</v>
      </c>
      <c r="AC94" s="14">
        <v>-42</v>
      </c>
      <c r="AD94" s="14">
        <v>-60</v>
      </c>
      <c r="AE94" s="14">
        <v>-75</v>
      </c>
      <c r="AF94" s="14">
        <v>-64</v>
      </c>
      <c r="AG94" s="14">
        <v>33</v>
      </c>
    </row>
    <row r="95" spans="2:33" hidden="1" x14ac:dyDescent="0.3">
      <c r="B95" s="124">
        <v>43917</v>
      </c>
      <c r="C95" s="12">
        <v>40635</v>
      </c>
      <c r="H95" s="14">
        <v>27</v>
      </c>
      <c r="I95" s="14"/>
      <c r="J95" s="15">
        <v>1058</v>
      </c>
      <c r="K95" s="16"/>
      <c r="L95" s="16">
        <v>100</v>
      </c>
      <c r="M95" s="16"/>
      <c r="N95" s="10">
        <v>1158</v>
      </c>
      <c r="O95" s="10"/>
      <c r="Q95">
        <v>238</v>
      </c>
      <c r="S95">
        <v>105</v>
      </c>
      <c r="U95" s="65">
        <f t="shared" si="1"/>
        <v>343</v>
      </c>
      <c r="V95">
        <v>0</v>
      </c>
      <c r="X95">
        <v>6</v>
      </c>
      <c r="Z95" s="22">
        <f t="shared" si="2"/>
        <v>6</v>
      </c>
      <c r="AB95" s="14">
        <v>-75</v>
      </c>
      <c r="AC95" s="14">
        <v>-39</v>
      </c>
      <c r="AD95" s="14">
        <v>-63</v>
      </c>
      <c r="AE95" s="14">
        <v>-75</v>
      </c>
      <c r="AF95" s="14">
        <v>-63</v>
      </c>
      <c r="AG95" s="14">
        <v>36</v>
      </c>
    </row>
    <row r="96" spans="2:33" hidden="1" x14ac:dyDescent="0.3">
      <c r="B96" s="124">
        <v>43918</v>
      </c>
      <c r="C96" s="12">
        <v>40984</v>
      </c>
      <c r="H96" s="14">
        <v>24</v>
      </c>
      <c r="I96" s="14"/>
      <c r="J96" s="15">
        <v>675</v>
      </c>
      <c r="K96" s="16"/>
      <c r="L96" s="16">
        <v>52</v>
      </c>
      <c r="M96" s="16"/>
      <c r="N96" s="10">
        <v>727</v>
      </c>
      <c r="O96" s="10"/>
      <c r="Q96">
        <v>0</v>
      </c>
      <c r="S96">
        <v>0</v>
      </c>
      <c r="U96" s="65">
        <f t="shared" si="1"/>
        <v>0</v>
      </c>
      <c r="V96">
        <v>0</v>
      </c>
      <c r="X96">
        <v>0</v>
      </c>
      <c r="Z96" s="22">
        <f t="shared" si="2"/>
        <v>0</v>
      </c>
      <c r="AB96" s="14">
        <v>-79</v>
      </c>
      <c r="AC96" s="14">
        <v>-47</v>
      </c>
      <c r="AD96" s="14">
        <v>-72</v>
      </c>
      <c r="AE96" s="14">
        <v>-74</v>
      </c>
      <c r="AF96" s="14">
        <v>-55</v>
      </c>
      <c r="AG96" s="14">
        <v>25</v>
      </c>
    </row>
    <row r="97" spans="2:33" hidden="1" x14ac:dyDescent="0.3">
      <c r="B97" s="125">
        <v>43919</v>
      </c>
      <c r="C97" s="12">
        <v>41161</v>
      </c>
      <c r="H97" s="14">
        <v>24</v>
      </c>
      <c r="I97" s="14"/>
      <c r="J97" s="15">
        <v>657</v>
      </c>
      <c r="K97" s="16"/>
      <c r="L97" s="16">
        <v>39</v>
      </c>
      <c r="M97" s="16"/>
      <c r="N97" s="10">
        <v>696</v>
      </c>
      <c r="O97" s="10"/>
      <c r="Q97">
        <v>0</v>
      </c>
      <c r="S97">
        <v>0</v>
      </c>
      <c r="U97" s="65">
        <f t="shared" si="1"/>
        <v>0</v>
      </c>
      <c r="V97">
        <v>0</v>
      </c>
      <c r="X97">
        <v>0</v>
      </c>
      <c r="Z97" s="22">
        <f t="shared" si="2"/>
        <v>0</v>
      </c>
      <c r="AB97" s="14">
        <v>-83</v>
      </c>
      <c r="AC97" s="14">
        <v>-59</v>
      </c>
      <c r="AD97" s="14">
        <v>-80</v>
      </c>
      <c r="AE97" s="14">
        <v>-78</v>
      </c>
      <c r="AF97" s="14">
        <v>-53</v>
      </c>
      <c r="AG97" s="14">
        <v>22</v>
      </c>
    </row>
    <row r="98" spans="2:33" hidden="1" x14ac:dyDescent="0.3">
      <c r="B98" s="124">
        <v>43920</v>
      </c>
      <c r="C98" s="12">
        <v>43945</v>
      </c>
      <c r="H98" s="14">
        <v>24</v>
      </c>
      <c r="I98" s="14"/>
      <c r="J98" s="15">
        <v>1062</v>
      </c>
      <c r="K98" s="16"/>
      <c r="L98" s="16">
        <v>98</v>
      </c>
      <c r="M98" s="16"/>
      <c r="N98" s="10">
        <v>1160</v>
      </c>
      <c r="O98" s="10"/>
      <c r="Q98">
        <v>358</v>
      </c>
      <c r="S98">
        <v>127</v>
      </c>
      <c r="U98" s="65">
        <f t="shared" si="1"/>
        <v>485</v>
      </c>
      <c r="V98">
        <v>0</v>
      </c>
      <c r="X98">
        <v>0</v>
      </c>
      <c r="Z98" s="22">
        <f t="shared" si="2"/>
        <v>0</v>
      </c>
      <c r="AB98" s="14">
        <v>-74</v>
      </c>
      <c r="AC98" s="14">
        <v>-45</v>
      </c>
      <c r="AD98" s="14">
        <v>-71</v>
      </c>
      <c r="AE98" s="14">
        <v>-78</v>
      </c>
      <c r="AF98" s="14">
        <v>-63</v>
      </c>
      <c r="AG98" s="14">
        <v>33</v>
      </c>
    </row>
    <row r="99" spans="2:33" hidden="1" x14ac:dyDescent="0.3">
      <c r="B99" s="124">
        <v>43921</v>
      </c>
      <c r="C99" s="89">
        <v>45849</v>
      </c>
      <c r="E99" s="30">
        <v>3361</v>
      </c>
      <c r="F99" s="131"/>
      <c r="H99" s="14">
        <v>22</v>
      </c>
      <c r="I99" s="14"/>
      <c r="J99" s="15">
        <v>1067</v>
      </c>
      <c r="K99" s="90"/>
      <c r="L99" s="16">
        <v>123</v>
      </c>
      <c r="M99" s="16"/>
      <c r="N99" s="10">
        <v>1190</v>
      </c>
      <c r="O99" s="10"/>
      <c r="Q99">
        <v>426</v>
      </c>
      <c r="S99">
        <v>80</v>
      </c>
      <c r="U99" s="65">
        <f t="shared" si="1"/>
        <v>506</v>
      </c>
      <c r="V99">
        <v>0</v>
      </c>
      <c r="X99">
        <v>3</v>
      </c>
      <c r="Z99" s="22">
        <f t="shared" si="2"/>
        <v>3</v>
      </c>
      <c r="AB99" s="14">
        <v>-72</v>
      </c>
      <c r="AC99" s="14">
        <v>-36</v>
      </c>
      <c r="AD99" s="14">
        <v>-68</v>
      </c>
      <c r="AE99" s="14">
        <v>-75</v>
      </c>
      <c r="AF99" s="14">
        <v>-64</v>
      </c>
      <c r="AG99" s="14">
        <v>33</v>
      </c>
    </row>
    <row r="100" spans="2:33" x14ac:dyDescent="0.3">
      <c r="B100" s="126">
        <v>43922</v>
      </c>
      <c r="C100" s="89"/>
      <c r="D100" s="8"/>
      <c r="E100" s="30">
        <v>10322</v>
      </c>
      <c r="F100" s="30">
        <v>231683</v>
      </c>
      <c r="G100" s="8"/>
      <c r="H100" s="95">
        <v>14</v>
      </c>
      <c r="I100" s="91"/>
      <c r="J100" s="92">
        <v>1066</v>
      </c>
      <c r="K100" s="93">
        <v>0.71543624161073827</v>
      </c>
      <c r="L100" s="92">
        <v>101</v>
      </c>
      <c r="M100" s="93">
        <v>0.84873949579831931</v>
      </c>
      <c r="N100" s="15">
        <v>1167</v>
      </c>
      <c r="O100" s="94">
        <v>0.72529521441889377</v>
      </c>
      <c r="Q100" s="92">
        <v>90</v>
      </c>
      <c r="R100" s="64">
        <f t="shared" ref="R100:R163" si="3">Q100/Q$68</f>
        <v>9.9732349116841451E-2</v>
      </c>
      <c r="S100" s="92">
        <v>31</v>
      </c>
      <c r="T100" s="64">
        <f>S100/$S$68</f>
        <v>0.19992718572840276</v>
      </c>
      <c r="U100" s="61">
        <f t="shared" si="1"/>
        <v>121</v>
      </c>
      <c r="V100" s="92">
        <v>0</v>
      </c>
      <c r="W100" s="64">
        <f>V100/$V$68</f>
        <v>0</v>
      </c>
      <c r="X100" s="92">
        <v>20</v>
      </c>
      <c r="Y100" s="64">
        <f>X100/$X$68</f>
        <v>0.99718536389223977</v>
      </c>
      <c r="Z100" s="62">
        <f t="shared" si="2"/>
        <v>20</v>
      </c>
      <c r="AB100" s="139">
        <v>-73</v>
      </c>
      <c r="AC100" s="139">
        <v>-40</v>
      </c>
      <c r="AD100" s="139">
        <v>-67</v>
      </c>
      <c r="AE100" s="139">
        <v>-76</v>
      </c>
      <c r="AF100" s="139">
        <v>-64</v>
      </c>
      <c r="AG100" s="140">
        <v>33</v>
      </c>
    </row>
    <row r="101" spans="2:33" x14ac:dyDescent="0.3">
      <c r="B101" s="124">
        <v>43923</v>
      </c>
      <c r="C101" s="89"/>
      <c r="D101" s="8"/>
      <c r="E101" s="30">
        <v>17109</v>
      </c>
      <c r="F101" s="30">
        <v>350028</v>
      </c>
      <c r="G101" s="8"/>
      <c r="H101" s="95">
        <v>9</v>
      </c>
      <c r="I101" s="91"/>
      <c r="J101" s="92">
        <v>1064</v>
      </c>
      <c r="K101" s="93">
        <v>0.71457353928811285</v>
      </c>
      <c r="L101" s="92">
        <v>90</v>
      </c>
      <c r="M101" s="93">
        <v>0.86538461538461542</v>
      </c>
      <c r="N101" s="15">
        <v>1154</v>
      </c>
      <c r="O101" s="94">
        <v>0.72441933458882612</v>
      </c>
      <c r="Q101" s="92">
        <v>81</v>
      </c>
      <c r="R101" s="64">
        <f t="shared" si="3"/>
        <v>8.9759114205157309E-2</v>
      </c>
      <c r="S101" s="92">
        <v>35</v>
      </c>
      <c r="T101" s="64">
        <f t="shared" ref="T101:T126" si="4">S101/$S$68</f>
        <v>0.22572424195142246</v>
      </c>
      <c r="U101" s="61">
        <f t="shared" si="1"/>
        <v>116</v>
      </c>
      <c r="V101" s="92">
        <v>0</v>
      </c>
      <c r="W101" s="64">
        <f t="shared" ref="W101:W126" si="5">V101/$V$68</f>
        <v>0</v>
      </c>
      <c r="X101" s="92">
        <v>1</v>
      </c>
      <c r="Y101" s="64">
        <f t="shared" ref="Y101:Y126" si="6">X101/$X$68</f>
        <v>4.9859268194611985E-2</v>
      </c>
      <c r="Z101" s="62">
        <f t="shared" si="2"/>
        <v>1</v>
      </c>
      <c r="AB101" s="139">
        <v>-70</v>
      </c>
      <c r="AC101" s="139">
        <v>-35</v>
      </c>
      <c r="AD101" s="139">
        <v>-57</v>
      </c>
      <c r="AE101" s="139">
        <v>-74</v>
      </c>
      <c r="AF101" s="139">
        <v>-64</v>
      </c>
      <c r="AG101" s="140">
        <v>33</v>
      </c>
    </row>
    <row r="102" spans="2:33" x14ac:dyDescent="0.3">
      <c r="B102" s="124">
        <v>43924</v>
      </c>
      <c r="C102" s="89"/>
      <c r="D102" s="8"/>
      <c r="E102" s="30">
        <v>22275</v>
      </c>
      <c r="F102" s="30">
        <v>425287</v>
      </c>
      <c r="G102" s="8"/>
      <c r="H102" s="95">
        <v>10</v>
      </c>
      <c r="I102" s="91">
        <v>20</v>
      </c>
      <c r="J102" s="92">
        <v>1067</v>
      </c>
      <c r="K102" s="93">
        <v>0.71466845277963831</v>
      </c>
      <c r="L102" s="92">
        <v>89</v>
      </c>
      <c r="M102" s="93">
        <v>0.80180180180180183</v>
      </c>
      <c r="N102" s="15">
        <v>1156</v>
      </c>
      <c r="O102" s="94">
        <v>0.72069825436408974</v>
      </c>
      <c r="Q102" s="92">
        <v>86</v>
      </c>
      <c r="R102" s="64">
        <f t="shared" si="3"/>
        <v>9.5299800267204055E-2</v>
      </c>
      <c r="S102" s="92">
        <v>24</v>
      </c>
      <c r="T102" s="64">
        <f t="shared" si="4"/>
        <v>0.15478233733811828</v>
      </c>
      <c r="U102" s="61">
        <f t="shared" si="1"/>
        <v>110</v>
      </c>
      <c r="V102" s="92">
        <v>0</v>
      </c>
      <c r="W102" s="64">
        <f t="shared" si="5"/>
        <v>0</v>
      </c>
      <c r="X102" s="92">
        <v>1</v>
      </c>
      <c r="Y102" s="118">
        <f t="shared" si="6"/>
        <v>4.9859268194611985E-2</v>
      </c>
      <c r="Z102" s="62">
        <f t="shared" si="2"/>
        <v>1</v>
      </c>
      <c r="AB102" s="139">
        <v>-72</v>
      </c>
      <c r="AC102" s="139">
        <v>-34</v>
      </c>
      <c r="AD102" s="139">
        <v>-61</v>
      </c>
      <c r="AE102" s="139">
        <v>-75</v>
      </c>
      <c r="AF102" s="139">
        <v>-64</v>
      </c>
      <c r="AG102" s="140">
        <v>36</v>
      </c>
    </row>
    <row r="103" spans="2:33" x14ac:dyDescent="0.3">
      <c r="B103" s="124">
        <v>43925</v>
      </c>
      <c r="C103" s="89"/>
      <c r="D103" s="8"/>
      <c r="E103" s="30">
        <v>31914</v>
      </c>
      <c r="F103" s="30">
        <v>551955</v>
      </c>
      <c r="G103" s="8"/>
      <c r="H103" s="95">
        <v>11</v>
      </c>
      <c r="I103" s="91">
        <v>19</v>
      </c>
      <c r="J103" s="92">
        <v>676</v>
      </c>
      <c r="K103" s="93">
        <v>0.73718647764449297</v>
      </c>
      <c r="L103" s="92">
        <v>55</v>
      </c>
      <c r="M103" s="93">
        <v>1.0185185185185186</v>
      </c>
      <c r="N103" s="15">
        <v>731</v>
      </c>
      <c r="O103" s="94">
        <v>0.75283213182286302</v>
      </c>
      <c r="Q103" s="95">
        <v>0</v>
      </c>
      <c r="R103" s="64">
        <f t="shared" si="3"/>
        <v>0</v>
      </c>
      <c r="S103" s="95">
        <v>0</v>
      </c>
      <c r="T103" s="67">
        <f t="shared" si="4"/>
        <v>0</v>
      </c>
      <c r="U103" s="68">
        <f t="shared" si="1"/>
        <v>0</v>
      </c>
      <c r="V103" s="95">
        <v>0</v>
      </c>
      <c r="W103" s="95">
        <f t="shared" si="5"/>
        <v>0</v>
      </c>
      <c r="X103" s="95">
        <v>0</v>
      </c>
      <c r="Y103" s="118">
        <f t="shared" si="6"/>
        <v>0</v>
      </c>
      <c r="Z103" s="69">
        <f t="shared" si="2"/>
        <v>0</v>
      </c>
      <c r="AB103" s="139">
        <v>-78</v>
      </c>
      <c r="AC103" s="139">
        <v>-44</v>
      </c>
      <c r="AD103" s="139">
        <v>-78</v>
      </c>
      <c r="AE103" s="139">
        <v>-75</v>
      </c>
      <c r="AF103" s="139">
        <v>-55</v>
      </c>
      <c r="AG103" s="140">
        <v>25</v>
      </c>
    </row>
    <row r="104" spans="2:33" x14ac:dyDescent="0.3">
      <c r="B104" s="124">
        <v>43926</v>
      </c>
      <c r="C104" s="89"/>
      <c r="D104" s="8"/>
      <c r="E104" s="30">
        <v>33633</v>
      </c>
      <c r="F104" s="30">
        <v>566751</v>
      </c>
      <c r="G104" s="8"/>
      <c r="H104" s="95">
        <v>8</v>
      </c>
      <c r="I104" s="91">
        <v>28</v>
      </c>
      <c r="J104" s="92">
        <v>658</v>
      </c>
      <c r="K104" s="93">
        <v>0.73111111111111116</v>
      </c>
      <c r="L104" s="92">
        <v>36</v>
      </c>
      <c r="M104" s="93">
        <v>1</v>
      </c>
      <c r="N104" s="15">
        <v>694</v>
      </c>
      <c r="O104" s="94">
        <v>0.74145299145299148</v>
      </c>
      <c r="Q104" s="95">
        <v>0</v>
      </c>
      <c r="R104" s="64">
        <f t="shared" si="3"/>
        <v>0</v>
      </c>
      <c r="S104" s="95">
        <v>0</v>
      </c>
      <c r="T104" s="67">
        <f t="shared" si="4"/>
        <v>0</v>
      </c>
      <c r="U104" s="68">
        <f t="shared" si="1"/>
        <v>0</v>
      </c>
      <c r="V104" s="95">
        <v>0</v>
      </c>
      <c r="W104" s="95">
        <f t="shared" si="5"/>
        <v>0</v>
      </c>
      <c r="X104" s="95">
        <v>0</v>
      </c>
      <c r="Y104" s="118">
        <f t="shared" si="6"/>
        <v>0</v>
      </c>
      <c r="Z104" s="69">
        <f t="shared" si="2"/>
        <v>0</v>
      </c>
      <c r="AB104" s="139">
        <v>-84</v>
      </c>
      <c r="AC104" s="139">
        <v>-60</v>
      </c>
      <c r="AD104" s="139">
        <v>-88</v>
      </c>
      <c r="AE104" s="139">
        <v>-82</v>
      </c>
      <c r="AF104" s="139">
        <v>-55</v>
      </c>
      <c r="AG104" s="140">
        <v>23</v>
      </c>
    </row>
    <row r="105" spans="2:33" x14ac:dyDescent="0.3">
      <c r="B105" s="124">
        <v>43927</v>
      </c>
      <c r="C105" s="89"/>
      <c r="D105" s="8"/>
      <c r="E105" s="30">
        <v>34060</v>
      </c>
      <c r="F105" s="30">
        <v>572727</v>
      </c>
      <c r="G105" s="8"/>
      <c r="H105" s="95">
        <v>12</v>
      </c>
      <c r="I105" s="91">
        <v>18</v>
      </c>
      <c r="J105" s="92">
        <v>1016</v>
      </c>
      <c r="K105" s="93">
        <v>0.6846361185983828</v>
      </c>
      <c r="L105" s="92">
        <v>98</v>
      </c>
      <c r="M105" s="93">
        <v>0.97029702970297027</v>
      </c>
      <c r="N105" s="15">
        <v>1114</v>
      </c>
      <c r="O105" s="94">
        <v>0.70283911671924293</v>
      </c>
      <c r="Q105" s="92">
        <v>116</v>
      </c>
      <c r="R105" s="64">
        <f t="shared" si="3"/>
        <v>0.12854391663948453</v>
      </c>
      <c r="S105" s="92">
        <v>34</v>
      </c>
      <c r="T105" s="64">
        <f t="shared" si="4"/>
        <v>0.21927497789566755</v>
      </c>
      <c r="U105" s="61">
        <f t="shared" si="1"/>
        <v>150</v>
      </c>
      <c r="V105" s="92">
        <v>0</v>
      </c>
      <c r="W105" s="64">
        <f t="shared" si="5"/>
        <v>0</v>
      </c>
      <c r="X105" s="92">
        <v>3</v>
      </c>
      <c r="Y105" s="118">
        <f t="shared" si="6"/>
        <v>0.14957780458383596</v>
      </c>
      <c r="Z105" s="62">
        <f t="shared" si="2"/>
        <v>3</v>
      </c>
      <c r="AB105" s="139">
        <v>-72</v>
      </c>
      <c r="AC105" s="139">
        <v>-39</v>
      </c>
      <c r="AD105" s="139">
        <v>-69</v>
      </c>
      <c r="AE105" s="139">
        <v>-77</v>
      </c>
      <c r="AF105" s="139">
        <v>-64</v>
      </c>
      <c r="AG105" s="140">
        <v>33</v>
      </c>
    </row>
    <row r="106" spans="2:33" x14ac:dyDescent="0.3">
      <c r="B106" s="124">
        <v>43928</v>
      </c>
      <c r="C106" s="89"/>
      <c r="D106" s="8"/>
      <c r="E106" s="30">
        <v>39837</v>
      </c>
      <c r="F106" s="30">
        <v>641731</v>
      </c>
      <c r="G106" s="8"/>
      <c r="H106" s="95">
        <v>9</v>
      </c>
      <c r="I106" s="91">
        <v>21</v>
      </c>
      <c r="J106" s="92">
        <v>1018</v>
      </c>
      <c r="K106" s="93">
        <v>0.68368032236400267</v>
      </c>
      <c r="L106" s="92">
        <v>119</v>
      </c>
      <c r="M106" s="93">
        <v>1.0818181818181818</v>
      </c>
      <c r="N106" s="15">
        <v>1137</v>
      </c>
      <c r="O106" s="94">
        <v>0.71106941838649151</v>
      </c>
      <c r="Q106" s="92">
        <v>103</v>
      </c>
      <c r="R106" s="64">
        <f t="shared" si="3"/>
        <v>0.114138132878163</v>
      </c>
      <c r="S106" s="92">
        <v>36</v>
      </c>
      <c r="T106" s="64">
        <f t="shared" si="4"/>
        <v>0.2321735060071774</v>
      </c>
      <c r="U106" s="61">
        <f t="shared" si="1"/>
        <v>139</v>
      </c>
      <c r="V106" s="92">
        <v>0</v>
      </c>
      <c r="W106" s="64">
        <f t="shared" si="5"/>
        <v>0</v>
      </c>
      <c r="X106" s="92">
        <v>3</v>
      </c>
      <c r="Y106" s="118">
        <f t="shared" si="6"/>
        <v>0.14957780458383596</v>
      </c>
      <c r="Z106" s="62">
        <f t="shared" si="2"/>
        <v>3</v>
      </c>
      <c r="AB106" s="139">
        <v>-68</v>
      </c>
      <c r="AC106" s="139">
        <v>-30</v>
      </c>
      <c r="AD106" s="139">
        <v>-62</v>
      </c>
      <c r="AE106" s="139">
        <v>-74</v>
      </c>
      <c r="AF106" s="139">
        <v>-64</v>
      </c>
      <c r="AG106" s="140">
        <v>32</v>
      </c>
    </row>
    <row r="107" spans="2:33" x14ac:dyDescent="0.3">
      <c r="B107" s="124">
        <v>43929</v>
      </c>
      <c r="C107" s="89"/>
      <c r="D107" s="8"/>
      <c r="E107" s="30">
        <v>48905</v>
      </c>
      <c r="F107" s="30">
        <v>729512</v>
      </c>
      <c r="G107" s="8"/>
      <c r="H107" s="95">
        <v>12</v>
      </c>
      <c r="I107" s="91">
        <v>21</v>
      </c>
      <c r="J107" s="92">
        <v>1018</v>
      </c>
      <c r="K107" s="93">
        <v>0.68322147651006715</v>
      </c>
      <c r="L107" s="92">
        <v>109</v>
      </c>
      <c r="M107" s="93">
        <v>0.91596638655462181</v>
      </c>
      <c r="N107" s="15">
        <v>1127</v>
      </c>
      <c r="O107" s="94">
        <v>0.70043505282784335</v>
      </c>
      <c r="Q107" s="92">
        <v>126</v>
      </c>
      <c r="R107" s="64">
        <f t="shared" si="3"/>
        <v>0.13962528876357805</v>
      </c>
      <c r="S107" s="92">
        <v>18</v>
      </c>
      <c r="T107" s="64">
        <f t="shared" si="4"/>
        <v>0.1160867530035887</v>
      </c>
      <c r="U107" s="61">
        <f t="shared" si="1"/>
        <v>144</v>
      </c>
      <c r="V107" s="92">
        <v>8</v>
      </c>
      <c r="W107" s="64">
        <f t="shared" si="5"/>
        <v>3.3011647254575709</v>
      </c>
      <c r="X107" s="92">
        <v>4</v>
      </c>
      <c r="Y107" s="118">
        <f t="shared" si="6"/>
        <v>0.19943707277844794</v>
      </c>
      <c r="Z107" s="62">
        <f t="shared" si="2"/>
        <v>12</v>
      </c>
      <c r="AB107" s="139">
        <v>-67</v>
      </c>
      <c r="AC107" s="139">
        <v>-27</v>
      </c>
      <c r="AD107" s="139">
        <v>-58</v>
      </c>
      <c r="AE107" s="139">
        <v>-72</v>
      </c>
      <c r="AF107" s="139">
        <v>-63</v>
      </c>
      <c r="AG107" s="140">
        <v>30</v>
      </c>
    </row>
    <row r="108" spans="2:33" x14ac:dyDescent="0.3">
      <c r="B108" s="124">
        <v>43930</v>
      </c>
      <c r="C108" s="89"/>
      <c r="D108" s="8"/>
      <c r="E108" s="30">
        <v>55639</v>
      </c>
      <c r="F108" s="30">
        <v>796088</v>
      </c>
      <c r="G108" s="8"/>
      <c r="H108" s="95">
        <v>6</v>
      </c>
      <c r="I108" s="91">
        <v>24</v>
      </c>
      <c r="J108" s="92">
        <v>456</v>
      </c>
      <c r="K108" s="93">
        <v>0.30624580255204836</v>
      </c>
      <c r="L108" s="92">
        <v>100</v>
      </c>
      <c r="M108" s="93">
        <v>0.96153846153846156</v>
      </c>
      <c r="N108" s="15">
        <v>556</v>
      </c>
      <c r="O108" s="94">
        <v>0.34902699309478968</v>
      </c>
      <c r="Q108" s="92">
        <v>0</v>
      </c>
      <c r="R108" s="64">
        <f t="shared" si="3"/>
        <v>0</v>
      </c>
      <c r="S108" s="92">
        <v>0</v>
      </c>
      <c r="T108" s="64">
        <f t="shared" si="4"/>
        <v>0</v>
      </c>
      <c r="U108" s="61">
        <f t="shared" si="1"/>
        <v>0</v>
      </c>
      <c r="V108" s="92">
        <v>0</v>
      </c>
      <c r="W108" s="64">
        <f t="shared" si="5"/>
        <v>0</v>
      </c>
      <c r="X108" s="92">
        <v>0</v>
      </c>
      <c r="Y108" s="118">
        <f t="shared" si="6"/>
        <v>0</v>
      </c>
      <c r="Z108" s="62">
        <f t="shared" si="2"/>
        <v>0</v>
      </c>
      <c r="AB108" s="139">
        <v>-71</v>
      </c>
      <c r="AC108" s="139">
        <v>-28</v>
      </c>
      <c r="AD108" s="139">
        <v>-68</v>
      </c>
      <c r="AE108" s="139">
        <v>-78</v>
      </c>
      <c r="AF108" s="139">
        <v>-69</v>
      </c>
      <c r="AG108" s="140">
        <v>35</v>
      </c>
    </row>
    <row r="109" spans="2:33" x14ac:dyDescent="0.3">
      <c r="B109" s="124">
        <v>43931</v>
      </c>
      <c r="C109" s="89"/>
      <c r="D109" s="8"/>
      <c r="E109" s="30">
        <v>62341</v>
      </c>
      <c r="F109" s="30">
        <v>868863</v>
      </c>
      <c r="G109" s="8"/>
      <c r="H109" s="95">
        <v>1</v>
      </c>
      <c r="I109" s="91">
        <v>16</v>
      </c>
      <c r="J109" s="92">
        <v>342</v>
      </c>
      <c r="K109" s="93">
        <v>0.22906898861352981</v>
      </c>
      <c r="L109" s="92">
        <v>53</v>
      </c>
      <c r="M109" s="93">
        <v>0.47747747747747749</v>
      </c>
      <c r="N109" s="15">
        <v>395</v>
      </c>
      <c r="O109" s="94">
        <v>0.24625935162094764</v>
      </c>
      <c r="Q109" s="92">
        <v>0</v>
      </c>
      <c r="R109" s="64">
        <f t="shared" si="3"/>
        <v>0</v>
      </c>
      <c r="S109" s="92">
        <v>0</v>
      </c>
      <c r="T109" s="64">
        <f t="shared" si="4"/>
        <v>0</v>
      </c>
      <c r="U109" s="61">
        <f t="shared" si="1"/>
        <v>0</v>
      </c>
      <c r="V109" s="92">
        <v>0</v>
      </c>
      <c r="W109" s="64">
        <f t="shared" si="5"/>
        <v>0</v>
      </c>
      <c r="X109" s="92">
        <v>0</v>
      </c>
      <c r="Y109" s="118">
        <f t="shared" si="6"/>
        <v>0</v>
      </c>
      <c r="Z109" s="62">
        <f t="shared" si="2"/>
        <v>0</v>
      </c>
      <c r="AB109" s="139">
        <v>-81</v>
      </c>
      <c r="AC109" s="139">
        <v>-45</v>
      </c>
      <c r="AD109" s="139">
        <v>-70</v>
      </c>
      <c r="AE109" s="139">
        <v>-85</v>
      </c>
      <c r="AF109" s="139">
        <v>-84</v>
      </c>
      <c r="AG109" s="140">
        <v>46</v>
      </c>
    </row>
    <row r="110" spans="2:33" x14ac:dyDescent="0.3">
      <c r="B110" s="124">
        <v>43932</v>
      </c>
      <c r="C110" s="89"/>
      <c r="D110" s="8"/>
      <c r="E110" s="30">
        <v>64192</v>
      </c>
      <c r="F110" s="30">
        <v>883798</v>
      </c>
      <c r="G110" s="8"/>
      <c r="H110" s="95">
        <v>0</v>
      </c>
      <c r="I110" s="91">
        <v>22</v>
      </c>
      <c r="J110" s="92">
        <v>350</v>
      </c>
      <c r="K110" s="93">
        <v>0.38167938931297712</v>
      </c>
      <c r="L110" s="92">
        <v>31</v>
      </c>
      <c r="M110" s="93">
        <v>0.57407407407407407</v>
      </c>
      <c r="N110" s="15">
        <v>381</v>
      </c>
      <c r="O110" s="94">
        <v>0.39237899073120497</v>
      </c>
      <c r="Q110" s="95">
        <v>0</v>
      </c>
      <c r="R110" s="64">
        <f t="shared" si="3"/>
        <v>0</v>
      </c>
      <c r="S110" s="95">
        <v>0</v>
      </c>
      <c r="T110" s="67">
        <f t="shared" si="4"/>
        <v>0</v>
      </c>
      <c r="U110" s="68">
        <f t="shared" si="1"/>
        <v>0</v>
      </c>
      <c r="V110" s="95">
        <v>0</v>
      </c>
      <c r="W110" s="95">
        <f t="shared" si="5"/>
        <v>0</v>
      </c>
      <c r="X110" s="95">
        <v>0</v>
      </c>
      <c r="Y110" s="118">
        <f t="shared" si="6"/>
        <v>0</v>
      </c>
      <c r="Z110" s="69">
        <f t="shared" si="2"/>
        <v>0</v>
      </c>
      <c r="AB110" s="139">
        <v>-78</v>
      </c>
      <c r="AC110" s="139">
        <v>-40</v>
      </c>
      <c r="AD110" s="139">
        <v>-73</v>
      </c>
      <c r="AE110" s="139">
        <v>-77</v>
      </c>
      <c r="AF110" s="139">
        <v>-58</v>
      </c>
      <c r="AG110" s="140">
        <v>26</v>
      </c>
    </row>
    <row r="111" spans="2:33" x14ac:dyDescent="0.3">
      <c r="B111" s="124">
        <v>43933</v>
      </c>
      <c r="C111" s="89"/>
      <c r="D111" s="8"/>
      <c r="E111" s="30">
        <v>65035</v>
      </c>
      <c r="F111" s="30">
        <v>903387</v>
      </c>
      <c r="G111" s="8"/>
      <c r="H111" s="95">
        <v>0</v>
      </c>
      <c r="I111" s="91">
        <v>21</v>
      </c>
      <c r="J111" s="92">
        <v>336</v>
      </c>
      <c r="K111" s="93">
        <v>0.37333333333333335</v>
      </c>
      <c r="L111" s="92">
        <v>16</v>
      </c>
      <c r="M111" s="93">
        <v>0.44444444444444442</v>
      </c>
      <c r="N111" s="15">
        <v>352</v>
      </c>
      <c r="O111" s="94">
        <v>0.37606837606837606</v>
      </c>
      <c r="Q111" s="95">
        <v>0</v>
      </c>
      <c r="R111" s="64">
        <f t="shared" si="3"/>
        <v>0</v>
      </c>
      <c r="S111" s="95">
        <v>0</v>
      </c>
      <c r="T111" s="67">
        <f t="shared" si="4"/>
        <v>0</v>
      </c>
      <c r="U111" s="68">
        <f t="shared" si="1"/>
        <v>0</v>
      </c>
      <c r="V111" s="95">
        <v>0</v>
      </c>
      <c r="W111" s="95">
        <f t="shared" si="5"/>
        <v>0</v>
      </c>
      <c r="X111" s="95">
        <v>0</v>
      </c>
      <c r="Y111" s="118">
        <f t="shared" si="6"/>
        <v>0</v>
      </c>
      <c r="Z111" s="69">
        <f t="shared" si="2"/>
        <v>0</v>
      </c>
      <c r="AB111" s="139">
        <v>-86</v>
      </c>
      <c r="AC111" s="139">
        <v>-83</v>
      </c>
      <c r="AD111" s="139">
        <v>-79</v>
      </c>
      <c r="AE111" s="139">
        <v>-81</v>
      </c>
      <c r="AF111" s="139">
        <v>-56</v>
      </c>
      <c r="AG111" s="140">
        <v>23</v>
      </c>
    </row>
    <row r="112" spans="2:33" x14ac:dyDescent="0.3">
      <c r="B112" s="124">
        <v>43934</v>
      </c>
      <c r="C112" s="89"/>
      <c r="D112" s="8"/>
      <c r="E112" s="30">
        <v>65410</v>
      </c>
      <c r="F112" s="30">
        <v>909653</v>
      </c>
      <c r="G112" s="8"/>
      <c r="H112" s="95">
        <v>2</v>
      </c>
      <c r="I112" s="91">
        <v>17</v>
      </c>
      <c r="J112" s="92">
        <v>464</v>
      </c>
      <c r="K112" s="93">
        <v>0.31266846361185985</v>
      </c>
      <c r="L112" s="92">
        <v>69</v>
      </c>
      <c r="M112" s="93">
        <v>0.68316831683168322</v>
      </c>
      <c r="N112" s="15">
        <v>533</v>
      </c>
      <c r="O112" s="94">
        <v>0.33627760252365929</v>
      </c>
      <c r="Q112" s="92">
        <v>131</v>
      </c>
      <c r="R112" s="64">
        <f t="shared" si="3"/>
        <v>0.14516597482562479</v>
      </c>
      <c r="S112" s="92">
        <v>38</v>
      </c>
      <c r="T112" s="64">
        <f t="shared" si="4"/>
        <v>0.24507203411868725</v>
      </c>
      <c r="U112" s="61">
        <f t="shared" si="1"/>
        <v>169</v>
      </c>
      <c r="V112" s="92">
        <v>0</v>
      </c>
      <c r="W112" s="64">
        <f t="shared" si="5"/>
        <v>0</v>
      </c>
      <c r="X112" s="92">
        <v>3</v>
      </c>
      <c r="Y112" s="118">
        <f t="shared" si="6"/>
        <v>0.14957780458383596</v>
      </c>
      <c r="Z112" s="62">
        <f t="shared" si="2"/>
        <v>3</v>
      </c>
      <c r="AB112" s="139">
        <v>-75</v>
      </c>
      <c r="AC112" s="139">
        <v>-44</v>
      </c>
      <c r="AD112" s="139">
        <v>-67</v>
      </c>
      <c r="AE112" s="139">
        <v>-80</v>
      </c>
      <c r="AF112" s="139">
        <v>-72</v>
      </c>
      <c r="AG112" s="140">
        <v>37</v>
      </c>
    </row>
    <row r="113" spans="2:33" x14ac:dyDescent="0.3">
      <c r="B113" s="124">
        <v>43935</v>
      </c>
      <c r="C113" s="89"/>
      <c r="D113" s="8"/>
      <c r="E113" s="30">
        <v>69114</v>
      </c>
      <c r="F113" s="30">
        <v>938821</v>
      </c>
      <c r="G113" s="8"/>
      <c r="H113" s="95">
        <v>10</v>
      </c>
      <c r="I113" s="91">
        <v>28</v>
      </c>
      <c r="J113" s="92">
        <v>1020</v>
      </c>
      <c r="K113" s="93">
        <v>0.68502350570852921</v>
      </c>
      <c r="L113" s="92">
        <v>100</v>
      </c>
      <c r="M113" s="93">
        <v>0.90909090909090906</v>
      </c>
      <c r="N113" s="15">
        <v>1120</v>
      </c>
      <c r="O113" s="94">
        <v>0.70043777360850534</v>
      </c>
      <c r="Q113" s="92">
        <v>106</v>
      </c>
      <c r="R113" s="64">
        <f t="shared" si="3"/>
        <v>0.11746254451539105</v>
      </c>
      <c r="S113" s="92">
        <v>26</v>
      </c>
      <c r="T113" s="64">
        <f t="shared" si="4"/>
        <v>0.16768086544962812</v>
      </c>
      <c r="U113" s="61">
        <f t="shared" si="1"/>
        <v>132</v>
      </c>
      <c r="V113" s="92">
        <v>0</v>
      </c>
      <c r="W113" s="64">
        <f t="shared" si="5"/>
        <v>0</v>
      </c>
      <c r="X113" s="92">
        <v>2</v>
      </c>
      <c r="Y113" s="118">
        <f t="shared" si="6"/>
        <v>9.9718536389223969E-2</v>
      </c>
      <c r="Z113" s="62">
        <f t="shared" si="2"/>
        <v>2</v>
      </c>
      <c r="AB113" s="139">
        <v>-68</v>
      </c>
      <c r="AC113" s="139">
        <v>-33</v>
      </c>
      <c r="AD113" s="139">
        <v>-61</v>
      </c>
      <c r="AE113" s="139">
        <v>-73</v>
      </c>
      <c r="AF113" s="139">
        <v>-62</v>
      </c>
      <c r="AG113" s="140">
        <v>31</v>
      </c>
    </row>
    <row r="114" spans="2:33" x14ac:dyDescent="0.3">
      <c r="B114" s="124">
        <v>43936</v>
      </c>
      <c r="C114" s="89"/>
      <c r="D114" s="8"/>
      <c r="E114" s="30">
        <v>74055</v>
      </c>
      <c r="F114" s="30">
        <v>980592</v>
      </c>
      <c r="G114" s="8"/>
      <c r="H114" s="95">
        <v>14</v>
      </c>
      <c r="I114" s="91">
        <v>18</v>
      </c>
      <c r="J114" s="92">
        <v>1019</v>
      </c>
      <c r="K114" s="93">
        <v>0.68389261744966445</v>
      </c>
      <c r="L114" s="92">
        <v>97</v>
      </c>
      <c r="M114" s="93">
        <v>0.81512605042016806</v>
      </c>
      <c r="N114" s="15">
        <v>1116</v>
      </c>
      <c r="O114" s="94">
        <v>0.69359850839030457</v>
      </c>
      <c r="Q114" s="92">
        <v>123</v>
      </c>
      <c r="R114" s="64">
        <f t="shared" si="3"/>
        <v>0.13630087712635</v>
      </c>
      <c r="S114" s="92">
        <v>36</v>
      </c>
      <c r="T114" s="64">
        <f t="shared" si="4"/>
        <v>0.2321735060071774</v>
      </c>
      <c r="U114" s="61">
        <f t="shared" si="1"/>
        <v>159</v>
      </c>
      <c r="V114" s="92">
        <v>0</v>
      </c>
      <c r="W114" s="64">
        <f t="shared" si="5"/>
        <v>0</v>
      </c>
      <c r="X114" s="92">
        <v>6</v>
      </c>
      <c r="Y114" s="118">
        <f t="shared" si="6"/>
        <v>0.29915560916767192</v>
      </c>
      <c r="Z114" s="62">
        <f t="shared" si="2"/>
        <v>6</v>
      </c>
      <c r="AB114" s="139">
        <v>-69</v>
      </c>
      <c r="AC114" s="139">
        <v>-35</v>
      </c>
      <c r="AD114" s="139">
        <v>-62</v>
      </c>
      <c r="AE114" s="139">
        <v>-73</v>
      </c>
      <c r="AF114" s="139">
        <v>-63</v>
      </c>
      <c r="AG114" s="140">
        <v>32</v>
      </c>
    </row>
    <row r="115" spans="2:33" x14ac:dyDescent="0.3">
      <c r="B115" s="124">
        <v>43937</v>
      </c>
      <c r="C115" s="89"/>
      <c r="D115" s="8"/>
      <c r="E115" s="30">
        <v>79131</v>
      </c>
      <c r="F115" s="30">
        <v>1018244</v>
      </c>
      <c r="G115" s="8"/>
      <c r="H115" s="95">
        <v>7</v>
      </c>
      <c r="I115" s="91">
        <v>24</v>
      </c>
      <c r="J115" s="92">
        <v>1019</v>
      </c>
      <c r="K115" s="93">
        <v>0.68435191403626594</v>
      </c>
      <c r="L115" s="92">
        <v>89</v>
      </c>
      <c r="M115" s="93">
        <v>0.85576923076923073</v>
      </c>
      <c r="N115" s="15">
        <v>1108</v>
      </c>
      <c r="O115" s="94">
        <v>0.69554300062774643</v>
      </c>
      <c r="Q115" s="92">
        <v>130</v>
      </c>
      <c r="R115" s="64">
        <f t="shared" si="3"/>
        <v>0.14405783761321544</v>
      </c>
      <c r="S115" s="92">
        <v>31</v>
      </c>
      <c r="T115" s="64">
        <f t="shared" si="4"/>
        <v>0.19992718572840276</v>
      </c>
      <c r="U115" s="61">
        <f t="shared" si="1"/>
        <v>161</v>
      </c>
      <c r="V115" s="92">
        <v>0</v>
      </c>
      <c r="W115" s="64">
        <f t="shared" si="5"/>
        <v>0</v>
      </c>
      <c r="X115" s="92">
        <v>3</v>
      </c>
      <c r="Y115" s="118">
        <f t="shared" si="6"/>
        <v>0.14957780458383596</v>
      </c>
      <c r="Z115" s="62">
        <f t="shared" si="2"/>
        <v>3</v>
      </c>
      <c r="AB115" s="139">
        <v>-69</v>
      </c>
      <c r="AC115" s="139">
        <v>-34</v>
      </c>
      <c r="AD115" s="139">
        <v>-64</v>
      </c>
      <c r="AE115" s="139">
        <v>-75</v>
      </c>
      <c r="AF115" s="139">
        <v>-63</v>
      </c>
      <c r="AG115" s="140">
        <v>33</v>
      </c>
    </row>
    <row r="116" spans="2:33" x14ac:dyDescent="0.3">
      <c r="B116" s="124">
        <v>43938</v>
      </c>
      <c r="C116" s="89"/>
      <c r="D116" s="8"/>
      <c r="E116" s="30">
        <v>82230</v>
      </c>
      <c r="F116" s="30">
        <v>1045187</v>
      </c>
      <c r="G116" s="8"/>
      <c r="H116" s="95">
        <v>9</v>
      </c>
      <c r="I116" s="91">
        <v>18</v>
      </c>
      <c r="J116" s="92">
        <v>1020</v>
      </c>
      <c r="K116" s="93">
        <v>0.68318821165438715</v>
      </c>
      <c r="L116" s="92">
        <v>85</v>
      </c>
      <c r="M116" s="93">
        <v>0.76576576576576572</v>
      </c>
      <c r="N116" s="15">
        <v>1105</v>
      </c>
      <c r="O116" s="94">
        <v>0.68890274314214461</v>
      </c>
      <c r="Q116" s="92">
        <v>84</v>
      </c>
      <c r="R116" s="64">
        <f t="shared" si="3"/>
        <v>9.3083525842385356E-2</v>
      </c>
      <c r="S116" s="92">
        <v>28</v>
      </c>
      <c r="T116" s="64">
        <f t="shared" si="4"/>
        <v>0.18057939356113797</v>
      </c>
      <c r="U116" s="61">
        <f t="shared" si="1"/>
        <v>112</v>
      </c>
      <c r="V116" s="92">
        <v>1</v>
      </c>
      <c r="W116" s="64">
        <f t="shared" si="5"/>
        <v>0.41264559068219636</v>
      </c>
      <c r="X116" s="92">
        <v>3</v>
      </c>
      <c r="Y116" s="118">
        <f t="shared" si="6"/>
        <v>0.14957780458383596</v>
      </c>
      <c r="Z116" s="62">
        <f t="shared" si="2"/>
        <v>4</v>
      </c>
      <c r="AB116" s="139">
        <v>-69</v>
      </c>
      <c r="AC116" s="139">
        <v>-30</v>
      </c>
      <c r="AD116" s="139">
        <v>-58</v>
      </c>
      <c r="AE116" s="139">
        <v>-73</v>
      </c>
      <c r="AF116" s="139">
        <v>-62</v>
      </c>
      <c r="AG116" s="140">
        <v>35</v>
      </c>
    </row>
    <row r="117" spans="2:33" x14ac:dyDescent="0.3">
      <c r="B117" s="124">
        <v>43939</v>
      </c>
      <c r="C117" s="89"/>
      <c r="D117" s="8"/>
      <c r="E117" s="30">
        <v>84836</v>
      </c>
      <c r="F117" s="30">
        <v>1079347</v>
      </c>
      <c r="G117" s="8"/>
      <c r="H117" s="95">
        <v>10</v>
      </c>
      <c r="I117" s="91">
        <v>24</v>
      </c>
      <c r="J117" s="92">
        <v>646</v>
      </c>
      <c r="K117" s="93">
        <v>0.70447110141766633</v>
      </c>
      <c r="L117" s="92">
        <v>38</v>
      </c>
      <c r="M117" s="93">
        <v>0.70370370370370372</v>
      </c>
      <c r="N117" s="15">
        <v>684</v>
      </c>
      <c r="O117" s="94">
        <v>0.70442842430484032</v>
      </c>
      <c r="Q117" s="95">
        <v>0</v>
      </c>
      <c r="R117" s="64">
        <f t="shared" si="3"/>
        <v>0</v>
      </c>
      <c r="S117" s="95">
        <v>0</v>
      </c>
      <c r="T117" s="67">
        <f t="shared" si="4"/>
        <v>0</v>
      </c>
      <c r="U117" s="68">
        <f t="shared" si="1"/>
        <v>0</v>
      </c>
      <c r="V117" s="95">
        <v>0</v>
      </c>
      <c r="W117" s="95">
        <f t="shared" si="5"/>
        <v>0</v>
      </c>
      <c r="X117" s="95">
        <v>0</v>
      </c>
      <c r="Y117" s="118">
        <f t="shared" si="6"/>
        <v>0</v>
      </c>
      <c r="Z117" s="69">
        <f t="shared" si="2"/>
        <v>0</v>
      </c>
      <c r="AB117" s="139">
        <v>-72</v>
      </c>
      <c r="AC117" s="139">
        <v>-40</v>
      </c>
      <c r="AD117" s="139">
        <v>-63</v>
      </c>
      <c r="AE117" s="139">
        <v>-70</v>
      </c>
      <c r="AF117" s="139">
        <v>-49</v>
      </c>
      <c r="AG117" s="140">
        <v>22</v>
      </c>
    </row>
    <row r="118" spans="2:33" x14ac:dyDescent="0.3">
      <c r="B118" s="124">
        <v>43940</v>
      </c>
      <c r="C118" s="89"/>
      <c r="D118" s="8"/>
      <c r="E118" s="30">
        <v>85279</v>
      </c>
      <c r="F118" s="30">
        <v>1083062</v>
      </c>
      <c r="G118" s="8"/>
      <c r="H118" s="95">
        <v>8</v>
      </c>
      <c r="I118" s="91">
        <v>18</v>
      </c>
      <c r="J118" s="92">
        <v>629</v>
      </c>
      <c r="K118" s="93">
        <v>0.69888888888888889</v>
      </c>
      <c r="L118" s="92">
        <v>29</v>
      </c>
      <c r="M118" s="93">
        <v>0.80555555555555558</v>
      </c>
      <c r="N118" s="15">
        <v>658</v>
      </c>
      <c r="O118" s="94">
        <v>0.70299145299145294</v>
      </c>
      <c r="Q118" s="95">
        <v>0</v>
      </c>
      <c r="R118" s="64">
        <f t="shared" si="3"/>
        <v>0</v>
      </c>
      <c r="S118" s="95">
        <v>0</v>
      </c>
      <c r="T118" s="67">
        <f t="shared" si="4"/>
        <v>0</v>
      </c>
      <c r="U118" s="68">
        <f t="shared" si="1"/>
        <v>0</v>
      </c>
      <c r="V118" s="95">
        <v>0</v>
      </c>
      <c r="W118" s="95">
        <f t="shared" si="5"/>
        <v>0</v>
      </c>
      <c r="X118" s="95">
        <v>0</v>
      </c>
      <c r="Y118" s="118">
        <f t="shared" si="6"/>
        <v>0</v>
      </c>
      <c r="Z118" s="69">
        <f t="shared" si="2"/>
        <v>0</v>
      </c>
      <c r="AB118" s="139">
        <v>-78</v>
      </c>
      <c r="AC118" s="139">
        <v>-53</v>
      </c>
      <c r="AD118" s="139">
        <v>-70</v>
      </c>
      <c r="AE118" s="139">
        <v>-75</v>
      </c>
      <c r="AF118" s="139">
        <v>-47</v>
      </c>
      <c r="AG118" s="140">
        <v>20</v>
      </c>
    </row>
    <row r="119" spans="2:33" x14ac:dyDescent="0.3">
      <c r="B119" s="124">
        <v>43941</v>
      </c>
      <c r="C119" s="89"/>
      <c r="D119" s="8"/>
      <c r="E119" s="30">
        <v>85591</v>
      </c>
      <c r="F119" s="30">
        <v>1085824</v>
      </c>
      <c r="G119" s="8"/>
      <c r="H119" s="95">
        <v>10</v>
      </c>
      <c r="I119" s="91">
        <v>27</v>
      </c>
      <c r="J119" s="92">
        <v>1028</v>
      </c>
      <c r="K119" s="93">
        <v>0.69272237196765496</v>
      </c>
      <c r="L119" s="92">
        <v>82</v>
      </c>
      <c r="M119" s="93">
        <v>0.81188118811881194</v>
      </c>
      <c r="N119" s="15">
        <v>1110</v>
      </c>
      <c r="O119" s="94">
        <v>0.70031545741324919</v>
      </c>
      <c r="Q119" s="92">
        <v>107</v>
      </c>
      <c r="R119" s="64">
        <f t="shared" si="3"/>
        <v>0.1185706817278004</v>
      </c>
      <c r="S119" s="92">
        <v>34</v>
      </c>
      <c r="T119" s="64">
        <f t="shared" si="4"/>
        <v>0.21927497789566755</v>
      </c>
      <c r="U119" s="61">
        <f t="shared" si="1"/>
        <v>141</v>
      </c>
      <c r="V119" s="92">
        <v>0</v>
      </c>
      <c r="W119" s="64">
        <f t="shared" si="5"/>
        <v>0</v>
      </c>
      <c r="X119" s="92">
        <v>2</v>
      </c>
      <c r="Y119" s="118">
        <f t="shared" si="6"/>
        <v>9.9718536389223969E-2</v>
      </c>
      <c r="Z119" s="62">
        <f t="shared" si="2"/>
        <v>2</v>
      </c>
      <c r="AB119" s="139">
        <v>-69</v>
      </c>
      <c r="AC119" s="139">
        <v>-44</v>
      </c>
      <c r="AD119" s="139">
        <v>-66</v>
      </c>
      <c r="AE119" s="139">
        <v>-77</v>
      </c>
      <c r="AF119" s="139">
        <v>-60</v>
      </c>
      <c r="AG119" s="140">
        <v>32</v>
      </c>
    </row>
    <row r="120" spans="2:33" x14ac:dyDescent="0.3">
      <c r="B120" s="124">
        <v>43942</v>
      </c>
      <c r="C120" s="89"/>
      <c r="D120" s="8"/>
      <c r="E120" s="30">
        <v>87778</v>
      </c>
      <c r="F120" s="30">
        <v>1112312</v>
      </c>
      <c r="G120" s="8"/>
      <c r="H120" s="95">
        <v>12</v>
      </c>
      <c r="I120" s="91">
        <v>18</v>
      </c>
      <c r="J120" s="92">
        <v>1030</v>
      </c>
      <c r="K120" s="93">
        <v>0.69173942243116182</v>
      </c>
      <c r="L120" s="92">
        <v>112</v>
      </c>
      <c r="M120" s="93">
        <v>1.0181818181818181</v>
      </c>
      <c r="N120" s="15">
        <v>1142</v>
      </c>
      <c r="O120" s="94">
        <v>0.71419637273295811</v>
      </c>
      <c r="Q120" s="92">
        <v>116</v>
      </c>
      <c r="R120" s="64">
        <f t="shared" si="3"/>
        <v>0.12854391663948453</v>
      </c>
      <c r="S120" s="92">
        <v>38</v>
      </c>
      <c r="T120" s="64">
        <f t="shared" si="4"/>
        <v>0.24507203411868725</v>
      </c>
      <c r="U120" s="61">
        <f t="shared" si="1"/>
        <v>154</v>
      </c>
      <c r="V120" s="92">
        <v>0</v>
      </c>
      <c r="W120" s="64">
        <f t="shared" si="5"/>
        <v>0</v>
      </c>
      <c r="X120" s="92">
        <v>4</v>
      </c>
      <c r="Y120" s="118">
        <f t="shared" si="6"/>
        <v>0.19943707277844794</v>
      </c>
      <c r="Z120" s="62">
        <f t="shared" si="2"/>
        <v>4</v>
      </c>
      <c r="AB120" s="139">
        <v>-66</v>
      </c>
      <c r="AC120" s="139">
        <v>-36</v>
      </c>
      <c r="AD120" s="139">
        <v>-58</v>
      </c>
      <c r="AE120" s="139">
        <v>-74</v>
      </c>
      <c r="AF120" s="139">
        <v>-60</v>
      </c>
      <c r="AG120" s="140">
        <v>31</v>
      </c>
    </row>
    <row r="121" spans="2:33" x14ac:dyDescent="0.3">
      <c r="B121" s="124">
        <v>43943</v>
      </c>
      <c r="C121" s="89"/>
      <c r="D121" s="8"/>
      <c r="E121" s="30">
        <v>90013</v>
      </c>
      <c r="F121" s="30">
        <v>1132572</v>
      </c>
      <c r="G121" s="8"/>
      <c r="H121" s="95">
        <v>11</v>
      </c>
      <c r="I121" s="91">
        <v>20</v>
      </c>
      <c r="J121" s="92">
        <v>1031</v>
      </c>
      <c r="K121" s="93">
        <v>0.6919463087248322</v>
      </c>
      <c r="L121" s="92">
        <v>104</v>
      </c>
      <c r="M121" s="93">
        <v>0.87394957983193278</v>
      </c>
      <c r="N121" s="15">
        <v>1135</v>
      </c>
      <c r="O121" s="94">
        <v>0.70540708514605344</v>
      </c>
      <c r="Q121" s="92">
        <v>141</v>
      </c>
      <c r="R121" s="64">
        <f t="shared" si="3"/>
        <v>0.15624734694971829</v>
      </c>
      <c r="S121" s="92">
        <v>45</v>
      </c>
      <c r="T121" s="64">
        <f t="shared" si="4"/>
        <v>0.29021688250897176</v>
      </c>
      <c r="U121" s="61">
        <f t="shared" si="1"/>
        <v>186</v>
      </c>
      <c r="V121" s="92">
        <v>0</v>
      </c>
      <c r="W121" s="64">
        <f t="shared" si="5"/>
        <v>0</v>
      </c>
      <c r="X121" s="92">
        <v>2</v>
      </c>
      <c r="Y121" s="118">
        <f t="shared" si="6"/>
        <v>9.9718536389223969E-2</v>
      </c>
      <c r="Z121" s="62">
        <f t="shared" si="2"/>
        <v>2</v>
      </c>
      <c r="AB121" s="139">
        <v>-67</v>
      </c>
      <c r="AC121" s="139">
        <v>-38</v>
      </c>
      <c r="AD121" s="139">
        <v>-52</v>
      </c>
      <c r="AE121" s="139">
        <v>-73</v>
      </c>
      <c r="AF121" s="139">
        <v>-60</v>
      </c>
      <c r="AG121" s="140">
        <v>30</v>
      </c>
    </row>
    <row r="122" spans="2:33" x14ac:dyDescent="0.3">
      <c r="B122" s="124">
        <v>43944</v>
      </c>
      <c r="C122" s="89"/>
      <c r="D122" s="8"/>
      <c r="E122" s="30">
        <v>91597</v>
      </c>
      <c r="F122" s="30">
        <v>1145660</v>
      </c>
      <c r="G122" s="8"/>
      <c r="H122" s="95">
        <v>10</v>
      </c>
      <c r="I122" s="91">
        <v>28</v>
      </c>
      <c r="J122" s="92">
        <v>1022</v>
      </c>
      <c r="K122" s="93">
        <v>0.68636668905305576</v>
      </c>
      <c r="L122" s="92">
        <v>85</v>
      </c>
      <c r="M122" s="93">
        <v>0.81730769230769229</v>
      </c>
      <c r="N122" s="15">
        <v>1107</v>
      </c>
      <c r="O122" s="94">
        <v>0.69491525423728817</v>
      </c>
      <c r="Q122" s="92">
        <v>147</v>
      </c>
      <c r="R122" s="64">
        <f t="shared" si="3"/>
        <v>0.16289617022417438</v>
      </c>
      <c r="S122" s="92">
        <v>40</v>
      </c>
      <c r="T122" s="64">
        <f t="shared" si="4"/>
        <v>0.2579705622301971</v>
      </c>
      <c r="U122" s="61">
        <f t="shared" si="1"/>
        <v>187</v>
      </c>
      <c r="V122" s="92">
        <v>1</v>
      </c>
      <c r="W122" s="64">
        <f t="shared" si="5"/>
        <v>0.41264559068219636</v>
      </c>
      <c r="X122" s="92">
        <v>7</v>
      </c>
      <c r="Y122" s="118">
        <f t="shared" si="6"/>
        <v>0.34901487736228393</v>
      </c>
      <c r="Z122" s="62">
        <f t="shared" si="2"/>
        <v>8</v>
      </c>
      <c r="AB122" s="139">
        <v>-65</v>
      </c>
      <c r="AC122" s="139">
        <v>-36</v>
      </c>
      <c r="AD122" s="139">
        <v>-47</v>
      </c>
      <c r="AE122" s="139">
        <v>-73</v>
      </c>
      <c r="AF122" s="139">
        <v>-60</v>
      </c>
      <c r="AG122" s="140">
        <v>30</v>
      </c>
    </row>
    <row r="123" spans="2:33" x14ac:dyDescent="0.3">
      <c r="B123" s="124">
        <v>43945</v>
      </c>
      <c r="C123" s="89"/>
      <c r="D123" s="8"/>
      <c r="E123" s="30">
        <v>93309</v>
      </c>
      <c r="F123" s="30">
        <v>1162159</v>
      </c>
      <c r="G123" s="8"/>
      <c r="H123" s="95">
        <v>8</v>
      </c>
      <c r="I123" s="91">
        <v>23</v>
      </c>
      <c r="J123" s="92">
        <v>1030</v>
      </c>
      <c r="K123" s="93">
        <v>0.68988613529805765</v>
      </c>
      <c r="L123" s="92">
        <v>87</v>
      </c>
      <c r="M123" s="93">
        <v>0.78378378378378377</v>
      </c>
      <c r="N123" s="15">
        <v>1117</v>
      </c>
      <c r="O123" s="94">
        <v>0.69638403990024933</v>
      </c>
      <c r="Q123" s="92">
        <v>145</v>
      </c>
      <c r="R123" s="64">
        <f t="shared" si="3"/>
        <v>0.16067989579935568</v>
      </c>
      <c r="S123" s="92">
        <v>18</v>
      </c>
      <c r="T123" s="64">
        <f t="shared" si="4"/>
        <v>0.1160867530035887</v>
      </c>
      <c r="U123" s="61">
        <f t="shared" si="1"/>
        <v>163</v>
      </c>
      <c r="V123" s="92">
        <v>6</v>
      </c>
      <c r="W123" s="64">
        <f t="shared" si="5"/>
        <v>2.4758735440931781</v>
      </c>
      <c r="X123" s="92">
        <v>3</v>
      </c>
      <c r="Y123" s="118">
        <f t="shared" si="6"/>
        <v>0.14957780458383596</v>
      </c>
      <c r="Z123" s="62">
        <f t="shared" si="2"/>
        <v>9</v>
      </c>
      <c r="AB123" s="139">
        <v>-68</v>
      </c>
      <c r="AC123" s="139">
        <v>-33</v>
      </c>
      <c r="AD123" s="139">
        <v>-54</v>
      </c>
      <c r="AE123" s="139">
        <v>-73</v>
      </c>
      <c r="AF123" s="139">
        <v>-59</v>
      </c>
      <c r="AG123" s="140">
        <v>33</v>
      </c>
    </row>
    <row r="124" spans="2:33" x14ac:dyDescent="0.3">
      <c r="B124" s="124">
        <v>43946</v>
      </c>
      <c r="C124" s="89"/>
      <c r="D124" s="8"/>
      <c r="E124" s="30">
        <v>94752</v>
      </c>
      <c r="F124" s="30">
        <v>1178380</v>
      </c>
      <c r="G124" s="8"/>
      <c r="H124" s="95">
        <v>10</v>
      </c>
      <c r="I124" s="91">
        <v>18</v>
      </c>
      <c r="J124" s="92">
        <v>640</v>
      </c>
      <c r="K124" s="93">
        <v>0.69792802617230099</v>
      </c>
      <c r="L124" s="92">
        <v>41</v>
      </c>
      <c r="M124" s="93">
        <v>0.7592592592592593</v>
      </c>
      <c r="N124" s="15">
        <v>681</v>
      </c>
      <c r="O124" s="94">
        <v>0.7013388259526262</v>
      </c>
      <c r="Q124" s="95">
        <v>0</v>
      </c>
      <c r="R124" s="64">
        <f t="shared" si="3"/>
        <v>0</v>
      </c>
      <c r="S124" s="95">
        <v>0</v>
      </c>
      <c r="T124" s="67">
        <f t="shared" si="4"/>
        <v>0</v>
      </c>
      <c r="U124" s="68">
        <f t="shared" si="1"/>
        <v>0</v>
      </c>
      <c r="V124" s="95">
        <v>0</v>
      </c>
      <c r="W124" s="95">
        <f t="shared" si="5"/>
        <v>0</v>
      </c>
      <c r="X124" s="95">
        <v>0</v>
      </c>
      <c r="Y124" s="118">
        <f t="shared" si="6"/>
        <v>0</v>
      </c>
      <c r="Z124" s="69">
        <f t="shared" si="2"/>
        <v>0</v>
      </c>
      <c r="AB124" s="139">
        <v>-73</v>
      </c>
      <c r="AC124" s="139">
        <v>-41</v>
      </c>
      <c r="AD124" s="139">
        <v>-64</v>
      </c>
      <c r="AE124" s="139">
        <v>-71</v>
      </c>
      <c r="AF124" s="139">
        <v>-51</v>
      </c>
      <c r="AG124" s="140">
        <v>23</v>
      </c>
    </row>
    <row r="125" spans="2:33" x14ac:dyDescent="0.3">
      <c r="B125" s="124">
        <v>43947</v>
      </c>
      <c r="C125" s="89"/>
      <c r="D125" s="8"/>
      <c r="E125" s="30">
        <v>94915</v>
      </c>
      <c r="F125" s="30">
        <v>1179816</v>
      </c>
      <c r="G125" s="8"/>
      <c r="H125" s="95">
        <v>10</v>
      </c>
      <c r="I125" s="91">
        <v>28</v>
      </c>
      <c r="J125" s="92">
        <v>629</v>
      </c>
      <c r="K125" s="93">
        <v>0.69888888888888889</v>
      </c>
      <c r="L125" s="92">
        <v>25</v>
      </c>
      <c r="M125" s="93">
        <v>0.69444444444444442</v>
      </c>
      <c r="N125" s="15">
        <v>654</v>
      </c>
      <c r="O125" s="94">
        <v>0.69871794871794868</v>
      </c>
      <c r="Q125" s="95">
        <v>0</v>
      </c>
      <c r="R125" s="64">
        <f t="shared" si="3"/>
        <v>0</v>
      </c>
      <c r="S125" s="95">
        <v>0</v>
      </c>
      <c r="T125" s="67">
        <f t="shared" si="4"/>
        <v>0</v>
      </c>
      <c r="U125" s="68">
        <f t="shared" si="1"/>
        <v>0</v>
      </c>
      <c r="V125" s="95">
        <v>0</v>
      </c>
      <c r="W125" s="95">
        <f t="shared" si="5"/>
        <v>0</v>
      </c>
      <c r="X125" s="95">
        <v>0</v>
      </c>
      <c r="Y125" s="118">
        <f t="shared" si="6"/>
        <v>0</v>
      </c>
      <c r="Z125" s="69">
        <f t="shared" si="2"/>
        <v>0</v>
      </c>
      <c r="AB125" s="139">
        <v>-77</v>
      </c>
      <c r="AC125" s="139">
        <v>-50</v>
      </c>
      <c r="AD125" s="139">
        <v>-69</v>
      </c>
      <c r="AE125" s="139">
        <v>-74</v>
      </c>
      <c r="AF125" s="139">
        <v>-45</v>
      </c>
      <c r="AG125" s="140">
        <v>19</v>
      </c>
    </row>
    <row r="126" spans="2:33" x14ac:dyDescent="0.3">
      <c r="B126" s="124">
        <v>43948</v>
      </c>
      <c r="C126" s="89"/>
      <c r="D126" s="8"/>
      <c r="E126" s="30">
        <v>95058</v>
      </c>
      <c r="F126" s="30">
        <v>1180769</v>
      </c>
      <c r="G126" s="8"/>
      <c r="H126" s="95">
        <v>8</v>
      </c>
      <c r="I126" s="91">
        <v>25</v>
      </c>
      <c r="J126" s="92">
        <v>1028</v>
      </c>
      <c r="K126" s="93">
        <v>0.69272237196765496</v>
      </c>
      <c r="L126" s="92">
        <v>84</v>
      </c>
      <c r="M126" s="93">
        <v>0.83168316831683164</v>
      </c>
      <c r="N126" s="15">
        <v>1112</v>
      </c>
      <c r="O126" s="94"/>
      <c r="Q126" s="92">
        <v>163</v>
      </c>
      <c r="R126" s="64">
        <f t="shared" si="3"/>
        <v>0.18062636562272397</v>
      </c>
      <c r="S126" s="92">
        <v>93</v>
      </c>
      <c r="T126" s="64">
        <f t="shared" si="4"/>
        <v>0.59978155718520831</v>
      </c>
      <c r="U126" s="61">
        <f t="shared" si="1"/>
        <v>256</v>
      </c>
      <c r="V126" s="92">
        <v>0</v>
      </c>
      <c r="W126" s="64">
        <f t="shared" si="5"/>
        <v>0</v>
      </c>
      <c r="X126" s="92">
        <v>10</v>
      </c>
      <c r="Y126" s="118">
        <f t="shared" si="6"/>
        <v>0.49859268194611989</v>
      </c>
      <c r="Z126" s="62">
        <f t="shared" si="2"/>
        <v>10</v>
      </c>
      <c r="AB126" s="139">
        <v>-65</v>
      </c>
      <c r="AC126" s="139">
        <v>-37</v>
      </c>
      <c r="AD126" s="139">
        <v>-52</v>
      </c>
      <c r="AE126" s="139">
        <v>-73</v>
      </c>
      <c r="AF126" s="139">
        <v>-58</v>
      </c>
      <c r="AG126" s="140">
        <v>30</v>
      </c>
    </row>
    <row r="127" spans="2:33" x14ac:dyDescent="0.3">
      <c r="B127" s="124">
        <v>43949</v>
      </c>
      <c r="C127" s="89"/>
      <c r="D127" s="8"/>
      <c r="E127" s="30">
        <v>96389</v>
      </c>
      <c r="F127" s="30">
        <v>1191323</v>
      </c>
      <c r="G127" s="8"/>
      <c r="H127" s="95">
        <v>11</v>
      </c>
      <c r="I127" s="91">
        <v>29</v>
      </c>
      <c r="J127" s="92">
        <v>1030</v>
      </c>
      <c r="K127" s="93">
        <v>0.69173942243116182</v>
      </c>
      <c r="L127" s="92">
        <v>97</v>
      </c>
      <c r="M127" s="93">
        <v>0.88181818181818183</v>
      </c>
      <c r="N127" s="15">
        <v>1127</v>
      </c>
      <c r="O127" s="16"/>
      <c r="P127" s="16"/>
      <c r="Q127" s="92">
        <v>244</v>
      </c>
      <c r="R127" s="64">
        <f t="shared" si="3"/>
        <v>0.2703854798278813</v>
      </c>
      <c r="S127" s="92">
        <v>186</v>
      </c>
      <c r="T127" s="64">
        <f t="shared" ref="T127:T128" si="7">S127/$S$68</f>
        <v>1.1995631143704166</v>
      </c>
      <c r="U127" s="61">
        <f t="shared" ref="U127:U128" si="8">Q127+S127</f>
        <v>430</v>
      </c>
      <c r="V127" s="92">
        <v>0</v>
      </c>
      <c r="W127" s="64">
        <f t="shared" ref="W127:W128" si="9">V127/$V$68</f>
        <v>0</v>
      </c>
      <c r="X127" s="92">
        <v>3</v>
      </c>
      <c r="Y127" s="118">
        <f t="shared" ref="Y127:Y128" si="10">X127/$X$68</f>
        <v>0.14957780458383596</v>
      </c>
      <c r="Z127" s="62">
        <f t="shared" ref="Z127:Z128" si="11">V127+X127</f>
        <v>3</v>
      </c>
      <c r="AA127" s="16"/>
      <c r="AB127" s="139">
        <v>-63</v>
      </c>
      <c r="AC127" s="139">
        <v>-31</v>
      </c>
      <c r="AD127" s="139">
        <v>-50</v>
      </c>
      <c r="AE127" s="139">
        <v>-71</v>
      </c>
      <c r="AF127" s="139">
        <v>-58</v>
      </c>
      <c r="AG127" s="140">
        <v>27</v>
      </c>
    </row>
    <row r="128" spans="2:33" x14ac:dyDescent="0.3">
      <c r="B128" s="124">
        <v>43950</v>
      </c>
      <c r="C128" s="89"/>
      <c r="D128" s="8"/>
      <c r="E128" s="30">
        <v>97699</v>
      </c>
      <c r="F128" s="30">
        <v>1201387</v>
      </c>
      <c r="G128" s="8"/>
      <c r="H128" s="95">
        <v>9</v>
      </c>
      <c r="I128" s="91">
        <v>26</v>
      </c>
      <c r="J128" s="92">
        <v>1030</v>
      </c>
      <c r="K128" s="93">
        <v>0.6912751677852349</v>
      </c>
      <c r="L128" s="92">
        <v>106</v>
      </c>
      <c r="M128" s="93">
        <v>0.89075630252100846</v>
      </c>
      <c r="N128" s="15">
        <v>1136</v>
      </c>
      <c r="O128" s="16"/>
      <c r="P128" s="16"/>
      <c r="Q128" s="92">
        <v>246</v>
      </c>
      <c r="R128" s="64">
        <f t="shared" si="3"/>
        <v>0.2726017542527</v>
      </c>
      <c r="S128" s="92">
        <v>87</v>
      </c>
      <c r="T128" s="64">
        <f t="shared" si="7"/>
        <v>0.56108597285067874</v>
      </c>
      <c r="U128" s="61">
        <f t="shared" si="8"/>
        <v>333</v>
      </c>
      <c r="V128" s="92">
        <v>0</v>
      </c>
      <c r="W128" s="64">
        <f t="shared" si="9"/>
        <v>0</v>
      </c>
      <c r="X128" s="92">
        <v>7</v>
      </c>
      <c r="Y128" s="118">
        <f t="shared" si="10"/>
        <v>0.34901487736228393</v>
      </c>
      <c r="Z128" s="62">
        <f t="shared" si="11"/>
        <v>7</v>
      </c>
      <c r="AA128" s="16"/>
      <c r="AB128" s="139">
        <v>-64</v>
      </c>
      <c r="AC128" s="139">
        <v>-32</v>
      </c>
      <c r="AD128" s="139">
        <v>-54</v>
      </c>
      <c r="AE128" s="139">
        <v>-72</v>
      </c>
      <c r="AF128" s="139">
        <v>-58</v>
      </c>
      <c r="AG128" s="140">
        <v>29</v>
      </c>
    </row>
    <row r="129" spans="2:33" x14ac:dyDescent="0.3">
      <c r="B129" s="124">
        <v>43951</v>
      </c>
      <c r="C129" s="129">
        <v>63643</v>
      </c>
      <c r="D129" s="8"/>
      <c r="E129" s="30">
        <v>99140</v>
      </c>
      <c r="F129" s="30">
        <v>1211880</v>
      </c>
      <c r="G129" s="8"/>
      <c r="H129" s="95">
        <v>10</v>
      </c>
      <c r="I129" s="91">
        <v>20</v>
      </c>
      <c r="J129" s="92">
        <v>1030</v>
      </c>
      <c r="K129" s="93">
        <v>0.69173942243116182</v>
      </c>
      <c r="L129" s="92">
        <v>95</v>
      </c>
      <c r="M129" s="93">
        <v>0.91346153846153844</v>
      </c>
      <c r="N129" s="15">
        <v>1125</v>
      </c>
      <c r="O129" s="16"/>
      <c r="P129" s="16"/>
      <c r="Q129" s="92">
        <v>263</v>
      </c>
      <c r="R129" s="64">
        <f t="shared" si="3"/>
        <v>0.29144008686365891</v>
      </c>
      <c r="S129" s="92">
        <v>70</v>
      </c>
      <c r="T129" s="64">
        <f t="shared" ref="T129:T132" si="12">S129/$S$68</f>
        <v>0.45144848390284492</v>
      </c>
      <c r="U129" s="61">
        <f t="shared" ref="U129:U132" si="13">Q129+S129</f>
        <v>333</v>
      </c>
      <c r="V129" s="92">
        <v>0</v>
      </c>
      <c r="W129" s="64">
        <f t="shared" ref="W129:W132" si="14">V129/$V$68</f>
        <v>0</v>
      </c>
      <c r="X129" s="92">
        <v>3</v>
      </c>
      <c r="Y129" s="118">
        <f t="shared" ref="Y129:Y132" si="15">X129/$X$68</f>
        <v>0.14957780458383596</v>
      </c>
      <c r="Z129" s="62">
        <f t="shared" ref="Z129:Z132" si="16">V129+X129</f>
        <v>3</v>
      </c>
      <c r="AA129" s="16"/>
      <c r="AB129" s="139">
        <v>-60</v>
      </c>
      <c r="AC129" s="139">
        <v>-19</v>
      </c>
      <c r="AD129" s="139">
        <v>-42</v>
      </c>
      <c r="AE129" s="139">
        <v>-66</v>
      </c>
      <c r="AF129" s="139">
        <v>-57</v>
      </c>
      <c r="AG129" s="140">
        <v>27</v>
      </c>
    </row>
    <row r="130" spans="2:33" x14ac:dyDescent="0.3">
      <c r="B130" s="124">
        <v>43952</v>
      </c>
      <c r="C130" s="89"/>
      <c r="D130" s="8"/>
      <c r="E130" s="30">
        <v>101802</v>
      </c>
      <c r="F130" s="30">
        <v>1250124</v>
      </c>
      <c r="G130" s="8"/>
      <c r="H130" s="95">
        <v>9</v>
      </c>
      <c r="I130" s="91">
        <v>21</v>
      </c>
      <c r="J130" s="92">
        <v>618</v>
      </c>
      <c r="K130" s="93">
        <v>0.41393168117883455</v>
      </c>
      <c r="L130" s="92">
        <v>34</v>
      </c>
      <c r="M130" s="93">
        <v>0.30630630630630629</v>
      </c>
      <c r="N130" s="15">
        <v>618</v>
      </c>
      <c r="O130" s="16"/>
      <c r="P130" s="16"/>
      <c r="Q130" s="95">
        <v>0</v>
      </c>
      <c r="R130" s="64">
        <f t="shared" si="3"/>
        <v>0</v>
      </c>
      <c r="S130" s="95">
        <v>0</v>
      </c>
      <c r="T130" s="67">
        <f t="shared" si="12"/>
        <v>0</v>
      </c>
      <c r="U130" s="61">
        <f t="shared" si="13"/>
        <v>0</v>
      </c>
      <c r="V130" s="95">
        <v>0</v>
      </c>
      <c r="W130" s="95">
        <f t="shared" si="14"/>
        <v>0</v>
      </c>
      <c r="X130" s="95">
        <v>0</v>
      </c>
      <c r="Y130" s="119">
        <f t="shared" si="15"/>
        <v>0</v>
      </c>
      <c r="Z130" s="62">
        <f t="shared" si="16"/>
        <v>0</v>
      </c>
      <c r="AA130" s="16"/>
      <c r="AB130" s="139">
        <v>-77</v>
      </c>
      <c r="AC130" s="139">
        <v>-44</v>
      </c>
      <c r="AD130" s="139">
        <v>-60</v>
      </c>
      <c r="AE130" s="139">
        <v>-81</v>
      </c>
      <c r="AF130" s="139">
        <v>-81</v>
      </c>
      <c r="AG130" s="140">
        <v>43</v>
      </c>
    </row>
    <row r="131" spans="2:33" x14ac:dyDescent="0.3">
      <c r="B131" s="124">
        <v>43953</v>
      </c>
      <c r="C131" s="89"/>
      <c r="D131" s="8"/>
      <c r="E131" s="30">
        <v>102184</v>
      </c>
      <c r="F131" s="30">
        <v>1256266</v>
      </c>
      <c r="G131" s="8"/>
      <c r="H131" s="95">
        <v>11</v>
      </c>
      <c r="I131" s="91">
        <v>22</v>
      </c>
      <c r="J131" s="92">
        <v>620</v>
      </c>
      <c r="K131" s="93">
        <v>0.67611777535441653</v>
      </c>
      <c r="L131" s="92">
        <v>48</v>
      </c>
      <c r="M131" s="93">
        <v>0.88888888888888884</v>
      </c>
      <c r="N131" s="15">
        <v>620</v>
      </c>
      <c r="O131" s="16"/>
      <c r="P131" s="16"/>
      <c r="Q131" s="95">
        <v>0</v>
      </c>
      <c r="R131" s="64">
        <f t="shared" si="3"/>
        <v>0</v>
      </c>
      <c r="S131" s="95">
        <v>0</v>
      </c>
      <c r="T131" s="67">
        <f t="shared" si="12"/>
        <v>0</v>
      </c>
      <c r="U131" s="61">
        <f t="shared" si="13"/>
        <v>0</v>
      </c>
      <c r="V131" s="95">
        <v>0</v>
      </c>
      <c r="W131" s="95">
        <f t="shared" si="14"/>
        <v>0</v>
      </c>
      <c r="X131" s="95">
        <v>0</v>
      </c>
      <c r="Y131" s="119">
        <f t="shared" si="15"/>
        <v>0</v>
      </c>
      <c r="Z131" s="62">
        <f t="shared" si="16"/>
        <v>0</v>
      </c>
      <c r="AA131" s="16"/>
      <c r="AB131" s="139">
        <v>-71</v>
      </c>
      <c r="AC131" s="139">
        <v>-33</v>
      </c>
      <c r="AD131" s="139">
        <v>-54</v>
      </c>
      <c r="AE131" s="139">
        <v>-67</v>
      </c>
      <c r="AF131" s="139">
        <v>-46</v>
      </c>
      <c r="AG131" s="140">
        <v>22</v>
      </c>
    </row>
    <row r="132" spans="2:33" x14ac:dyDescent="0.3">
      <c r="B132" s="124">
        <v>43954</v>
      </c>
      <c r="C132" s="89"/>
      <c r="D132" s="8"/>
      <c r="E132" s="30">
        <v>102357</v>
      </c>
      <c r="F132" s="30">
        <v>1257766</v>
      </c>
      <c r="G132" s="8"/>
      <c r="H132" s="95">
        <v>10</v>
      </c>
      <c r="I132" s="91">
        <v>20</v>
      </c>
      <c r="J132" s="92">
        <v>606</v>
      </c>
      <c r="K132" s="93">
        <v>0.67333333333333334</v>
      </c>
      <c r="L132" s="92">
        <v>44</v>
      </c>
      <c r="M132" s="93">
        <v>1.2222222222222223</v>
      </c>
      <c r="N132" s="15">
        <v>606</v>
      </c>
      <c r="O132" s="16"/>
      <c r="P132" s="16"/>
      <c r="Q132" s="95">
        <v>0</v>
      </c>
      <c r="R132" s="64">
        <f t="shared" si="3"/>
        <v>0</v>
      </c>
      <c r="S132" s="95">
        <v>0</v>
      </c>
      <c r="T132" s="67">
        <f t="shared" si="12"/>
        <v>0</v>
      </c>
      <c r="U132" s="61">
        <f t="shared" si="13"/>
        <v>0</v>
      </c>
      <c r="V132" s="95">
        <v>0</v>
      </c>
      <c r="W132" s="95">
        <f t="shared" si="14"/>
        <v>0</v>
      </c>
      <c r="X132" s="95">
        <v>0</v>
      </c>
      <c r="Y132" s="119">
        <f t="shared" si="15"/>
        <v>0</v>
      </c>
      <c r="Z132" s="62">
        <f t="shared" si="16"/>
        <v>0</v>
      </c>
      <c r="AA132" s="16"/>
      <c r="AB132" s="139">
        <v>-72</v>
      </c>
      <c r="AC132" s="139">
        <v>-44</v>
      </c>
      <c r="AD132" s="139">
        <v>-51</v>
      </c>
      <c r="AE132" s="139">
        <v>-67</v>
      </c>
      <c r="AF132" s="139">
        <v>-35</v>
      </c>
      <c r="AG132" s="140">
        <v>17</v>
      </c>
    </row>
    <row r="133" spans="2:33" x14ac:dyDescent="0.3">
      <c r="B133" s="124">
        <v>43955</v>
      </c>
      <c r="C133" s="89"/>
      <c r="D133" s="8"/>
      <c r="E133" s="30">
        <v>102489</v>
      </c>
      <c r="F133" s="30">
        <v>1258938</v>
      </c>
      <c r="G133" s="8"/>
      <c r="H133" s="95">
        <v>13</v>
      </c>
      <c r="I133" s="91">
        <v>20</v>
      </c>
      <c r="J133" s="92">
        <v>1449</v>
      </c>
      <c r="K133" s="93">
        <v>0.97641509433962259</v>
      </c>
      <c r="L133" s="92">
        <v>79</v>
      </c>
      <c r="M133" s="93">
        <v>0.78217821782178221</v>
      </c>
      <c r="N133" s="15">
        <v>1528</v>
      </c>
      <c r="O133" s="16"/>
      <c r="P133" s="16"/>
      <c r="Q133" s="92">
        <v>149</v>
      </c>
      <c r="R133" s="64">
        <f t="shared" si="3"/>
        <v>0.16511244464899308</v>
      </c>
      <c r="S133" s="92">
        <v>23</v>
      </c>
      <c r="T133" s="64">
        <f t="shared" ref="T133" si="17">S133/$S$68</f>
        <v>0.14833307328236334</v>
      </c>
      <c r="U133" s="61">
        <f t="shared" ref="U133" si="18">Q133+S133</f>
        <v>172</v>
      </c>
      <c r="V133" s="92">
        <v>0</v>
      </c>
      <c r="W133" s="64">
        <f t="shared" ref="W133" si="19">V133/$V$68</f>
        <v>0</v>
      </c>
      <c r="X133" s="92">
        <v>2</v>
      </c>
      <c r="Y133" s="119">
        <f t="shared" ref="Y133" si="20">X133/$X$68</f>
        <v>9.9718536389223969E-2</v>
      </c>
      <c r="Z133" s="62">
        <f t="shared" ref="Z133" si="21">V133+X133</f>
        <v>2</v>
      </c>
      <c r="AA133" s="16"/>
      <c r="AB133" s="139">
        <v>-58</v>
      </c>
      <c r="AC133" s="139">
        <v>-27</v>
      </c>
      <c r="AD133" s="139">
        <v>-40</v>
      </c>
      <c r="AE133" s="139">
        <v>-65</v>
      </c>
      <c r="AF133" s="139">
        <v>-52</v>
      </c>
      <c r="AG133" s="140">
        <v>26</v>
      </c>
    </row>
    <row r="134" spans="2:33" x14ac:dyDescent="0.3">
      <c r="B134" s="124">
        <v>43956</v>
      </c>
      <c r="C134" s="89"/>
      <c r="D134" s="8"/>
      <c r="E134" s="30">
        <v>103668</v>
      </c>
      <c r="F134" s="30">
        <v>1269728</v>
      </c>
      <c r="G134" s="8"/>
      <c r="H134" s="95">
        <v>11</v>
      </c>
      <c r="I134" s="91">
        <v>16</v>
      </c>
      <c r="J134" s="92">
        <v>1453</v>
      </c>
      <c r="K134" s="93">
        <v>0.97582269979852254</v>
      </c>
      <c r="L134" s="92">
        <v>105</v>
      </c>
      <c r="M134" s="93">
        <v>0.95454545454545459</v>
      </c>
      <c r="N134" s="15">
        <v>1558</v>
      </c>
      <c r="O134" s="16"/>
      <c r="P134" s="16"/>
      <c r="Q134" s="92">
        <v>157</v>
      </c>
      <c r="R134" s="64">
        <f t="shared" si="3"/>
        <v>0.17397754234826787</v>
      </c>
      <c r="S134" s="92">
        <v>30</v>
      </c>
      <c r="T134" s="64">
        <f t="shared" ref="T134:T135" si="22">S134/$S$68</f>
        <v>0.19347792167264782</v>
      </c>
      <c r="U134" s="61">
        <f t="shared" ref="U134:U135" si="23">Q134+S134</f>
        <v>187</v>
      </c>
      <c r="V134" s="92">
        <v>0</v>
      </c>
      <c r="W134" s="64">
        <f t="shared" ref="W134:W135" si="24">V134/$V$68</f>
        <v>0</v>
      </c>
      <c r="X134" s="92">
        <v>13</v>
      </c>
      <c r="Y134" s="119">
        <f t="shared" ref="Y134:Y135" si="25">X134/$X$68</f>
        <v>0.64817048652995579</v>
      </c>
      <c r="Z134" s="62">
        <f t="shared" ref="Z134:Z135" si="26">V134+X134</f>
        <v>13</v>
      </c>
      <c r="AA134" s="16"/>
      <c r="AB134" s="139">
        <v>-57</v>
      </c>
      <c r="AC134" s="139">
        <v>-24</v>
      </c>
      <c r="AD134" s="139">
        <v>-33</v>
      </c>
      <c r="AE134" s="139">
        <v>-64</v>
      </c>
      <c r="AF134" s="139">
        <v>-51</v>
      </c>
      <c r="AG134" s="140">
        <v>25</v>
      </c>
    </row>
    <row r="135" spans="2:33" x14ac:dyDescent="0.3">
      <c r="B135" s="124">
        <v>43957</v>
      </c>
      <c r="C135" s="89"/>
      <c r="D135" s="8"/>
      <c r="E135" s="30">
        <v>104617</v>
      </c>
      <c r="F135" s="30">
        <v>1277526</v>
      </c>
      <c r="G135" s="8"/>
      <c r="H135" s="95">
        <v>11</v>
      </c>
      <c r="I135" s="91">
        <v>21</v>
      </c>
      <c r="J135" s="92">
        <v>1452</v>
      </c>
      <c r="K135" s="93">
        <v>0.97449664429530203</v>
      </c>
      <c r="L135" s="92">
        <v>121</v>
      </c>
      <c r="M135" s="93">
        <v>1.0168067226890756</v>
      </c>
      <c r="N135" s="15">
        <v>1573</v>
      </c>
      <c r="O135" s="16"/>
      <c r="P135" s="16"/>
      <c r="Q135" s="92">
        <v>177</v>
      </c>
      <c r="R135" s="64">
        <f t="shared" si="3"/>
        <v>0.19614028659645485</v>
      </c>
      <c r="S135" s="92">
        <v>39</v>
      </c>
      <c r="T135" s="64">
        <f t="shared" si="22"/>
        <v>0.25152129817444219</v>
      </c>
      <c r="U135" s="61">
        <f t="shared" si="23"/>
        <v>216</v>
      </c>
      <c r="V135" s="92">
        <v>5</v>
      </c>
      <c r="W135" s="64">
        <f t="shared" si="24"/>
        <v>2.0632279534109816</v>
      </c>
      <c r="X135" s="92">
        <v>0</v>
      </c>
      <c r="Y135" s="119">
        <f t="shared" si="25"/>
        <v>0</v>
      </c>
      <c r="Z135" s="62">
        <f t="shared" si="26"/>
        <v>5</v>
      </c>
      <c r="AA135" s="16"/>
      <c r="AB135" s="139">
        <v>-56</v>
      </c>
      <c r="AC135" s="139">
        <v>-23</v>
      </c>
      <c r="AD135" s="139">
        <v>-21</v>
      </c>
      <c r="AE135" s="139">
        <v>-61</v>
      </c>
      <c r="AF135" s="139">
        <v>-51</v>
      </c>
      <c r="AG135" s="140">
        <v>24</v>
      </c>
    </row>
    <row r="136" spans="2:33" x14ac:dyDescent="0.3">
      <c r="B136" s="124">
        <v>43958</v>
      </c>
      <c r="C136" s="89"/>
      <c r="D136" s="8"/>
      <c r="E136" s="30">
        <v>105484</v>
      </c>
      <c r="F136" s="30">
        <v>1283774</v>
      </c>
      <c r="G136" s="8"/>
      <c r="H136" s="95">
        <v>10</v>
      </c>
      <c r="I136" s="91">
        <v>27</v>
      </c>
      <c r="J136" s="92">
        <v>1452</v>
      </c>
      <c r="K136" s="93">
        <v>0.97515110812625927</v>
      </c>
      <c r="L136" s="92">
        <v>97</v>
      </c>
      <c r="M136" s="93">
        <v>0.93269230769230771</v>
      </c>
      <c r="N136" s="15">
        <v>1549</v>
      </c>
      <c r="O136" s="16"/>
      <c r="P136" s="16"/>
      <c r="Q136" s="92">
        <v>151</v>
      </c>
      <c r="R136" s="64">
        <f t="shared" si="3"/>
        <v>0.16732871907381178</v>
      </c>
      <c r="S136" s="92">
        <v>32</v>
      </c>
      <c r="T136" s="64">
        <f t="shared" ref="T136" si="27">S136/$S$68</f>
        <v>0.2063764497841577</v>
      </c>
      <c r="U136" s="61">
        <f t="shared" ref="U136" si="28">Q136+S136</f>
        <v>183</v>
      </c>
      <c r="V136" s="92">
        <v>0</v>
      </c>
      <c r="W136" s="64">
        <f t="shared" ref="W136" si="29">V136/$V$68</f>
        <v>0</v>
      </c>
      <c r="X136" s="92">
        <v>1</v>
      </c>
      <c r="Y136" s="119">
        <f t="shared" ref="Y136" si="30">X136/$X$68</f>
        <v>4.9859268194611985E-2</v>
      </c>
      <c r="Z136" s="62">
        <f t="shared" ref="Z136" si="31">V136+X136</f>
        <v>1</v>
      </c>
      <c r="AA136" s="16"/>
      <c r="AB136" s="139">
        <v>-55</v>
      </c>
      <c r="AC136" s="139">
        <v>-22</v>
      </c>
      <c r="AD136" s="139">
        <v>-15</v>
      </c>
      <c r="AE136" s="139">
        <v>-62</v>
      </c>
      <c r="AF136" s="139">
        <v>-51</v>
      </c>
      <c r="AG136" s="140">
        <v>25</v>
      </c>
    </row>
    <row r="137" spans="2:33" x14ac:dyDescent="0.3">
      <c r="B137" s="124">
        <v>43959</v>
      </c>
      <c r="C137" s="89"/>
      <c r="D137" s="8"/>
      <c r="E137" s="30">
        <v>106314</v>
      </c>
      <c r="F137" s="30">
        <v>1290003</v>
      </c>
      <c r="G137" s="8"/>
      <c r="H137" s="95">
        <v>12</v>
      </c>
      <c r="I137" s="91">
        <v>19</v>
      </c>
      <c r="J137" s="92">
        <v>1451</v>
      </c>
      <c r="K137" s="93">
        <v>0.97186872069658403</v>
      </c>
      <c r="L137" s="92">
        <v>102</v>
      </c>
      <c r="M137" s="93">
        <v>0.91891891891891897</v>
      </c>
      <c r="N137" s="15">
        <v>1553</v>
      </c>
      <c r="O137" s="16"/>
      <c r="P137" s="16"/>
      <c r="Q137" s="92">
        <v>136</v>
      </c>
      <c r="R137" s="64">
        <f t="shared" si="3"/>
        <v>0.15070666088767154</v>
      </c>
      <c r="S137" s="92">
        <v>32</v>
      </c>
      <c r="T137" s="64">
        <f t="shared" ref="T137:T139" si="32">S137/$S$68</f>
        <v>0.2063764497841577</v>
      </c>
      <c r="U137" s="61">
        <f t="shared" ref="U137:U139" si="33">Q137+S137</f>
        <v>168</v>
      </c>
      <c r="V137" s="92">
        <v>0</v>
      </c>
      <c r="W137" s="64">
        <f t="shared" ref="W137:W139" si="34">V137/$V$68</f>
        <v>0</v>
      </c>
      <c r="X137" s="92">
        <v>6</v>
      </c>
      <c r="Y137" s="119">
        <f t="shared" ref="Y137:Y139" si="35">X137/$X$68</f>
        <v>0.29915560916767192</v>
      </c>
      <c r="Z137" s="62">
        <f t="shared" ref="Z137:Z140" si="36">V137+X137</f>
        <v>6</v>
      </c>
      <c r="AA137" s="16"/>
      <c r="AB137" s="139">
        <v>-58</v>
      </c>
      <c r="AC137" s="139">
        <v>-19</v>
      </c>
      <c r="AD137" s="139">
        <v>-29</v>
      </c>
      <c r="AE137" s="139">
        <v>-62</v>
      </c>
      <c r="AF137" s="139">
        <v>-49</v>
      </c>
      <c r="AG137" s="140">
        <v>27</v>
      </c>
    </row>
    <row r="138" spans="2:33" x14ac:dyDescent="0.3">
      <c r="B138" s="124">
        <v>43960</v>
      </c>
      <c r="C138" s="89"/>
      <c r="D138" s="8"/>
      <c r="E138" s="30">
        <v>107013</v>
      </c>
      <c r="F138" s="30">
        <v>1297284</v>
      </c>
      <c r="G138" s="8"/>
      <c r="H138" s="95">
        <v>11</v>
      </c>
      <c r="I138" s="91">
        <v>19</v>
      </c>
      <c r="J138" s="92">
        <v>878</v>
      </c>
      <c r="K138" s="93">
        <v>0.9574700109051254</v>
      </c>
      <c r="L138" s="92">
        <v>52</v>
      </c>
      <c r="M138" s="93">
        <v>0.96296296296296291</v>
      </c>
      <c r="N138" s="15">
        <v>930</v>
      </c>
      <c r="O138" s="16"/>
      <c r="P138" s="16"/>
      <c r="Q138" s="95">
        <v>0</v>
      </c>
      <c r="R138" s="64">
        <f t="shared" si="3"/>
        <v>0</v>
      </c>
      <c r="S138" s="95">
        <v>0</v>
      </c>
      <c r="T138" s="85">
        <f t="shared" si="32"/>
        <v>0</v>
      </c>
      <c r="U138" s="86">
        <f t="shared" si="33"/>
        <v>0</v>
      </c>
      <c r="V138" s="95">
        <v>0</v>
      </c>
      <c r="W138" s="95">
        <f t="shared" si="34"/>
        <v>0</v>
      </c>
      <c r="X138" s="95">
        <v>0</v>
      </c>
      <c r="Y138" s="120">
        <f t="shared" si="35"/>
        <v>0</v>
      </c>
      <c r="Z138" s="87">
        <f t="shared" si="36"/>
        <v>0</v>
      </c>
      <c r="AA138" s="16"/>
      <c r="AB138" s="139">
        <v>-63</v>
      </c>
      <c r="AC138" s="139">
        <v>-26</v>
      </c>
      <c r="AD138" s="139">
        <v>-54</v>
      </c>
      <c r="AE138" s="139">
        <v>-62</v>
      </c>
      <c r="AF138" s="139">
        <v>-33</v>
      </c>
      <c r="AG138" s="140">
        <v>18</v>
      </c>
    </row>
    <row r="139" spans="2:33" x14ac:dyDescent="0.3">
      <c r="B139" s="124">
        <v>43961</v>
      </c>
      <c r="C139" s="89"/>
      <c r="D139" s="8"/>
      <c r="E139" s="30">
        <v>107261</v>
      </c>
      <c r="F139" s="30">
        <v>1298468</v>
      </c>
      <c r="G139" s="8"/>
      <c r="H139" s="95">
        <v>10</v>
      </c>
      <c r="I139" s="91">
        <v>23</v>
      </c>
      <c r="J139" s="92">
        <v>856</v>
      </c>
      <c r="K139" s="93">
        <v>0.95111111111111113</v>
      </c>
      <c r="L139" s="92">
        <v>29</v>
      </c>
      <c r="M139" s="93">
        <v>0.80555555555555558</v>
      </c>
      <c r="N139" s="15">
        <v>885</v>
      </c>
      <c r="O139" s="16"/>
      <c r="P139" s="16"/>
      <c r="Q139" s="95">
        <v>0</v>
      </c>
      <c r="R139" s="64">
        <f t="shared" si="3"/>
        <v>0</v>
      </c>
      <c r="S139" s="95">
        <v>0</v>
      </c>
      <c r="T139" s="85">
        <f t="shared" si="32"/>
        <v>0</v>
      </c>
      <c r="U139" s="86">
        <f t="shared" si="33"/>
        <v>0</v>
      </c>
      <c r="V139" s="95">
        <v>0</v>
      </c>
      <c r="W139" s="95">
        <f t="shared" si="34"/>
        <v>0</v>
      </c>
      <c r="X139" s="95">
        <v>0</v>
      </c>
      <c r="Y139" s="120">
        <f t="shared" si="35"/>
        <v>0</v>
      </c>
      <c r="Z139" s="87">
        <f t="shared" si="36"/>
        <v>0</v>
      </c>
      <c r="AA139" s="16"/>
      <c r="AB139" s="139">
        <v>-68</v>
      </c>
      <c r="AC139" s="139">
        <v>-36</v>
      </c>
      <c r="AD139" s="139">
        <v>-48</v>
      </c>
      <c r="AE139" s="139">
        <v>-66</v>
      </c>
      <c r="AF139" s="139">
        <v>-32</v>
      </c>
      <c r="AG139" s="140">
        <v>14</v>
      </c>
    </row>
    <row r="140" spans="2:33" x14ac:dyDescent="0.3">
      <c r="B140" s="124">
        <v>43962</v>
      </c>
      <c r="C140" s="89"/>
      <c r="D140" s="8"/>
      <c r="E140" s="30">
        <v>107405</v>
      </c>
      <c r="F140" s="30">
        <v>1299115</v>
      </c>
      <c r="G140" s="8"/>
      <c r="H140" s="95">
        <v>16</v>
      </c>
      <c r="I140" s="91">
        <v>24</v>
      </c>
      <c r="J140" s="92">
        <v>1451</v>
      </c>
      <c r="K140" s="93">
        <v>0.97776280323450138</v>
      </c>
      <c r="L140" s="92">
        <v>91</v>
      </c>
      <c r="M140" s="93">
        <v>0.90099009900990101</v>
      </c>
      <c r="N140" s="15">
        <v>1542</v>
      </c>
      <c r="O140" s="16"/>
      <c r="P140" s="16"/>
      <c r="Q140" s="92">
        <v>131</v>
      </c>
      <c r="R140" s="64">
        <f t="shared" si="3"/>
        <v>0.14516597482562479</v>
      </c>
      <c r="S140" s="92">
        <v>23</v>
      </c>
      <c r="T140" s="64">
        <f t="shared" ref="T140" si="37">S140/$S$68</f>
        <v>0.14833307328236334</v>
      </c>
      <c r="U140" s="61">
        <f t="shared" ref="U140" si="38">Q140+S140</f>
        <v>154</v>
      </c>
      <c r="V140" s="92">
        <v>1</v>
      </c>
      <c r="W140" s="64">
        <f t="shared" ref="W140" si="39">V140/$V$68</f>
        <v>0.41264559068219636</v>
      </c>
      <c r="X140" s="92">
        <v>0</v>
      </c>
      <c r="Y140" s="92">
        <f t="shared" ref="Y140" si="40">X140/$X$68</f>
        <v>0</v>
      </c>
      <c r="Z140" s="87">
        <f t="shared" si="36"/>
        <v>1</v>
      </c>
      <c r="AA140" s="16"/>
      <c r="AB140" s="139">
        <v>-56</v>
      </c>
      <c r="AC140" s="139">
        <v>-25</v>
      </c>
      <c r="AD140" s="139">
        <v>-39</v>
      </c>
      <c r="AE140" s="139">
        <v>-63</v>
      </c>
      <c r="AF140" s="139">
        <v>-48</v>
      </c>
      <c r="AG140" s="140">
        <v>25</v>
      </c>
    </row>
    <row r="141" spans="2:33" x14ac:dyDescent="0.3">
      <c r="B141" s="124">
        <v>43963</v>
      </c>
      <c r="C141" s="89"/>
      <c r="D141" s="8"/>
      <c r="E141" s="30">
        <v>107954</v>
      </c>
      <c r="F141" s="30">
        <v>1304013</v>
      </c>
      <c r="G141" s="8"/>
      <c r="H141" s="95">
        <v>15</v>
      </c>
      <c r="I141" s="91">
        <v>27</v>
      </c>
      <c r="J141" s="92">
        <v>1452</v>
      </c>
      <c r="K141" s="93">
        <v>0.97515110812625927</v>
      </c>
      <c r="L141" s="92">
        <v>111</v>
      </c>
      <c r="M141" s="93">
        <v>1.009090909090909</v>
      </c>
      <c r="N141" s="15">
        <v>1563</v>
      </c>
      <c r="O141" s="16"/>
      <c r="P141" s="16"/>
      <c r="Q141" s="92">
        <v>218</v>
      </c>
      <c r="R141" s="64">
        <f t="shared" si="3"/>
        <v>0.2415739123052382</v>
      </c>
      <c r="S141" s="92">
        <v>39</v>
      </c>
      <c r="T141" s="64">
        <f t="shared" ref="T141" si="41">S141/$S$68</f>
        <v>0.25152129817444219</v>
      </c>
      <c r="U141" s="61">
        <f t="shared" ref="U141" si="42">Q141+S141</f>
        <v>257</v>
      </c>
      <c r="V141" s="92">
        <v>0</v>
      </c>
      <c r="W141" s="64">
        <f t="shared" ref="W141" si="43">V141/$V$68</f>
        <v>0</v>
      </c>
      <c r="X141" s="92">
        <v>0</v>
      </c>
      <c r="Y141" s="92">
        <f t="shared" ref="Y141" si="44">X141/$X$68</f>
        <v>0</v>
      </c>
      <c r="Z141" s="87">
        <f t="shared" ref="Z141" si="45">V141+X141</f>
        <v>0</v>
      </c>
      <c r="AA141" s="16"/>
      <c r="AB141" s="139">
        <v>-54</v>
      </c>
      <c r="AC141" s="139">
        <v>-21</v>
      </c>
      <c r="AD141" s="139">
        <v>-28</v>
      </c>
      <c r="AE141" s="139">
        <v>-61</v>
      </c>
      <c r="AF141" s="139">
        <v>-48</v>
      </c>
      <c r="AG141" s="140">
        <v>25</v>
      </c>
    </row>
    <row r="142" spans="2:33" x14ac:dyDescent="0.3">
      <c r="B142" s="124">
        <v>43964</v>
      </c>
      <c r="C142" s="89"/>
      <c r="D142" s="8"/>
      <c r="E142" s="30">
        <v>108516</v>
      </c>
      <c r="F142" s="30">
        <v>1308646</v>
      </c>
      <c r="G142" s="8"/>
      <c r="H142" s="95">
        <v>10</v>
      </c>
      <c r="I142" s="91">
        <v>21</v>
      </c>
      <c r="J142" s="92">
        <v>1452</v>
      </c>
      <c r="K142" s="93">
        <v>0.97449664429530203</v>
      </c>
      <c r="L142" s="92">
        <v>122</v>
      </c>
      <c r="M142" s="93">
        <v>1.0252100840336134</v>
      </c>
      <c r="N142" s="15">
        <v>1574</v>
      </c>
      <c r="O142" s="16"/>
      <c r="P142" s="16"/>
      <c r="Q142" s="92">
        <v>181</v>
      </c>
      <c r="R142" s="64">
        <f t="shared" si="3"/>
        <v>0.20057283544609225</v>
      </c>
      <c r="S142" s="92">
        <v>41</v>
      </c>
      <c r="T142" s="64">
        <f t="shared" ref="T142" si="46">S142/$S$68</f>
        <v>0.26441982628595206</v>
      </c>
      <c r="U142" s="61">
        <f t="shared" ref="U142" si="47">Q142+S142</f>
        <v>222</v>
      </c>
      <c r="V142" s="92">
        <v>0</v>
      </c>
      <c r="W142" s="64">
        <f t="shared" ref="W142" si="48">V142/$V$68</f>
        <v>0</v>
      </c>
      <c r="X142" s="92">
        <v>4</v>
      </c>
      <c r="Y142" s="92">
        <f t="shared" ref="Y142" si="49">X142/$X$68</f>
        <v>0.19943707277844794</v>
      </c>
      <c r="Z142" s="87">
        <f t="shared" ref="Z142" si="50">V142+X142</f>
        <v>4</v>
      </c>
      <c r="AA142" s="16"/>
      <c r="AB142" s="139">
        <v>-58</v>
      </c>
      <c r="AC142" s="139">
        <v>-27</v>
      </c>
      <c r="AD142" s="139">
        <v>-43</v>
      </c>
      <c r="AE142" s="139">
        <v>-63</v>
      </c>
      <c r="AF142" s="139">
        <v>-48</v>
      </c>
      <c r="AG142" s="140">
        <v>25</v>
      </c>
    </row>
    <row r="143" spans="2:33" x14ac:dyDescent="0.3">
      <c r="B143" s="124">
        <v>43965</v>
      </c>
      <c r="C143" s="89"/>
      <c r="D143" s="8"/>
      <c r="E143" s="30">
        <v>108995</v>
      </c>
      <c r="F143" s="30">
        <v>1312047</v>
      </c>
      <c r="G143" s="8"/>
      <c r="H143" s="95">
        <v>16</v>
      </c>
      <c r="I143" s="91">
        <v>18</v>
      </c>
      <c r="J143" s="92">
        <v>1450</v>
      </c>
      <c r="K143" s="93">
        <v>0.97380792478173273</v>
      </c>
      <c r="L143" s="92">
        <v>111</v>
      </c>
      <c r="M143" s="93">
        <v>1.0673076923076923</v>
      </c>
      <c r="N143" s="15">
        <v>1561</v>
      </c>
      <c r="O143" s="16"/>
      <c r="P143" s="16"/>
      <c r="Q143" s="92">
        <v>352</v>
      </c>
      <c r="R143" s="64">
        <f t="shared" si="3"/>
        <v>0.39006429876809101</v>
      </c>
      <c r="S143" s="92">
        <v>59</v>
      </c>
      <c r="T143" s="64">
        <f t="shared" ref="T143" si="51">S143/$S$68</f>
        <v>0.38050657928954074</v>
      </c>
      <c r="U143" s="61">
        <f t="shared" ref="U143" si="52">Q143+S143</f>
        <v>411</v>
      </c>
      <c r="V143" s="92">
        <v>6</v>
      </c>
      <c r="W143" s="64">
        <f t="shared" ref="W143" si="53">V143/$V$68</f>
        <v>2.4758735440931781</v>
      </c>
      <c r="X143" s="92">
        <v>1</v>
      </c>
      <c r="Y143" s="92">
        <f t="shared" ref="Y143" si="54">X143/$X$68</f>
        <v>4.9859268194611985E-2</v>
      </c>
      <c r="Z143" s="87">
        <f t="shared" ref="Z143" si="55">V143+X143</f>
        <v>7</v>
      </c>
      <c r="AA143" s="16"/>
      <c r="AB143" s="139">
        <v>-56</v>
      </c>
      <c r="AC143" s="139">
        <v>-22</v>
      </c>
      <c r="AD143" s="139">
        <v>-36</v>
      </c>
      <c r="AE143" s="139">
        <v>-62</v>
      </c>
      <c r="AF143" s="139">
        <v>-48</v>
      </c>
      <c r="AG143" s="140">
        <v>24</v>
      </c>
    </row>
    <row r="144" spans="2:33" x14ac:dyDescent="0.3">
      <c r="B144" s="124">
        <v>43966</v>
      </c>
      <c r="C144" s="89"/>
      <c r="D144" s="8"/>
      <c r="E144" s="30">
        <v>109376</v>
      </c>
      <c r="F144" s="30">
        <v>1315187</v>
      </c>
      <c r="G144" s="8"/>
      <c r="H144" s="95">
        <v>12</v>
      </c>
      <c r="I144" s="91">
        <v>20</v>
      </c>
      <c r="J144" s="92">
        <v>1453</v>
      </c>
      <c r="K144" s="93">
        <v>0.97320830542531811</v>
      </c>
      <c r="L144" s="92">
        <v>100</v>
      </c>
      <c r="M144" s="93">
        <v>0.90090090090090091</v>
      </c>
      <c r="N144" s="15">
        <v>1553</v>
      </c>
      <c r="O144" s="16"/>
      <c r="P144" s="16"/>
      <c r="Q144" s="92">
        <v>201</v>
      </c>
      <c r="R144" s="64">
        <f t="shared" si="3"/>
        <v>0.22273557969427926</v>
      </c>
      <c r="S144" s="92">
        <v>55</v>
      </c>
      <c r="T144" s="64">
        <f t="shared" ref="T144" si="56">S144/$S$68</f>
        <v>0.35470952306652104</v>
      </c>
      <c r="U144" s="61">
        <f t="shared" ref="U144" si="57">Q144+S144</f>
        <v>256</v>
      </c>
      <c r="V144" s="92">
        <v>0</v>
      </c>
      <c r="W144" s="64">
        <f t="shared" ref="W144" si="58">V144/$V$68</f>
        <v>0</v>
      </c>
      <c r="X144" s="92">
        <v>3</v>
      </c>
      <c r="Y144" s="92">
        <f t="shared" ref="Y144" si="59">X144/$X$68</f>
        <v>0.14957780458383596</v>
      </c>
      <c r="Z144" s="87">
        <f t="shared" ref="Z144" si="60">V144+X144</f>
        <v>3</v>
      </c>
      <c r="AA144" s="16"/>
      <c r="AB144" s="139">
        <v>-57</v>
      </c>
      <c r="AC144" s="139">
        <v>-19</v>
      </c>
      <c r="AD144" s="139">
        <v>-27</v>
      </c>
      <c r="AE144" s="139">
        <v>-60</v>
      </c>
      <c r="AF144" s="139">
        <v>-46</v>
      </c>
      <c r="AG144" s="140">
        <v>26</v>
      </c>
    </row>
    <row r="145" spans="2:33" x14ac:dyDescent="0.3">
      <c r="B145" s="124">
        <v>43967</v>
      </c>
      <c r="C145" s="89"/>
      <c r="D145" s="8"/>
      <c r="E145" s="30">
        <v>109748</v>
      </c>
      <c r="F145" s="30">
        <v>1318893</v>
      </c>
      <c r="G145" s="8"/>
      <c r="H145" s="95">
        <v>14</v>
      </c>
      <c r="I145" s="91">
        <v>26</v>
      </c>
      <c r="J145" s="92">
        <v>879</v>
      </c>
      <c r="K145" s="93">
        <v>0.95856052344601961</v>
      </c>
      <c r="L145" s="92">
        <v>47</v>
      </c>
      <c r="M145" s="93">
        <v>0.87037037037037035</v>
      </c>
      <c r="N145" s="15">
        <v>926</v>
      </c>
      <c r="O145" s="16"/>
      <c r="P145" s="16"/>
      <c r="Q145" s="95">
        <v>0</v>
      </c>
      <c r="R145" s="64">
        <f t="shared" si="3"/>
        <v>0</v>
      </c>
      <c r="S145" s="95">
        <v>0</v>
      </c>
      <c r="T145" s="67">
        <f t="shared" ref="T145:T147" si="61">S145/$S$68</f>
        <v>0</v>
      </c>
      <c r="U145" s="61">
        <f t="shared" ref="U145:U147" si="62">Q145+S145</f>
        <v>0</v>
      </c>
      <c r="V145" s="95">
        <v>0</v>
      </c>
      <c r="W145" s="95">
        <f t="shared" ref="W145:W147" si="63">V145/$V$68</f>
        <v>0</v>
      </c>
      <c r="X145" s="95">
        <v>0</v>
      </c>
      <c r="Y145" s="95">
        <f t="shared" ref="Y145:Y147" si="64">X145/$X$68</f>
        <v>0</v>
      </c>
      <c r="Z145" s="62">
        <f t="shared" ref="Z145:Z147" si="65">V145+X145</f>
        <v>0</v>
      </c>
      <c r="AA145" s="16"/>
      <c r="AB145" s="139">
        <v>-57</v>
      </c>
      <c r="AC145" s="139">
        <v>-21</v>
      </c>
      <c r="AD145" s="139">
        <v>-10</v>
      </c>
      <c r="AE145" s="139">
        <v>-52</v>
      </c>
      <c r="AF145" s="139">
        <v>-26</v>
      </c>
      <c r="AG145" s="140">
        <v>14</v>
      </c>
    </row>
    <row r="146" spans="2:33" x14ac:dyDescent="0.3">
      <c r="B146" s="124">
        <v>43968</v>
      </c>
      <c r="C146" s="89"/>
      <c r="D146" s="8"/>
      <c r="E146" s="30">
        <v>109810</v>
      </c>
      <c r="F146" s="30">
        <v>1319393</v>
      </c>
      <c r="G146" s="8"/>
      <c r="H146" s="95">
        <v>11</v>
      </c>
      <c r="I146" s="91">
        <v>19</v>
      </c>
      <c r="J146" s="92">
        <v>856</v>
      </c>
      <c r="K146" s="93">
        <v>0.95111111111111113</v>
      </c>
      <c r="L146" s="92">
        <v>30</v>
      </c>
      <c r="M146" s="93">
        <v>0.83333333333333337</v>
      </c>
      <c r="N146" s="15">
        <v>886</v>
      </c>
      <c r="O146" s="16"/>
      <c r="P146" s="16"/>
      <c r="Q146" s="95">
        <v>0</v>
      </c>
      <c r="R146" s="64">
        <f t="shared" si="3"/>
        <v>0</v>
      </c>
      <c r="S146" s="95">
        <v>0</v>
      </c>
      <c r="T146" s="67">
        <f t="shared" si="61"/>
        <v>0</v>
      </c>
      <c r="U146" s="61">
        <f t="shared" si="62"/>
        <v>0</v>
      </c>
      <c r="V146" s="95">
        <v>0</v>
      </c>
      <c r="W146" s="95">
        <f t="shared" si="63"/>
        <v>0</v>
      </c>
      <c r="X146" s="95">
        <v>0</v>
      </c>
      <c r="Y146" s="95">
        <f t="shared" si="64"/>
        <v>0</v>
      </c>
      <c r="Z146" s="62">
        <f t="shared" si="65"/>
        <v>0</v>
      </c>
      <c r="AA146" s="16"/>
      <c r="AB146" s="139">
        <v>-62</v>
      </c>
      <c r="AC146" s="139">
        <v>-30</v>
      </c>
      <c r="AD146" s="139">
        <v>-4</v>
      </c>
      <c r="AE146" s="139">
        <v>-57</v>
      </c>
      <c r="AF146" s="139">
        <v>-23</v>
      </c>
      <c r="AG146" s="140">
        <v>10</v>
      </c>
    </row>
    <row r="147" spans="2:33" x14ac:dyDescent="0.3">
      <c r="B147" s="124">
        <v>43969</v>
      </c>
      <c r="C147" s="89"/>
      <c r="D147" s="8"/>
      <c r="E147" s="30">
        <v>109836</v>
      </c>
      <c r="F147" s="30">
        <v>1319584</v>
      </c>
      <c r="G147" s="8"/>
      <c r="H147" s="95">
        <v>17</v>
      </c>
      <c r="I147" s="91">
        <v>25</v>
      </c>
      <c r="J147" s="92">
        <v>1441</v>
      </c>
      <c r="K147" s="93">
        <v>0.97102425876010778</v>
      </c>
      <c r="L147" s="92">
        <v>99</v>
      </c>
      <c r="M147" s="93">
        <v>0.98019801980198018</v>
      </c>
      <c r="N147" s="15">
        <v>1540</v>
      </c>
      <c r="O147" s="16"/>
      <c r="P147" s="16"/>
      <c r="Q147" s="92">
        <v>221</v>
      </c>
      <c r="R147" s="64">
        <f t="shared" si="3"/>
        <v>0.24489832394246625</v>
      </c>
      <c r="S147" s="92">
        <v>67</v>
      </c>
      <c r="T147" s="64">
        <f t="shared" si="61"/>
        <v>0.43210069173558013</v>
      </c>
      <c r="U147" s="61">
        <f t="shared" si="62"/>
        <v>288</v>
      </c>
      <c r="V147" s="92">
        <v>0</v>
      </c>
      <c r="W147" s="64">
        <f t="shared" si="63"/>
        <v>0</v>
      </c>
      <c r="X147" s="92">
        <v>7</v>
      </c>
      <c r="Y147" s="92">
        <f t="shared" si="64"/>
        <v>0.34901487736228393</v>
      </c>
      <c r="Z147" s="87">
        <f t="shared" si="65"/>
        <v>7</v>
      </c>
      <c r="AA147" s="16"/>
      <c r="AB147" s="139">
        <v>-44</v>
      </c>
      <c r="AC147" s="139">
        <v>-22</v>
      </c>
      <c r="AD147" s="139">
        <v>-1</v>
      </c>
      <c r="AE147" s="139">
        <v>-57</v>
      </c>
      <c r="AF147" s="139">
        <v>-42</v>
      </c>
      <c r="AG147" s="140">
        <v>21</v>
      </c>
    </row>
    <row r="148" spans="2:33" x14ac:dyDescent="0.3">
      <c r="B148" s="124">
        <v>43970</v>
      </c>
      <c r="C148" s="89"/>
      <c r="D148" s="8"/>
      <c r="E148" s="30">
        <v>110114</v>
      </c>
      <c r="F148" s="30">
        <v>1321931</v>
      </c>
      <c r="G148" s="8"/>
      <c r="H148" s="95">
        <v>13</v>
      </c>
      <c r="I148" s="91">
        <v>21</v>
      </c>
      <c r="J148" s="92">
        <v>1450</v>
      </c>
      <c r="K148" s="93">
        <v>0.97380792478173273</v>
      </c>
      <c r="L148" s="92">
        <v>116</v>
      </c>
      <c r="M148" s="93">
        <v>1.0545454545454545</v>
      </c>
      <c r="N148" s="15">
        <v>1566</v>
      </c>
      <c r="O148" s="16"/>
      <c r="P148" s="16"/>
      <c r="Q148" s="92">
        <v>214</v>
      </c>
      <c r="R148" s="64">
        <f t="shared" si="3"/>
        <v>0.2371413634556008</v>
      </c>
      <c r="S148" s="92">
        <v>69</v>
      </c>
      <c r="T148" s="64">
        <f t="shared" ref="T148:T154" si="66">S148/$S$68</f>
        <v>0.44499921984709001</v>
      </c>
      <c r="U148" s="61">
        <f t="shared" ref="U148:U154" si="67">Q148+S148</f>
        <v>283</v>
      </c>
      <c r="V148" s="92">
        <v>0</v>
      </c>
      <c r="W148" s="64">
        <f t="shared" ref="W148:W154" si="68">V148/$V$68</f>
        <v>0</v>
      </c>
      <c r="X148" s="92">
        <v>5</v>
      </c>
      <c r="Y148" s="92">
        <f t="shared" ref="Y148:Y154" si="69">X148/$X$68</f>
        <v>0.24929634097305994</v>
      </c>
      <c r="Z148" s="87">
        <f t="shared" ref="Z148:Z154" si="70">V148+X148</f>
        <v>5</v>
      </c>
      <c r="AA148" s="16"/>
      <c r="AB148" s="139">
        <v>-43</v>
      </c>
      <c r="AC148" s="139">
        <v>-20</v>
      </c>
      <c r="AD148" s="139">
        <v>0</v>
      </c>
      <c r="AE148" s="139">
        <v>-56</v>
      </c>
      <c r="AF148" s="139">
        <v>-42</v>
      </c>
      <c r="AG148" s="140">
        <v>21</v>
      </c>
    </row>
    <row r="149" spans="2:33" x14ac:dyDescent="0.3">
      <c r="B149" s="124">
        <v>43971</v>
      </c>
      <c r="C149" s="89"/>
      <c r="D149" s="8"/>
      <c r="E149" s="30">
        <v>110386</v>
      </c>
      <c r="F149" s="30">
        <v>1323435</v>
      </c>
      <c r="G149" s="8"/>
      <c r="H149" s="95">
        <v>13</v>
      </c>
      <c r="I149" s="91">
        <v>17</v>
      </c>
      <c r="J149" s="92">
        <v>1442</v>
      </c>
      <c r="K149" s="93">
        <v>0.96778523489932888</v>
      </c>
      <c r="L149" s="92">
        <v>115</v>
      </c>
      <c r="M149" s="93">
        <v>0.96638655462184875</v>
      </c>
      <c r="N149" s="15">
        <v>1557</v>
      </c>
      <c r="O149" s="16"/>
      <c r="P149" s="16"/>
      <c r="Q149" s="92">
        <v>440</v>
      </c>
      <c r="R149" s="64">
        <f t="shared" si="3"/>
        <v>0.48758037346011379</v>
      </c>
      <c r="S149" s="92">
        <v>70</v>
      </c>
      <c r="T149" s="64">
        <f t="shared" si="66"/>
        <v>0.45144848390284492</v>
      </c>
      <c r="U149" s="61">
        <f t="shared" si="67"/>
        <v>510</v>
      </c>
      <c r="V149" s="92">
        <v>0</v>
      </c>
      <c r="W149" s="64">
        <f t="shared" si="68"/>
        <v>0</v>
      </c>
      <c r="X149" s="92">
        <v>16</v>
      </c>
      <c r="Y149" s="92">
        <f t="shared" si="69"/>
        <v>0.79774829111379175</v>
      </c>
      <c r="Z149" s="87">
        <f t="shared" si="70"/>
        <v>16</v>
      </c>
      <c r="AA149" s="16"/>
      <c r="AB149" s="139">
        <v>-43</v>
      </c>
      <c r="AC149" s="139">
        <v>-19</v>
      </c>
      <c r="AD149" s="139">
        <v>4</v>
      </c>
      <c r="AE149" s="139">
        <v>-54</v>
      </c>
      <c r="AF149" s="139">
        <v>-42</v>
      </c>
      <c r="AG149" s="140">
        <v>20</v>
      </c>
    </row>
    <row r="150" spans="2:33" x14ac:dyDescent="0.3">
      <c r="B150" s="124">
        <v>43972</v>
      </c>
      <c r="C150" s="89"/>
      <c r="D150" s="8"/>
      <c r="E150" s="30">
        <v>110641</v>
      </c>
      <c r="F150" s="30">
        <v>1325635</v>
      </c>
      <c r="G150" s="8"/>
      <c r="H150" s="95">
        <v>21</v>
      </c>
      <c r="I150" s="91">
        <v>26</v>
      </c>
      <c r="J150" s="92">
        <v>1450</v>
      </c>
      <c r="K150" s="93">
        <v>0.97380792478173273</v>
      </c>
      <c r="L150" s="92">
        <v>97</v>
      </c>
      <c r="M150" s="93">
        <v>0.93269230769230771</v>
      </c>
      <c r="N150" s="15">
        <v>1547</v>
      </c>
      <c r="O150" s="16"/>
      <c r="P150" s="16"/>
      <c r="Q150" s="92">
        <v>228</v>
      </c>
      <c r="R150" s="64">
        <f t="shared" si="3"/>
        <v>0.25265528442933166</v>
      </c>
      <c r="S150" s="92">
        <v>159</v>
      </c>
      <c r="T150" s="64">
        <f t="shared" si="66"/>
        <v>1.0254329848650334</v>
      </c>
      <c r="U150" s="61">
        <f t="shared" si="67"/>
        <v>387</v>
      </c>
      <c r="V150" s="92">
        <v>0</v>
      </c>
      <c r="W150" s="64">
        <f t="shared" si="68"/>
        <v>0</v>
      </c>
      <c r="X150" s="92">
        <v>17</v>
      </c>
      <c r="Y150" s="92">
        <f t="shared" si="69"/>
        <v>0.84760755930840381</v>
      </c>
      <c r="Z150" s="87">
        <f t="shared" si="70"/>
        <v>17</v>
      </c>
      <c r="AA150" s="16"/>
      <c r="AB150" s="139">
        <v>-41</v>
      </c>
      <c r="AC150" s="139">
        <v>-16</v>
      </c>
      <c r="AD150" s="139">
        <v>13</v>
      </c>
      <c r="AE150" s="139">
        <v>-54</v>
      </c>
      <c r="AF150" s="139">
        <v>-44</v>
      </c>
      <c r="AG150" s="140">
        <v>21</v>
      </c>
    </row>
    <row r="151" spans="2:33" x14ac:dyDescent="0.3">
      <c r="B151" s="124">
        <v>43973</v>
      </c>
      <c r="C151" s="89"/>
      <c r="D151" s="8"/>
      <c r="E151" s="30"/>
      <c r="F151" s="30"/>
      <c r="G151" s="8"/>
      <c r="H151" s="95">
        <v>13</v>
      </c>
      <c r="I151" s="91">
        <v>25</v>
      </c>
      <c r="J151" s="92">
        <v>1451</v>
      </c>
      <c r="K151" s="93">
        <v>0.97186872069658403</v>
      </c>
      <c r="L151" s="92">
        <v>95</v>
      </c>
      <c r="M151" s="93">
        <v>0.85585585585585588</v>
      </c>
      <c r="N151" s="15">
        <v>1546</v>
      </c>
      <c r="O151" s="16"/>
      <c r="P151" s="16"/>
      <c r="Q151" s="92">
        <v>208</v>
      </c>
      <c r="R151" s="64">
        <f t="shared" si="3"/>
        <v>0.23049254018114471</v>
      </c>
      <c r="S151" s="92">
        <v>69</v>
      </c>
      <c r="T151" s="64">
        <f t="shared" si="66"/>
        <v>0.44499921984709001</v>
      </c>
      <c r="U151" s="61">
        <f t="shared" si="67"/>
        <v>277</v>
      </c>
      <c r="V151" s="92">
        <v>0</v>
      </c>
      <c r="W151" s="64">
        <f t="shared" si="68"/>
        <v>0</v>
      </c>
      <c r="X151" s="92">
        <v>5</v>
      </c>
      <c r="Y151" s="92">
        <f t="shared" si="69"/>
        <v>0.24929634097305994</v>
      </c>
      <c r="Z151" s="87">
        <f t="shared" si="70"/>
        <v>5</v>
      </c>
      <c r="AA151" s="16"/>
      <c r="AB151" s="139">
        <v>-44</v>
      </c>
      <c r="AC151" s="139">
        <v>-15</v>
      </c>
      <c r="AD151" s="139">
        <v>5</v>
      </c>
      <c r="AE151" s="139">
        <v>-55</v>
      </c>
      <c r="AF151" s="139">
        <v>-42</v>
      </c>
      <c r="AG151" s="140">
        <v>21</v>
      </c>
    </row>
    <row r="152" spans="2:33" x14ac:dyDescent="0.3">
      <c r="B152" s="124">
        <v>43974</v>
      </c>
      <c r="C152" s="89"/>
      <c r="D152" s="8"/>
      <c r="E152" s="30"/>
      <c r="F152" s="30"/>
      <c r="G152" s="8"/>
      <c r="H152" s="95">
        <v>16</v>
      </c>
      <c r="I152" s="91">
        <v>20</v>
      </c>
      <c r="J152" s="92">
        <v>880</v>
      </c>
      <c r="K152" s="93">
        <v>0.95965103598691381</v>
      </c>
      <c r="L152" s="92">
        <v>52</v>
      </c>
      <c r="M152" s="93">
        <v>0.96296296296296291</v>
      </c>
      <c r="N152" s="15">
        <v>932</v>
      </c>
      <c r="O152" s="16"/>
      <c r="P152" s="16"/>
      <c r="Q152" s="95">
        <v>0</v>
      </c>
      <c r="R152" s="64">
        <f t="shared" si="3"/>
        <v>0</v>
      </c>
      <c r="S152" s="95">
        <v>0</v>
      </c>
      <c r="T152" s="67">
        <f t="shared" si="66"/>
        <v>0</v>
      </c>
      <c r="U152" s="61">
        <f t="shared" si="67"/>
        <v>0</v>
      </c>
      <c r="V152" s="95">
        <v>0</v>
      </c>
      <c r="W152" s="95">
        <f t="shared" si="68"/>
        <v>0</v>
      </c>
      <c r="X152" s="95">
        <v>0</v>
      </c>
      <c r="Y152" s="95">
        <f t="shared" si="69"/>
        <v>0</v>
      </c>
      <c r="Z152" s="62">
        <f t="shared" si="70"/>
        <v>0</v>
      </c>
      <c r="AA152" s="16"/>
      <c r="AB152" s="139">
        <v>-45</v>
      </c>
      <c r="AC152" s="139">
        <v>-18</v>
      </c>
      <c r="AD152" s="139">
        <v>14</v>
      </c>
      <c r="AE152" s="139">
        <v>-48</v>
      </c>
      <c r="AF152" s="139">
        <v>-18</v>
      </c>
      <c r="AG152" s="140">
        <v>10</v>
      </c>
    </row>
    <row r="153" spans="2:33" x14ac:dyDescent="0.3">
      <c r="B153" s="124">
        <v>43975</v>
      </c>
      <c r="C153" s="89"/>
      <c r="D153" s="8"/>
      <c r="E153" s="30"/>
      <c r="F153" s="30"/>
      <c r="G153" s="8"/>
      <c r="H153" s="95">
        <v>14</v>
      </c>
      <c r="I153" s="91">
        <v>18</v>
      </c>
      <c r="J153" s="92">
        <v>857</v>
      </c>
      <c r="K153" s="93">
        <v>0.95222222222222219</v>
      </c>
      <c r="L153" s="92">
        <v>35</v>
      </c>
      <c r="M153" s="93">
        <v>0.97222222222222221</v>
      </c>
      <c r="N153" s="15">
        <v>892</v>
      </c>
      <c r="O153" s="16"/>
      <c r="P153" s="16"/>
      <c r="Q153" s="95">
        <v>0</v>
      </c>
      <c r="R153" s="64">
        <f t="shared" si="3"/>
        <v>0</v>
      </c>
      <c r="S153" s="95">
        <v>0</v>
      </c>
      <c r="T153" s="67">
        <f t="shared" si="66"/>
        <v>0</v>
      </c>
      <c r="U153" s="61">
        <f t="shared" si="67"/>
        <v>0</v>
      </c>
      <c r="V153" s="95">
        <v>0</v>
      </c>
      <c r="W153" s="95">
        <f t="shared" si="68"/>
        <v>0</v>
      </c>
      <c r="X153" s="95">
        <v>0</v>
      </c>
      <c r="Y153" s="95">
        <f t="shared" si="69"/>
        <v>0</v>
      </c>
      <c r="Z153" s="62">
        <f t="shared" si="70"/>
        <v>0</v>
      </c>
      <c r="AA153" s="16"/>
      <c r="AB153" s="139">
        <v>-49</v>
      </c>
      <c r="AC153" s="139">
        <v>-27</v>
      </c>
      <c r="AD153" s="139">
        <v>19</v>
      </c>
      <c r="AE153" s="139">
        <v>-53</v>
      </c>
      <c r="AF153" s="139">
        <v>-15</v>
      </c>
      <c r="AG153" s="140">
        <v>7</v>
      </c>
    </row>
    <row r="154" spans="2:33" x14ac:dyDescent="0.3">
      <c r="B154" s="124">
        <v>43976</v>
      </c>
      <c r="C154" s="89"/>
      <c r="D154" s="8"/>
      <c r="E154" s="30">
        <v>111049</v>
      </c>
      <c r="F154" s="30">
        <v>1328317</v>
      </c>
      <c r="G154" s="8"/>
      <c r="H154" s="95">
        <v>20</v>
      </c>
      <c r="I154" s="91">
        <v>24</v>
      </c>
      <c r="J154" s="92">
        <v>1446</v>
      </c>
      <c r="K154" s="93">
        <v>0.97439353099730464</v>
      </c>
      <c r="L154" s="92">
        <v>86</v>
      </c>
      <c r="M154" s="93">
        <v>0.85148514851485146</v>
      </c>
      <c r="N154" s="15">
        <v>1532</v>
      </c>
      <c r="O154" s="16"/>
      <c r="P154" s="16"/>
      <c r="Q154" s="92">
        <v>307</v>
      </c>
      <c r="R154" s="64">
        <f t="shared" si="3"/>
        <v>0.34019812420967027</v>
      </c>
      <c r="S154" s="92">
        <v>77</v>
      </c>
      <c r="T154" s="64">
        <f t="shared" si="66"/>
        <v>0.49659333229312941</v>
      </c>
      <c r="U154" s="61">
        <f t="shared" si="67"/>
        <v>384</v>
      </c>
      <c r="V154" s="92">
        <v>0</v>
      </c>
      <c r="W154" s="64">
        <f t="shared" si="68"/>
        <v>0</v>
      </c>
      <c r="X154" s="92">
        <v>12</v>
      </c>
      <c r="Y154" s="92">
        <f t="shared" si="69"/>
        <v>0.59831121833534384</v>
      </c>
      <c r="Z154" s="87">
        <f t="shared" si="70"/>
        <v>12</v>
      </c>
      <c r="AA154" s="16"/>
      <c r="AB154" s="139">
        <v>-40</v>
      </c>
      <c r="AC154" s="139">
        <v>-18</v>
      </c>
      <c r="AD154" s="139">
        <v>12</v>
      </c>
      <c r="AE154" s="139">
        <v>-55</v>
      </c>
      <c r="AF154" s="139">
        <v>-41</v>
      </c>
      <c r="AG154" s="140">
        <v>19</v>
      </c>
    </row>
    <row r="155" spans="2:33" x14ac:dyDescent="0.3">
      <c r="B155" s="124">
        <v>43977</v>
      </c>
      <c r="C155" s="89"/>
      <c r="D155" s="8"/>
      <c r="E155" s="30">
        <v>111258</v>
      </c>
      <c r="F155" s="30">
        <v>1329401</v>
      </c>
      <c r="G155" s="8"/>
      <c r="H155" s="95">
        <v>14</v>
      </c>
      <c r="I155" s="91">
        <v>24</v>
      </c>
      <c r="J155" s="92">
        <v>1447</v>
      </c>
      <c r="K155" s="93">
        <v>0.97179314976494291</v>
      </c>
      <c r="L155" s="92">
        <v>111</v>
      </c>
      <c r="M155" s="93">
        <v>1.009090909090909</v>
      </c>
      <c r="N155" s="15">
        <v>1558</v>
      </c>
      <c r="O155" s="16"/>
      <c r="P155" s="16"/>
      <c r="Q155" s="92">
        <v>442</v>
      </c>
      <c r="R155" s="64">
        <f t="shared" si="3"/>
        <v>0.48979664788493249</v>
      </c>
      <c r="S155" s="92">
        <v>143</v>
      </c>
      <c r="T155" s="64">
        <f t="shared" ref="T155:T158" si="71">S155/$S$68</f>
        <v>0.92224475997295463</v>
      </c>
      <c r="U155" s="61">
        <f t="shared" ref="U155:U158" si="72">Q155+S155</f>
        <v>585</v>
      </c>
      <c r="V155" s="92">
        <v>0</v>
      </c>
      <c r="W155" s="64">
        <f t="shared" ref="W155:W158" si="73">V155/$V$68</f>
        <v>0</v>
      </c>
      <c r="X155" s="92">
        <v>11</v>
      </c>
      <c r="Y155" s="92">
        <f t="shared" ref="Y155:Y158" si="74">X155/$X$68</f>
        <v>0.54845195014073189</v>
      </c>
      <c r="Z155" s="87">
        <f t="shared" ref="Z155:Z158" si="75">V155+X155</f>
        <v>11</v>
      </c>
      <c r="AA155" s="16"/>
      <c r="AB155" s="139">
        <v>-39</v>
      </c>
      <c r="AC155" s="139">
        <v>-17</v>
      </c>
      <c r="AD155" s="139">
        <v>18</v>
      </c>
      <c r="AE155" s="139">
        <v>-54</v>
      </c>
      <c r="AF155" s="139">
        <v>-39</v>
      </c>
      <c r="AG155" s="140">
        <v>19</v>
      </c>
    </row>
    <row r="156" spans="2:33" x14ac:dyDescent="0.3">
      <c r="B156" s="124">
        <v>43978</v>
      </c>
      <c r="C156" s="89"/>
      <c r="D156" s="8"/>
      <c r="E156" s="30">
        <v>111536</v>
      </c>
      <c r="F156" s="30">
        <v>1332114</v>
      </c>
      <c r="G156" s="8"/>
      <c r="H156" s="95">
        <v>15</v>
      </c>
      <c r="I156" s="91">
        <v>22</v>
      </c>
      <c r="J156" s="92">
        <v>1450</v>
      </c>
      <c r="K156" s="93">
        <v>0.97315436241610742</v>
      </c>
      <c r="L156" s="92">
        <v>88</v>
      </c>
      <c r="M156" s="93">
        <v>0.73949579831932777</v>
      </c>
      <c r="N156" s="15">
        <v>1538</v>
      </c>
      <c r="O156" s="16"/>
      <c r="P156" s="16"/>
      <c r="Q156" s="92">
        <v>466</v>
      </c>
      <c r="R156" s="64">
        <f t="shared" si="3"/>
        <v>0.51639194098275687</v>
      </c>
      <c r="S156" s="92">
        <v>117</v>
      </c>
      <c r="T156" s="64">
        <f t="shared" si="71"/>
        <v>0.75456389452332651</v>
      </c>
      <c r="U156" s="61">
        <f t="shared" si="72"/>
        <v>583</v>
      </c>
      <c r="V156" s="92">
        <v>0</v>
      </c>
      <c r="W156" s="64">
        <f t="shared" si="73"/>
        <v>0</v>
      </c>
      <c r="X156" s="92">
        <v>5</v>
      </c>
      <c r="Y156" s="92">
        <f t="shared" si="74"/>
        <v>0.24929634097305994</v>
      </c>
      <c r="Z156" s="87">
        <f t="shared" si="75"/>
        <v>5</v>
      </c>
      <c r="AA156" s="16"/>
      <c r="AB156" s="139">
        <v>-38</v>
      </c>
      <c r="AC156" s="139">
        <v>-17</v>
      </c>
      <c r="AD156" s="139">
        <v>31</v>
      </c>
      <c r="AE156" s="139">
        <v>-52</v>
      </c>
      <c r="AF156" s="139">
        <v>-39</v>
      </c>
      <c r="AG156" s="140">
        <v>18</v>
      </c>
    </row>
    <row r="157" spans="2:33" x14ac:dyDescent="0.3">
      <c r="B157" s="124">
        <v>43979</v>
      </c>
      <c r="C157" s="89"/>
      <c r="D157" s="8"/>
      <c r="E157" s="30"/>
      <c r="F157" s="30"/>
      <c r="G157" s="8"/>
      <c r="H157" s="95">
        <v>19</v>
      </c>
      <c r="I157" s="91">
        <v>23</v>
      </c>
      <c r="J157" s="92">
        <v>1451</v>
      </c>
      <c r="K157" s="93">
        <v>0.974479516453996</v>
      </c>
      <c r="L157" s="92">
        <v>90</v>
      </c>
      <c r="M157" s="93">
        <v>0.86538461538461542</v>
      </c>
      <c r="N157" s="15">
        <v>1541</v>
      </c>
      <c r="O157" s="16"/>
      <c r="P157" s="16"/>
      <c r="Q157" s="92">
        <v>670</v>
      </c>
      <c r="R157" s="64">
        <f t="shared" si="3"/>
        <v>0.74245193231426421</v>
      </c>
      <c r="S157" s="92">
        <v>195</v>
      </c>
      <c r="T157" s="64">
        <f t="shared" si="71"/>
        <v>1.2576064908722109</v>
      </c>
      <c r="U157" s="61">
        <f t="shared" si="72"/>
        <v>865</v>
      </c>
      <c r="V157" s="92">
        <v>0</v>
      </c>
      <c r="W157" s="64">
        <f t="shared" si="73"/>
        <v>0</v>
      </c>
      <c r="X157" s="92">
        <v>10</v>
      </c>
      <c r="Y157" s="92">
        <f t="shared" si="74"/>
        <v>0.49859268194611989</v>
      </c>
      <c r="Z157" s="87">
        <f t="shared" si="75"/>
        <v>10</v>
      </c>
      <c r="AA157" s="16"/>
      <c r="AB157" s="139">
        <v>-36</v>
      </c>
      <c r="AC157" s="139">
        <v>-12</v>
      </c>
      <c r="AD157" s="139">
        <v>32</v>
      </c>
      <c r="AE157" s="139">
        <v>-52</v>
      </c>
      <c r="AF157" s="139">
        <v>-39</v>
      </c>
      <c r="AG157" s="140">
        <v>18</v>
      </c>
    </row>
    <row r="158" spans="2:33" x14ac:dyDescent="0.3">
      <c r="B158" s="124">
        <v>43980</v>
      </c>
      <c r="C158" s="89"/>
      <c r="D158" s="8"/>
      <c r="E158" s="30"/>
      <c r="F158" s="30"/>
      <c r="G158" s="8"/>
      <c r="H158" s="95">
        <v>17</v>
      </c>
      <c r="I158" s="91">
        <v>20</v>
      </c>
      <c r="J158" s="92">
        <v>1451</v>
      </c>
      <c r="K158" s="93">
        <v>0.97186872069658403</v>
      </c>
      <c r="L158" s="92">
        <v>86</v>
      </c>
      <c r="M158" s="93">
        <v>0.77477477477477474</v>
      </c>
      <c r="N158" s="15">
        <v>1537</v>
      </c>
      <c r="O158" s="16"/>
      <c r="P158" s="16"/>
      <c r="Q158" s="92">
        <v>687</v>
      </c>
      <c r="R158" s="64">
        <f t="shared" si="3"/>
        <v>0.76129026492522311</v>
      </c>
      <c r="S158" s="92">
        <v>352</v>
      </c>
      <c r="T158" s="64">
        <f t="shared" si="71"/>
        <v>2.2701409476257344</v>
      </c>
      <c r="U158" s="61">
        <f t="shared" si="72"/>
        <v>1039</v>
      </c>
      <c r="V158" s="92">
        <v>0</v>
      </c>
      <c r="W158" s="64">
        <f t="shared" si="73"/>
        <v>0</v>
      </c>
      <c r="X158" s="92">
        <v>0</v>
      </c>
      <c r="Y158" s="92">
        <f t="shared" si="74"/>
        <v>0</v>
      </c>
      <c r="Z158" s="87">
        <f t="shared" si="75"/>
        <v>0</v>
      </c>
      <c r="AA158" s="16"/>
      <c r="AB158" s="139">
        <v>-39</v>
      </c>
      <c r="AC158" s="139">
        <v>-11</v>
      </c>
      <c r="AD158" s="139">
        <v>23</v>
      </c>
      <c r="AE158" s="139">
        <v>-51</v>
      </c>
      <c r="AF158" s="139">
        <v>-38</v>
      </c>
      <c r="AG158" s="140">
        <v>18</v>
      </c>
    </row>
    <row r="159" spans="2:33" x14ac:dyDescent="0.3">
      <c r="B159" s="124">
        <v>43981</v>
      </c>
      <c r="C159" s="89"/>
      <c r="D159" s="8"/>
      <c r="E159" s="30"/>
      <c r="F159" s="30"/>
      <c r="G159" s="8"/>
      <c r="H159" s="95">
        <v>21</v>
      </c>
      <c r="I159" s="91">
        <v>26</v>
      </c>
      <c r="J159" s="92">
        <v>882</v>
      </c>
      <c r="K159" s="93">
        <v>0.96183206106870234</v>
      </c>
      <c r="L159" s="92">
        <v>50</v>
      </c>
      <c r="M159" s="93">
        <v>0.92592592592592593</v>
      </c>
      <c r="N159" s="15">
        <v>932</v>
      </c>
      <c r="O159" s="16"/>
      <c r="P159" s="16"/>
      <c r="Q159" s="95">
        <v>0</v>
      </c>
      <c r="R159" s="64">
        <f t="shared" si="3"/>
        <v>0</v>
      </c>
      <c r="S159" s="95">
        <v>0</v>
      </c>
      <c r="T159" s="67">
        <f t="shared" ref="T159:T161" si="76">S159/$S$68</f>
        <v>0</v>
      </c>
      <c r="U159" s="61">
        <f t="shared" ref="U159:U161" si="77">Q159+S159</f>
        <v>0</v>
      </c>
      <c r="V159" s="95">
        <v>0</v>
      </c>
      <c r="W159" s="95">
        <f t="shared" ref="W159:W161" si="78">V159/$V$68</f>
        <v>0</v>
      </c>
      <c r="X159" s="95">
        <v>0</v>
      </c>
      <c r="Y159" s="92">
        <f t="shared" ref="Y159:Y161" si="79">X159/$X$68</f>
        <v>0</v>
      </c>
      <c r="Z159" s="87">
        <f t="shared" ref="Z159:Z161" si="80">V159+X159</f>
        <v>0</v>
      </c>
      <c r="AA159" s="16"/>
      <c r="AB159" s="139">
        <v>-41</v>
      </c>
      <c r="AC159" s="139">
        <v>-14</v>
      </c>
      <c r="AD159" s="139">
        <v>13</v>
      </c>
      <c r="AE159" s="139">
        <v>-45</v>
      </c>
      <c r="AF159" s="139">
        <v>-10</v>
      </c>
      <c r="AG159" s="140">
        <v>8</v>
      </c>
    </row>
    <row r="160" spans="2:33" x14ac:dyDescent="0.3">
      <c r="B160" s="124">
        <v>43982</v>
      </c>
      <c r="C160" s="129">
        <v>44662</v>
      </c>
      <c r="D160" s="8"/>
      <c r="E160" s="30"/>
      <c r="F160" s="30"/>
      <c r="G160" s="8"/>
      <c r="H160" s="95">
        <v>15</v>
      </c>
      <c r="I160" s="91">
        <v>20</v>
      </c>
      <c r="J160" s="92">
        <v>882</v>
      </c>
      <c r="K160" s="93">
        <v>0.98</v>
      </c>
      <c r="L160" s="92">
        <v>28</v>
      </c>
      <c r="M160" s="99">
        <v>0.77777777777777779</v>
      </c>
      <c r="N160" s="99">
        <v>910</v>
      </c>
      <c r="O160" s="16"/>
      <c r="P160" s="16"/>
      <c r="Q160" s="95">
        <v>0</v>
      </c>
      <c r="R160" s="64">
        <f t="shared" si="3"/>
        <v>0</v>
      </c>
      <c r="S160" s="95">
        <v>0</v>
      </c>
      <c r="T160" s="67">
        <f t="shared" si="76"/>
        <v>0</v>
      </c>
      <c r="U160" s="61">
        <f t="shared" si="77"/>
        <v>0</v>
      </c>
      <c r="V160" s="95">
        <v>0</v>
      </c>
      <c r="W160" s="95">
        <f t="shared" si="78"/>
        <v>0</v>
      </c>
      <c r="X160" s="95">
        <v>0</v>
      </c>
      <c r="Y160" s="92">
        <f t="shared" si="79"/>
        <v>0</v>
      </c>
      <c r="Z160" s="87">
        <f t="shared" si="80"/>
        <v>0</v>
      </c>
      <c r="AA160" s="16"/>
      <c r="AB160" s="139">
        <v>-45</v>
      </c>
      <c r="AC160" s="139">
        <v>-22</v>
      </c>
      <c r="AD160" s="139">
        <v>-2</v>
      </c>
      <c r="AE160" s="139">
        <v>-50</v>
      </c>
      <c r="AF160" s="139">
        <v>-5</v>
      </c>
      <c r="AG160" s="140">
        <v>6</v>
      </c>
    </row>
    <row r="161" spans="2:33" x14ac:dyDescent="0.3">
      <c r="B161" s="124">
        <v>43983</v>
      </c>
      <c r="C161" s="89"/>
      <c r="D161" s="8"/>
      <c r="E161" s="30"/>
      <c r="F161" s="30"/>
      <c r="G161" s="8"/>
      <c r="H161" s="95">
        <v>24</v>
      </c>
      <c r="I161" s="91">
        <v>20</v>
      </c>
      <c r="J161" s="92">
        <v>1464</v>
      </c>
      <c r="K161" s="93">
        <v>0.98652291105121293</v>
      </c>
      <c r="L161" s="92">
        <v>88</v>
      </c>
      <c r="M161" s="99">
        <v>0.87128712871287128</v>
      </c>
      <c r="N161" s="99">
        <v>1552</v>
      </c>
      <c r="O161" s="16"/>
      <c r="P161" s="16"/>
      <c r="Q161" s="92">
        <v>236</v>
      </c>
      <c r="R161" s="64">
        <f t="shared" si="3"/>
        <v>0.26152038212860651</v>
      </c>
      <c r="S161" s="92">
        <v>93</v>
      </c>
      <c r="T161" s="64">
        <f t="shared" si="76"/>
        <v>0.59978155718520831</v>
      </c>
      <c r="U161" s="61">
        <f t="shared" si="77"/>
        <v>329</v>
      </c>
      <c r="V161" s="92">
        <v>0</v>
      </c>
      <c r="W161" s="64">
        <f t="shared" si="78"/>
        <v>0</v>
      </c>
      <c r="X161" s="92">
        <v>11</v>
      </c>
      <c r="Y161" s="92">
        <f t="shared" si="79"/>
        <v>0.54845195014073189</v>
      </c>
      <c r="Z161" s="87">
        <f t="shared" si="80"/>
        <v>11</v>
      </c>
      <c r="AA161" s="16"/>
      <c r="AB161" s="139">
        <v>-29</v>
      </c>
      <c r="AC161" s="139">
        <v>-8</v>
      </c>
      <c r="AD161" s="139">
        <v>7</v>
      </c>
      <c r="AE161" s="139">
        <v>-46</v>
      </c>
      <c r="AF161" s="139">
        <v>-35</v>
      </c>
      <c r="AG161" s="140">
        <v>16</v>
      </c>
    </row>
    <row r="162" spans="2:33" x14ac:dyDescent="0.3">
      <c r="B162" s="124">
        <v>43984</v>
      </c>
      <c r="C162" s="89"/>
      <c r="D162" s="8"/>
      <c r="E162" s="30">
        <v>112549</v>
      </c>
      <c r="F162" s="30">
        <v>1343852</v>
      </c>
      <c r="G162" s="8"/>
      <c r="H162" s="95">
        <v>20</v>
      </c>
      <c r="I162" s="91">
        <v>15</v>
      </c>
      <c r="J162" s="92">
        <v>1464</v>
      </c>
      <c r="K162" s="93">
        <v>0.98321020819341842</v>
      </c>
      <c r="L162" s="92">
        <v>105</v>
      </c>
      <c r="M162" s="99">
        <v>0.95454545454545459</v>
      </c>
      <c r="N162" s="99">
        <v>1569</v>
      </c>
      <c r="O162" s="16"/>
      <c r="P162" s="16"/>
      <c r="Q162" s="92">
        <v>304</v>
      </c>
      <c r="R162" s="64">
        <f t="shared" si="3"/>
        <v>0.33687371257244225</v>
      </c>
      <c r="S162" s="92">
        <v>78</v>
      </c>
      <c r="T162" s="64">
        <f t="shared" ref="T162:T168" si="81">S162/$S$68</f>
        <v>0.50304259634888437</v>
      </c>
      <c r="U162" s="61">
        <f t="shared" ref="U162:U168" si="82">Q162+S162</f>
        <v>382</v>
      </c>
      <c r="V162" s="92">
        <v>0</v>
      </c>
      <c r="W162" s="64">
        <f t="shared" ref="W162:W168" si="83">V162/$V$68</f>
        <v>0</v>
      </c>
      <c r="X162" s="92">
        <v>10</v>
      </c>
      <c r="Y162" s="92">
        <f t="shared" ref="Y162:Y168" si="84">X162/$X$68</f>
        <v>0.49859268194611989</v>
      </c>
      <c r="Z162" s="87">
        <f t="shared" ref="Z162:Z168" si="85">V162+X162</f>
        <v>10</v>
      </c>
      <c r="AA162" s="16"/>
      <c r="AB162" s="139">
        <v>-32</v>
      </c>
      <c r="AC162" s="139">
        <v>-12</v>
      </c>
      <c r="AD162" s="139">
        <v>0</v>
      </c>
      <c r="AE162" s="139">
        <v>-47</v>
      </c>
      <c r="AF162" s="139">
        <v>-34</v>
      </c>
      <c r="AG162" s="140">
        <v>17</v>
      </c>
    </row>
    <row r="163" spans="2:33" x14ac:dyDescent="0.3">
      <c r="B163" s="124">
        <v>43985</v>
      </c>
      <c r="C163" s="89"/>
      <c r="D163" s="8"/>
      <c r="E163" s="30"/>
      <c r="F163" s="30"/>
      <c r="G163" s="8"/>
      <c r="H163" s="95">
        <v>20</v>
      </c>
      <c r="I163" s="91">
        <v>24</v>
      </c>
      <c r="J163" s="92">
        <v>1450</v>
      </c>
      <c r="K163" s="93">
        <v>0.97315436241610742</v>
      </c>
      <c r="L163" s="92">
        <v>112</v>
      </c>
      <c r="M163" s="99">
        <v>0.94117647058823528</v>
      </c>
      <c r="N163" s="99">
        <v>1562</v>
      </c>
      <c r="O163" s="16"/>
      <c r="P163" s="16"/>
      <c r="Q163" s="92">
        <v>274</v>
      </c>
      <c r="R163" s="64">
        <f t="shared" si="3"/>
        <v>0.30362959620016178</v>
      </c>
      <c r="S163" s="92">
        <v>44</v>
      </c>
      <c r="T163" s="64">
        <f t="shared" si="81"/>
        <v>0.2837676184532168</v>
      </c>
      <c r="U163" s="61">
        <f t="shared" si="82"/>
        <v>318</v>
      </c>
      <c r="V163" s="92">
        <v>4</v>
      </c>
      <c r="W163" s="64">
        <f t="shared" si="83"/>
        <v>1.6505823627287854</v>
      </c>
      <c r="X163" s="92">
        <v>8</v>
      </c>
      <c r="Y163" s="92">
        <f t="shared" si="84"/>
        <v>0.39887414555689588</v>
      </c>
      <c r="Z163" s="87">
        <f t="shared" si="85"/>
        <v>12</v>
      </c>
      <c r="AA163" s="16"/>
      <c r="AB163" s="139">
        <v>-32</v>
      </c>
      <c r="AC163" s="139">
        <v>-12</v>
      </c>
      <c r="AD163" s="139">
        <v>8</v>
      </c>
      <c r="AE163" s="139">
        <v>-45</v>
      </c>
      <c r="AF163" s="139">
        <v>-34</v>
      </c>
      <c r="AG163" s="140">
        <v>16</v>
      </c>
    </row>
    <row r="164" spans="2:33" x14ac:dyDescent="0.3">
      <c r="B164" s="124">
        <v>43986</v>
      </c>
      <c r="C164" s="89"/>
      <c r="D164" s="8"/>
      <c r="E164" s="30"/>
      <c r="F164" s="30"/>
      <c r="G164" s="8"/>
      <c r="H164" s="95">
        <v>32</v>
      </c>
      <c r="I164" s="91">
        <v>28</v>
      </c>
      <c r="J164" s="92">
        <v>1464</v>
      </c>
      <c r="K164" s="93">
        <v>0.98321020819341842</v>
      </c>
      <c r="L164" s="92">
        <v>86</v>
      </c>
      <c r="M164" s="99">
        <v>0.82692307692307687</v>
      </c>
      <c r="N164" s="99">
        <v>1550</v>
      </c>
      <c r="O164" s="16"/>
      <c r="P164" s="16"/>
      <c r="Q164" s="92">
        <v>286</v>
      </c>
      <c r="R164" s="64">
        <f t="shared" ref="R164:R227" si="86">Q164/Q$68</f>
        <v>0.31692724274907397</v>
      </c>
      <c r="S164" s="92">
        <v>41</v>
      </c>
      <c r="T164" s="64">
        <f t="shared" si="81"/>
        <v>0.26441982628595206</v>
      </c>
      <c r="U164" s="61">
        <f t="shared" si="82"/>
        <v>327</v>
      </c>
      <c r="V164" s="92">
        <v>0</v>
      </c>
      <c r="W164" s="64">
        <f t="shared" si="83"/>
        <v>0</v>
      </c>
      <c r="X164" s="92">
        <v>3</v>
      </c>
      <c r="Y164" s="92">
        <f t="shared" si="84"/>
        <v>0.14957780458383596</v>
      </c>
      <c r="Z164" s="87">
        <f t="shared" si="85"/>
        <v>3</v>
      </c>
      <c r="AA164" s="16"/>
      <c r="AB164" s="139">
        <v>-31</v>
      </c>
      <c r="AC164" s="139">
        <v>-11</v>
      </c>
      <c r="AD164" s="139">
        <v>6</v>
      </c>
      <c r="AE164" s="139">
        <v>-45</v>
      </c>
      <c r="AF164" s="139">
        <v>-34</v>
      </c>
      <c r="AG164" s="140">
        <v>16</v>
      </c>
    </row>
    <row r="165" spans="2:33" x14ac:dyDescent="0.3">
      <c r="B165" s="124">
        <v>43987</v>
      </c>
      <c r="C165" s="89"/>
      <c r="D165" s="8"/>
      <c r="E165" s="30">
        <v>112961</v>
      </c>
      <c r="F165" s="30">
        <v>1347145</v>
      </c>
      <c r="G165" s="8"/>
      <c r="H165" s="95">
        <v>20</v>
      </c>
      <c r="I165" s="91">
        <v>25</v>
      </c>
      <c r="J165" s="92">
        <v>1443</v>
      </c>
      <c r="K165" s="93">
        <v>0.96651038178164772</v>
      </c>
      <c r="L165" s="92">
        <v>87</v>
      </c>
      <c r="M165" s="99">
        <v>0.78378378378378377</v>
      </c>
      <c r="N165" s="99">
        <v>1530</v>
      </c>
      <c r="O165" s="16"/>
      <c r="P165" s="16"/>
      <c r="Q165" s="92">
        <v>268</v>
      </c>
      <c r="R165" s="64">
        <f t="shared" si="86"/>
        <v>0.29698077292570568</v>
      </c>
      <c r="S165" s="92">
        <v>38</v>
      </c>
      <c r="T165" s="64">
        <f t="shared" si="81"/>
        <v>0.24507203411868725</v>
      </c>
      <c r="U165" s="61">
        <f t="shared" si="82"/>
        <v>306</v>
      </c>
      <c r="V165" s="92">
        <v>1</v>
      </c>
      <c r="W165" s="64">
        <f t="shared" si="83"/>
        <v>0.41264559068219636</v>
      </c>
      <c r="X165" s="92">
        <v>22</v>
      </c>
      <c r="Y165" s="92">
        <f t="shared" si="84"/>
        <v>1.0969039002814638</v>
      </c>
      <c r="Z165" s="87">
        <f t="shared" si="85"/>
        <v>23</v>
      </c>
      <c r="AA165" s="16"/>
      <c r="AB165" s="139">
        <v>-33</v>
      </c>
      <c r="AC165" s="139">
        <v>-10</v>
      </c>
      <c r="AD165" s="139">
        <v>9</v>
      </c>
      <c r="AE165" s="139">
        <v>-46</v>
      </c>
      <c r="AF165" s="139">
        <v>-33</v>
      </c>
      <c r="AG165" s="140">
        <v>17</v>
      </c>
    </row>
    <row r="166" spans="2:33" x14ac:dyDescent="0.3">
      <c r="B166" s="124">
        <v>43988</v>
      </c>
      <c r="C166" s="89"/>
      <c r="D166" s="8"/>
      <c r="E166" s="30"/>
      <c r="F166" s="30"/>
      <c r="G166" s="8"/>
      <c r="H166" s="95">
        <v>25</v>
      </c>
      <c r="I166" s="91">
        <v>18</v>
      </c>
      <c r="J166" s="92">
        <v>903</v>
      </c>
      <c r="K166" s="93">
        <v>0.98473282442748089</v>
      </c>
      <c r="L166" s="92">
        <v>55</v>
      </c>
      <c r="M166" s="99">
        <v>1.0185185185185186</v>
      </c>
      <c r="N166" s="99">
        <v>958</v>
      </c>
      <c r="O166" s="16"/>
      <c r="P166" s="16"/>
      <c r="Q166" s="95">
        <v>0</v>
      </c>
      <c r="R166" s="64">
        <f t="shared" si="86"/>
        <v>0</v>
      </c>
      <c r="S166" s="95">
        <v>0</v>
      </c>
      <c r="T166" s="85">
        <f t="shared" si="81"/>
        <v>0</v>
      </c>
      <c r="U166" s="86">
        <f t="shared" si="82"/>
        <v>0</v>
      </c>
      <c r="V166" s="95">
        <v>0</v>
      </c>
      <c r="W166" s="95">
        <f t="shared" si="83"/>
        <v>0</v>
      </c>
      <c r="X166" s="95">
        <v>0</v>
      </c>
      <c r="Y166" s="92">
        <f t="shared" si="84"/>
        <v>0</v>
      </c>
      <c r="Z166" s="87">
        <f t="shared" si="85"/>
        <v>0</v>
      </c>
      <c r="AA166" s="16"/>
      <c r="AB166" s="139">
        <v>-35</v>
      </c>
      <c r="AC166" s="139">
        <v>-13</v>
      </c>
      <c r="AD166" s="139">
        <v>5</v>
      </c>
      <c r="AE166" s="139">
        <v>-39</v>
      </c>
      <c r="AF166" s="139">
        <v>-7</v>
      </c>
      <c r="AG166" s="140">
        <v>8</v>
      </c>
    </row>
    <row r="167" spans="2:33" x14ac:dyDescent="0.3">
      <c r="B167" s="124">
        <v>43989</v>
      </c>
      <c r="C167" s="89"/>
      <c r="D167" s="8"/>
      <c r="E167" s="30"/>
      <c r="F167" s="30"/>
      <c r="G167" s="8"/>
      <c r="H167" s="95">
        <v>35</v>
      </c>
      <c r="I167" s="91">
        <v>15</v>
      </c>
      <c r="J167" s="92">
        <v>881</v>
      </c>
      <c r="K167" s="93">
        <v>0.97888888888888892</v>
      </c>
      <c r="L167" s="92">
        <v>36</v>
      </c>
      <c r="M167" s="99">
        <v>1</v>
      </c>
      <c r="N167" s="99">
        <v>917</v>
      </c>
      <c r="O167" s="16"/>
      <c r="P167" s="16"/>
      <c r="Q167" s="95">
        <v>0</v>
      </c>
      <c r="R167" s="64">
        <f t="shared" si="86"/>
        <v>0</v>
      </c>
      <c r="S167" s="95">
        <v>0</v>
      </c>
      <c r="T167" s="85">
        <f t="shared" si="81"/>
        <v>0</v>
      </c>
      <c r="U167" s="86">
        <f t="shared" si="82"/>
        <v>0</v>
      </c>
      <c r="V167" s="95">
        <v>0</v>
      </c>
      <c r="W167" s="95">
        <f t="shared" si="83"/>
        <v>0</v>
      </c>
      <c r="X167" s="95">
        <v>0</v>
      </c>
      <c r="Y167" s="92">
        <f t="shared" si="84"/>
        <v>0</v>
      </c>
      <c r="Z167" s="87">
        <f t="shared" si="85"/>
        <v>0</v>
      </c>
      <c r="AA167" s="16"/>
      <c r="AB167" s="139">
        <v>-38</v>
      </c>
      <c r="AC167" s="139">
        <v>-19</v>
      </c>
      <c r="AD167" s="139">
        <v>-5</v>
      </c>
      <c r="AE167" s="139">
        <v>-47</v>
      </c>
      <c r="AF167" s="139">
        <v>-2</v>
      </c>
      <c r="AG167" s="140">
        <v>7</v>
      </c>
    </row>
    <row r="168" spans="2:33" x14ac:dyDescent="0.3">
      <c r="B168" s="124">
        <v>43990</v>
      </c>
      <c r="C168" s="89"/>
      <c r="D168" s="8"/>
      <c r="E168" s="30"/>
      <c r="F168" s="30"/>
      <c r="G168" s="8"/>
      <c r="H168" s="95">
        <v>26</v>
      </c>
      <c r="I168" s="91">
        <v>17</v>
      </c>
      <c r="J168" s="92">
        <v>1463</v>
      </c>
      <c r="K168" s="93">
        <v>0.98584905660377353</v>
      </c>
      <c r="L168" s="92">
        <v>98</v>
      </c>
      <c r="M168" s="99">
        <v>0.97029702970297027</v>
      </c>
      <c r="N168" s="99">
        <v>1561</v>
      </c>
      <c r="O168" s="16"/>
      <c r="P168" s="16"/>
      <c r="Q168" s="92">
        <v>568</v>
      </c>
      <c r="R168" s="64">
        <f t="shared" si="86"/>
        <v>0.62942193664851054</v>
      </c>
      <c r="S168" s="92">
        <v>59</v>
      </c>
      <c r="T168" s="64">
        <f t="shared" si="81"/>
        <v>0.38050657928954074</v>
      </c>
      <c r="U168" s="61">
        <f t="shared" si="82"/>
        <v>627</v>
      </c>
      <c r="V168" s="92">
        <v>1</v>
      </c>
      <c r="W168" s="64">
        <f t="shared" si="83"/>
        <v>0.41264559068219636</v>
      </c>
      <c r="X168" s="92">
        <v>1</v>
      </c>
      <c r="Y168" s="92">
        <f t="shared" si="84"/>
        <v>4.9859268194611985E-2</v>
      </c>
      <c r="Z168" s="87">
        <f t="shared" si="85"/>
        <v>2</v>
      </c>
      <c r="AA168" s="16"/>
      <c r="AB168" s="139">
        <v>-28</v>
      </c>
      <c r="AC168" s="139">
        <v>-8</v>
      </c>
      <c r="AD168" s="139">
        <v>8</v>
      </c>
      <c r="AE168" s="139">
        <v>-47</v>
      </c>
      <c r="AF168" s="139">
        <v>-35</v>
      </c>
      <c r="AG168" s="140">
        <v>16</v>
      </c>
    </row>
    <row r="169" spans="2:33" x14ac:dyDescent="0.3">
      <c r="B169" s="124">
        <v>43991</v>
      </c>
      <c r="C169" s="89"/>
      <c r="D169" s="8"/>
      <c r="E169" s="30">
        <v>113214</v>
      </c>
      <c r="F169" s="30">
        <v>1349103</v>
      </c>
      <c r="G169" s="8"/>
      <c r="H169" s="95">
        <v>23</v>
      </c>
      <c r="I169" s="91">
        <v>18</v>
      </c>
      <c r="J169" s="92">
        <v>1466</v>
      </c>
      <c r="K169" s="93">
        <v>0.98455339153794497</v>
      </c>
      <c r="L169" s="92">
        <v>131</v>
      </c>
      <c r="M169" s="93">
        <v>1.1909090909090909</v>
      </c>
      <c r="N169" s="15">
        <v>1597</v>
      </c>
      <c r="O169" s="16"/>
      <c r="P169" s="16"/>
      <c r="Q169" s="92">
        <v>306</v>
      </c>
      <c r="R169" s="64">
        <f t="shared" si="86"/>
        <v>0.33908998699726095</v>
      </c>
      <c r="S169" s="92">
        <v>49</v>
      </c>
      <c r="T169" s="64">
        <f t="shared" ref="T169:T175" si="87">S169/$S$68</f>
        <v>0.31601393873199146</v>
      </c>
      <c r="U169" s="61">
        <f t="shared" ref="U169:U175" si="88">Q169+S169</f>
        <v>355</v>
      </c>
      <c r="V169" s="92">
        <v>13</v>
      </c>
      <c r="W169" s="64">
        <f t="shared" ref="W169:W175" si="89">V169/$V$68</f>
        <v>5.3643926788685521</v>
      </c>
      <c r="X169" s="92">
        <v>10</v>
      </c>
      <c r="Y169" s="92">
        <f t="shared" ref="Y169:Y175" si="90">X169/$X$68</f>
        <v>0.49859268194611989</v>
      </c>
      <c r="Z169" s="87">
        <f t="shared" ref="Z169:Z175" si="91">V169+X169</f>
        <v>23</v>
      </c>
      <c r="AA169" s="16"/>
      <c r="AB169" s="139">
        <v>-23</v>
      </c>
      <c r="AC169" s="139">
        <v>-2</v>
      </c>
      <c r="AD169" s="139">
        <v>21</v>
      </c>
      <c r="AE169" s="139">
        <v>-43</v>
      </c>
      <c r="AF169" s="139">
        <v>-35</v>
      </c>
      <c r="AG169" s="140">
        <v>13</v>
      </c>
    </row>
    <row r="170" spans="2:33" x14ac:dyDescent="0.3">
      <c r="B170" s="124">
        <v>43992</v>
      </c>
      <c r="C170" s="89"/>
      <c r="D170" s="8"/>
      <c r="E170" s="30"/>
      <c r="F170" s="30"/>
      <c r="G170" s="8"/>
      <c r="H170" s="95">
        <v>22</v>
      </c>
      <c r="I170" s="91">
        <v>24</v>
      </c>
      <c r="J170" s="92">
        <v>889</v>
      </c>
      <c r="K170" s="93">
        <v>0.59664429530201346</v>
      </c>
      <c r="L170" s="92">
        <v>66</v>
      </c>
      <c r="M170" s="93">
        <v>0.55462184873949583</v>
      </c>
      <c r="N170" s="15">
        <v>955</v>
      </c>
      <c r="O170" s="16"/>
      <c r="P170" s="16"/>
      <c r="Q170" s="95">
        <v>0</v>
      </c>
      <c r="R170" s="64">
        <f t="shared" si="86"/>
        <v>0</v>
      </c>
      <c r="S170" s="95">
        <v>0</v>
      </c>
      <c r="T170" s="67">
        <f t="shared" si="87"/>
        <v>0</v>
      </c>
      <c r="U170" s="61">
        <f t="shared" si="88"/>
        <v>0</v>
      </c>
      <c r="V170" s="95">
        <v>0</v>
      </c>
      <c r="W170" s="95">
        <f t="shared" si="89"/>
        <v>0</v>
      </c>
      <c r="X170" s="95">
        <v>0</v>
      </c>
      <c r="Y170" s="95">
        <f t="shared" si="90"/>
        <v>0</v>
      </c>
      <c r="Z170" s="62">
        <f t="shared" si="91"/>
        <v>0</v>
      </c>
      <c r="AA170" s="16"/>
      <c r="AB170" s="139">
        <v>-27</v>
      </c>
      <c r="AC170" s="139">
        <v>-8</v>
      </c>
      <c r="AD170" s="139">
        <v>92</v>
      </c>
      <c r="AE170" s="139">
        <v>-56</v>
      </c>
      <c r="AF170" s="139">
        <v>-67</v>
      </c>
      <c r="AG170" s="140">
        <v>19</v>
      </c>
    </row>
    <row r="171" spans="2:33" x14ac:dyDescent="0.3">
      <c r="B171" s="124">
        <v>43993</v>
      </c>
      <c r="C171" s="89"/>
      <c r="D171" s="8"/>
      <c r="E171" s="30"/>
      <c r="F171" s="30"/>
      <c r="G171" s="8"/>
      <c r="H171" s="95">
        <v>31</v>
      </c>
      <c r="I171" s="91">
        <v>19</v>
      </c>
      <c r="J171" s="92">
        <v>886</v>
      </c>
      <c r="K171" s="93">
        <v>0.59503022162525188</v>
      </c>
      <c r="L171" s="92">
        <v>40</v>
      </c>
      <c r="M171" s="93">
        <v>0.38461538461538464</v>
      </c>
      <c r="N171" s="15">
        <v>926</v>
      </c>
      <c r="O171" s="16"/>
      <c r="P171" s="16"/>
      <c r="Q171" s="95">
        <v>0</v>
      </c>
      <c r="R171" s="64">
        <f t="shared" si="86"/>
        <v>0</v>
      </c>
      <c r="S171" s="95">
        <v>0</v>
      </c>
      <c r="T171" s="67">
        <f t="shared" si="87"/>
        <v>0</v>
      </c>
      <c r="U171" s="61">
        <f t="shared" si="88"/>
        <v>0</v>
      </c>
      <c r="V171" s="95">
        <v>0</v>
      </c>
      <c r="W171" s="95">
        <f t="shared" si="89"/>
        <v>0</v>
      </c>
      <c r="X171" s="95">
        <v>0</v>
      </c>
      <c r="Y171" s="95">
        <f t="shared" si="90"/>
        <v>0</v>
      </c>
      <c r="Z171" s="62">
        <f t="shared" si="91"/>
        <v>0</v>
      </c>
      <c r="AA171" s="16"/>
      <c r="AB171" s="139">
        <v>-35</v>
      </c>
      <c r="AC171" s="139">
        <v>-14</v>
      </c>
      <c r="AD171" s="139">
        <v>36</v>
      </c>
      <c r="AE171" s="139">
        <v>-64</v>
      </c>
      <c r="AF171" s="139">
        <v>-71</v>
      </c>
      <c r="AG171" s="140">
        <v>26</v>
      </c>
    </row>
    <row r="172" spans="2:33" x14ac:dyDescent="0.3">
      <c r="B172" s="124">
        <v>43994</v>
      </c>
      <c r="C172" s="89"/>
      <c r="D172" s="8"/>
      <c r="E172" s="30"/>
      <c r="F172" s="30"/>
      <c r="G172" s="8"/>
      <c r="H172" s="95">
        <v>25</v>
      </c>
      <c r="I172" s="91">
        <v>21</v>
      </c>
      <c r="J172" s="92">
        <v>1469</v>
      </c>
      <c r="K172" s="93">
        <v>0.98392498325519084</v>
      </c>
      <c r="L172" s="92">
        <v>88</v>
      </c>
      <c r="M172" s="93">
        <v>0.7927927927927928</v>
      </c>
      <c r="N172" s="15">
        <v>1557</v>
      </c>
      <c r="O172" s="16"/>
      <c r="P172" s="16"/>
      <c r="Q172" s="92">
        <v>198</v>
      </c>
      <c r="R172" s="64">
        <f t="shared" si="86"/>
        <v>0.21941116805705121</v>
      </c>
      <c r="S172" s="92">
        <v>34</v>
      </c>
      <c r="T172" s="64">
        <f t="shared" si="87"/>
        <v>0.21927497789566755</v>
      </c>
      <c r="U172" s="61">
        <f t="shared" si="88"/>
        <v>232</v>
      </c>
      <c r="V172" s="92">
        <v>0</v>
      </c>
      <c r="W172" s="64">
        <f t="shared" si="89"/>
        <v>0</v>
      </c>
      <c r="X172" s="92">
        <v>7</v>
      </c>
      <c r="Y172" s="92">
        <f t="shared" si="90"/>
        <v>0.34901487736228393</v>
      </c>
      <c r="Z172" s="87">
        <f t="shared" si="91"/>
        <v>7</v>
      </c>
      <c r="AA172" s="16"/>
      <c r="AB172" s="139">
        <v>-32</v>
      </c>
      <c r="AC172" s="139">
        <v>-5</v>
      </c>
      <c r="AD172" s="139">
        <v>7</v>
      </c>
      <c r="AE172" s="139">
        <v>-51</v>
      </c>
      <c r="AF172" s="139">
        <v>-46</v>
      </c>
      <c r="AG172" s="140">
        <v>20</v>
      </c>
    </row>
    <row r="173" spans="2:33" x14ac:dyDescent="0.3">
      <c r="B173" s="124">
        <v>43995</v>
      </c>
      <c r="C173" s="89"/>
      <c r="D173" s="8"/>
      <c r="E173" s="30"/>
      <c r="F173" s="30"/>
      <c r="G173" s="8"/>
      <c r="H173" s="95">
        <v>24</v>
      </c>
      <c r="I173" s="91">
        <v>20</v>
      </c>
      <c r="J173" s="92">
        <v>902</v>
      </c>
      <c r="K173" s="93">
        <v>0.98364231188658668</v>
      </c>
      <c r="L173" s="92">
        <v>59</v>
      </c>
      <c r="M173" s="93">
        <v>1.0925925925925926</v>
      </c>
      <c r="N173" s="15">
        <v>961</v>
      </c>
      <c r="O173" s="16"/>
      <c r="P173" s="16"/>
      <c r="Q173" s="95">
        <v>0</v>
      </c>
      <c r="R173" s="64">
        <f t="shared" si="86"/>
        <v>0</v>
      </c>
      <c r="S173" s="95">
        <v>0</v>
      </c>
      <c r="T173" s="67">
        <f t="shared" si="87"/>
        <v>0</v>
      </c>
      <c r="U173" s="61">
        <f t="shared" si="88"/>
        <v>0</v>
      </c>
      <c r="V173" s="95">
        <v>0</v>
      </c>
      <c r="W173" s="95">
        <f t="shared" si="89"/>
        <v>0</v>
      </c>
      <c r="X173" s="95">
        <v>0</v>
      </c>
      <c r="Y173" s="95">
        <f t="shared" si="90"/>
        <v>0</v>
      </c>
      <c r="Z173" s="62">
        <f t="shared" si="91"/>
        <v>0</v>
      </c>
      <c r="AA173" s="16"/>
      <c r="AB173" s="139">
        <v>-35</v>
      </c>
      <c r="AC173" s="139">
        <v>-16</v>
      </c>
      <c r="AD173" s="139">
        <v>19</v>
      </c>
      <c r="AE173" s="139">
        <v>-45</v>
      </c>
      <c r="AF173" s="139">
        <v>-6</v>
      </c>
      <c r="AG173" s="140">
        <v>8</v>
      </c>
    </row>
    <row r="174" spans="2:33" x14ac:dyDescent="0.3">
      <c r="B174" s="124">
        <v>43996</v>
      </c>
      <c r="C174" s="89"/>
      <c r="D174" s="8"/>
      <c r="E174" s="30"/>
      <c r="F174" s="30"/>
      <c r="G174" s="8"/>
      <c r="H174" s="95">
        <v>32</v>
      </c>
      <c r="I174" s="91">
        <v>26</v>
      </c>
      <c r="J174" s="92">
        <v>880</v>
      </c>
      <c r="K174" s="93">
        <v>0.97777777777777775</v>
      </c>
      <c r="L174" s="92">
        <v>33</v>
      </c>
      <c r="M174" s="93">
        <v>0.91666666666666663</v>
      </c>
      <c r="N174" s="15">
        <v>913</v>
      </c>
      <c r="O174" s="16"/>
      <c r="P174" s="16"/>
      <c r="Q174" s="95">
        <v>0</v>
      </c>
      <c r="R174" s="64">
        <f t="shared" si="86"/>
        <v>0</v>
      </c>
      <c r="S174" s="95">
        <v>0</v>
      </c>
      <c r="T174" s="67">
        <f t="shared" si="87"/>
        <v>0</v>
      </c>
      <c r="U174" s="61">
        <f t="shared" si="88"/>
        <v>0</v>
      </c>
      <c r="V174" s="95">
        <v>0</v>
      </c>
      <c r="W174" s="95">
        <f t="shared" si="89"/>
        <v>0</v>
      </c>
      <c r="X174" s="95">
        <v>0</v>
      </c>
      <c r="Y174" s="95">
        <f t="shared" si="90"/>
        <v>0</v>
      </c>
      <c r="Z174" s="62">
        <f t="shared" si="91"/>
        <v>0</v>
      </c>
      <c r="AA174" s="16"/>
      <c r="AB174" s="139">
        <v>-37</v>
      </c>
      <c r="AC174" s="139">
        <v>-22</v>
      </c>
      <c r="AD174" s="139">
        <v>8</v>
      </c>
      <c r="AE174" s="139">
        <v>-46</v>
      </c>
      <c r="AF174" s="139">
        <v>5</v>
      </c>
      <c r="AG174" s="140">
        <v>4</v>
      </c>
    </row>
    <row r="175" spans="2:33" x14ac:dyDescent="0.3">
      <c r="B175" s="124">
        <v>43997</v>
      </c>
      <c r="C175" s="89"/>
      <c r="D175" s="8"/>
      <c r="E175" s="30"/>
      <c r="F175" s="30"/>
      <c r="G175" s="8"/>
      <c r="H175" s="95">
        <v>35</v>
      </c>
      <c r="I175" s="91">
        <v>24</v>
      </c>
      <c r="J175" s="92">
        <v>1467</v>
      </c>
      <c r="K175" s="93">
        <v>0.98854447439353099</v>
      </c>
      <c r="L175" s="92">
        <v>95</v>
      </c>
      <c r="M175" s="93">
        <v>0.94059405940594054</v>
      </c>
      <c r="N175" s="15">
        <v>1562</v>
      </c>
      <c r="O175" s="16"/>
      <c r="P175" s="16"/>
      <c r="Q175" s="92">
        <v>428</v>
      </c>
      <c r="R175" s="64">
        <f t="shared" si="86"/>
        <v>0.4742827269112016</v>
      </c>
      <c r="S175" s="92">
        <v>79</v>
      </c>
      <c r="T175" s="64">
        <f t="shared" si="87"/>
        <v>0.50949186040463934</v>
      </c>
      <c r="U175" s="61">
        <f t="shared" si="88"/>
        <v>507</v>
      </c>
      <c r="V175" s="92">
        <v>0</v>
      </c>
      <c r="W175" s="64">
        <f t="shared" si="89"/>
        <v>0</v>
      </c>
      <c r="X175" s="92">
        <v>1</v>
      </c>
      <c r="Y175" s="92">
        <f t="shared" si="90"/>
        <v>4.9859268194611985E-2</v>
      </c>
      <c r="Z175" s="87">
        <f t="shared" si="91"/>
        <v>1</v>
      </c>
      <c r="AA175" s="16"/>
      <c r="AB175" s="139">
        <v>-28</v>
      </c>
      <c r="AC175" s="139">
        <v>-13</v>
      </c>
      <c r="AD175" s="139">
        <v>3</v>
      </c>
      <c r="AE175" s="139">
        <v>-46</v>
      </c>
      <c r="AF175" s="139">
        <v>-32</v>
      </c>
      <c r="AG175" s="140">
        <v>15</v>
      </c>
    </row>
    <row r="176" spans="2:33" x14ac:dyDescent="0.3">
      <c r="B176" s="124">
        <v>43998</v>
      </c>
      <c r="C176" s="89"/>
      <c r="D176" s="8"/>
      <c r="E176" s="30">
        <v>113559</v>
      </c>
      <c r="F176" s="30">
        <v>1351414</v>
      </c>
      <c r="G176" s="8"/>
      <c r="H176" s="95">
        <v>28</v>
      </c>
      <c r="I176" s="91">
        <v>22</v>
      </c>
      <c r="J176" s="92">
        <v>1466</v>
      </c>
      <c r="K176" s="93">
        <v>0.98455339153794497</v>
      </c>
      <c r="L176" s="92">
        <v>126</v>
      </c>
      <c r="M176" s="93">
        <v>1.1454545454545455</v>
      </c>
      <c r="N176" s="15">
        <v>1592</v>
      </c>
      <c r="O176" s="16"/>
      <c r="P176" s="16"/>
      <c r="Q176" s="92">
        <v>550</v>
      </c>
      <c r="R176" s="64">
        <f t="shared" si="86"/>
        <v>0.6094754668251422</v>
      </c>
      <c r="S176" s="92">
        <v>76</v>
      </c>
      <c r="T176" s="64">
        <f t="shared" ref="T176:T182" si="92">S176/$S$68</f>
        <v>0.4901440682373745</v>
      </c>
      <c r="U176" s="61">
        <f t="shared" ref="U176:U182" si="93">Q176+S176</f>
        <v>626</v>
      </c>
      <c r="V176" s="92">
        <v>0</v>
      </c>
      <c r="W176" s="64">
        <f t="shared" ref="W176:W182" si="94">V176/$V$68</f>
        <v>0</v>
      </c>
      <c r="X176" s="92">
        <v>8</v>
      </c>
      <c r="Y176" s="92">
        <f t="shared" ref="Y176:Y182" si="95">X176/$X$68</f>
        <v>0.39887414555689588</v>
      </c>
      <c r="Z176" s="87">
        <f t="shared" ref="Z176:Z182" si="96">V176+X176</f>
        <v>8</v>
      </c>
      <c r="AA176" s="16"/>
      <c r="AB176" s="139">
        <v>-25</v>
      </c>
      <c r="AC176" s="139">
        <v>-8</v>
      </c>
      <c r="AD176" s="139">
        <v>0</v>
      </c>
      <c r="AE176" s="139">
        <v>-44</v>
      </c>
      <c r="AF176" s="139">
        <v>-32</v>
      </c>
      <c r="AG176" s="140">
        <v>15</v>
      </c>
    </row>
    <row r="177" spans="2:33" x14ac:dyDescent="0.3">
      <c r="B177" s="124">
        <v>43999</v>
      </c>
      <c r="C177" s="89"/>
      <c r="D177" s="8"/>
      <c r="E177" s="30"/>
      <c r="F177" s="30"/>
      <c r="G177" s="8"/>
      <c r="H177" s="95">
        <v>32</v>
      </c>
      <c r="I177" s="91">
        <v>13</v>
      </c>
      <c r="J177" s="92">
        <v>1469</v>
      </c>
      <c r="K177" s="93">
        <v>0.98590604026845641</v>
      </c>
      <c r="L177" s="92">
        <v>118</v>
      </c>
      <c r="M177" s="93">
        <v>0.99159663865546221</v>
      </c>
      <c r="N177" s="15">
        <v>1587</v>
      </c>
      <c r="O177" s="16"/>
      <c r="P177" s="16"/>
      <c r="Q177" s="92">
        <v>522</v>
      </c>
      <c r="R177" s="64">
        <f t="shared" si="86"/>
        <v>0.57844762487768042</v>
      </c>
      <c r="S177" s="92">
        <v>80</v>
      </c>
      <c r="T177" s="64">
        <f t="shared" si="92"/>
        <v>0.5159411244603942</v>
      </c>
      <c r="U177" s="61">
        <f t="shared" si="93"/>
        <v>602</v>
      </c>
      <c r="V177" s="92">
        <v>0</v>
      </c>
      <c r="W177" s="64">
        <f t="shared" si="94"/>
        <v>0</v>
      </c>
      <c r="X177" s="92">
        <v>13</v>
      </c>
      <c r="Y177" s="92">
        <f t="shared" si="95"/>
        <v>0.64817048652995579</v>
      </c>
      <c r="Z177" s="87">
        <f t="shared" si="96"/>
        <v>13</v>
      </c>
      <c r="AA177" s="16"/>
      <c r="AB177" s="139">
        <v>-26</v>
      </c>
      <c r="AC177" s="139">
        <v>-11</v>
      </c>
      <c r="AD177" s="139">
        <v>12</v>
      </c>
      <c r="AE177" s="139">
        <v>-43</v>
      </c>
      <c r="AF177" s="139">
        <v>-31</v>
      </c>
      <c r="AG177" s="140">
        <v>14</v>
      </c>
    </row>
    <row r="178" spans="2:33" x14ac:dyDescent="0.3">
      <c r="B178" s="124">
        <v>44000</v>
      </c>
      <c r="C178" s="89"/>
      <c r="D178" s="8"/>
      <c r="E178" s="30"/>
      <c r="F178" s="30"/>
      <c r="G178" s="8"/>
      <c r="H178" s="95">
        <v>39</v>
      </c>
      <c r="I178" s="91">
        <v>23</v>
      </c>
      <c r="J178" s="92">
        <v>1468</v>
      </c>
      <c r="K178" s="93">
        <v>0.98589657488247151</v>
      </c>
      <c r="L178" s="92">
        <v>88</v>
      </c>
      <c r="M178" s="93">
        <v>0.84615384615384615</v>
      </c>
      <c r="N178" s="15">
        <v>1556</v>
      </c>
      <c r="O178" s="16"/>
      <c r="P178" s="16"/>
      <c r="Q178" s="92">
        <v>550</v>
      </c>
      <c r="R178" s="64">
        <f t="shared" si="86"/>
        <v>0.6094754668251422</v>
      </c>
      <c r="S178" s="92">
        <v>87</v>
      </c>
      <c r="T178" s="64">
        <f t="shared" si="92"/>
        <v>0.56108597285067874</v>
      </c>
      <c r="U178" s="61">
        <f t="shared" si="93"/>
        <v>637</v>
      </c>
      <c r="V178" s="92">
        <v>1</v>
      </c>
      <c r="W178" s="64">
        <f t="shared" si="94"/>
        <v>0.41264559068219636</v>
      </c>
      <c r="X178" s="92">
        <v>6</v>
      </c>
      <c r="Y178" s="92">
        <f t="shared" si="95"/>
        <v>0.29915560916767192</v>
      </c>
      <c r="Z178" s="87">
        <f t="shared" si="96"/>
        <v>7</v>
      </c>
      <c r="AA178" s="16"/>
      <c r="AB178" s="139">
        <v>-26</v>
      </c>
      <c r="AC178" s="139">
        <v>-11</v>
      </c>
      <c r="AD178" s="139">
        <v>16</v>
      </c>
      <c r="AE178" s="139">
        <v>-44</v>
      </c>
      <c r="AF178" s="139">
        <v>-32</v>
      </c>
      <c r="AG178" s="140">
        <v>14</v>
      </c>
    </row>
    <row r="179" spans="2:33" x14ac:dyDescent="0.3">
      <c r="B179" s="124">
        <v>44001</v>
      </c>
      <c r="C179" s="89"/>
      <c r="D179" s="8"/>
      <c r="E179" s="30"/>
      <c r="F179" s="30"/>
      <c r="G179" s="8"/>
      <c r="H179" s="95">
        <v>38</v>
      </c>
      <c r="I179" s="91">
        <v>17</v>
      </c>
      <c r="J179" s="92">
        <v>1478</v>
      </c>
      <c r="K179" s="93">
        <v>0.98995311453449431</v>
      </c>
      <c r="L179" s="92">
        <v>114</v>
      </c>
      <c r="M179" s="93">
        <v>1.027027027027027</v>
      </c>
      <c r="N179" s="15">
        <v>1592</v>
      </c>
      <c r="O179" s="16"/>
      <c r="P179" s="16"/>
      <c r="Q179" s="92">
        <v>0</v>
      </c>
      <c r="R179" s="64">
        <f t="shared" si="86"/>
        <v>0</v>
      </c>
      <c r="S179" s="92">
        <v>0</v>
      </c>
      <c r="T179" s="64">
        <f t="shared" si="92"/>
        <v>0</v>
      </c>
      <c r="U179" s="61">
        <f t="shared" si="93"/>
        <v>0</v>
      </c>
      <c r="V179" s="92">
        <v>0</v>
      </c>
      <c r="W179" s="64">
        <f t="shared" si="94"/>
        <v>0</v>
      </c>
      <c r="X179" s="92">
        <v>0</v>
      </c>
      <c r="Y179" s="92">
        <f t="shared" si="95"/>
        <v>0</v>
      </c>
      <c r="Z179" s="87">
        <f t="shared" si="96"/>
        <v>0</v>
      </c>
      <c r="AA179" s="16"/>
      <c r="AB179" s="139">
        <v>-28</v>
      </c>
      <c r="AC179" s="139">
        <v>-10</v>
      </c>
      <c r="AD179" s="139">
        <v>16</v>
      </c>
      <c r="AE179" s="139">
        <v>-44</v>
      </c>
      <c r="AF179" s="139">
        <v>-31</v>
      </c>
      <c r="AG179" s="140">
        <v>14</v>
      </c>
    </row>
    <row r="180" spans="2:33" x14ac:dyDescent="0.3">
      <c r="B180" s="124">
        <v>44002</v>
      </c>
      <c r="C180" s="89"/>
      <c r="D180" s="8"/>
      <c r="E180" s="30"/>
      <c r="F180" s="30"/>
      <c r="G180" s="8"/>
      <c r="H180" s="95">
        <v>33</v>
      </c>
      <c r="I180" s="91">
        <v>18</v>
      </c>
      <c r="J180" s="92">
        <v>906</v>
      </c>
      <c r="K180" s="93">
        <v>0.98800436205016362</v>
      </c>
      <c r="L180" s="92">
        <v>57</v>
      </c>
      <c r="M180" s="93">
        <v>1.0555555555555556</v>
      </c>
      <c r="N180" s="15">
        <v>963</v>
      </c>
      <c r="O180" s="16"/>
      <c r="P180" s="16"/>
      <c r="Q180" s="95">
        <v>0</v>
      </c>
      <c r="R180" s="64">
        <f t="shared" si="86"/>
        <v>0</v>
      </c>
      <c r="S180" s="95">
        <v>0</v>
      </c>
      <c r="T180" s="67">
        <f t="shared" si="92"/>
        <v>0</v>
      </c>
      <c r="U180" s="61">
        <f t="shared" si="93"/>
        <v>0</v>
      </c>
      <c r="V180" s="95">
        <v>0</v>
      </c>
      <c r="W180" s="95">
        <f t="shared" si="94"/>
        <v>0</v>
      </c>
      <c r="X180" s="95">
        <v>0</v>
      </c>
      <c r="Y180" s="95">
        <f t="shared" si="95"/>
        <v>0</v>
      </c>
      <c r="Z180" s="62">
        <f t="shared" si="96"/>
        <v>0</v>
      </c>
      <c r="AA180" s="16"/>
      <c r="AB180" s="139">
        <v>-30</v>
      </c>
      <c r="AC180" s="139">
        <v>-13</v>
      </c>
      <c r="AD180" s="139">
        <v>31</v>
      </c>
      <c r="AE180" s="139">
        <v>-39</v>
      </c>
      <c r="AF180" s="139">
        <v>-1</v>
      </c>
      <c r="AG180" s="140">
        <v>5</v>
      </c>
    </row>
    <row r="181" spans="2:33" x14ac:dyDescent="0.3">
      <c r="B181" s="124">
        <v>44003</v>
      </c>
      <c r="C181" s="89"/>
      <c r="D181" s="8"/>
      <c r="E181" s="30"/>
      <c r="F181" s="30"/>
      <c r="G181" s="8"/>
      <c r="H181" s="95">
        <v>50</v>
      </c>
      <c r="I181" s="91">
        <v>32</v>
      </c>
      <c r="J181" s="92">
        <v>886</v>
      </c>
      <c r="K181" s="93">
        <v>0.98444444444444446</v>
      </c>
      <c r="L181" s="92">
        <v>24</v>
      </c>
      <c r="M181" s="93">
        <v>0.66666666666666663</v>
      </c>
      <c r="N181" s="15">
        <v>910</v>
      </c>
      <c r="O181" s="16"/>
      <c r="P181" s="16"/>
      <c r="Q181" s="95">
        <v>0</v>
      </c>
      <c r="R181" s="64">
        <f t="shared" si="86"/>
        <v>0</v>
      </c>
      <c r="S181" s="95">
        <v>0</v>
      </c>
      <c r="T181" s="67">
        <f t="shared" si="92"/>
        <v>0</v>
      </c>
      <c r="U181" s="61">
        <f t="shared" si="93"/>
        <v>0</v>
      </c>
      <c r="V181" s="95">
        <v>0</v>
      </c>
      <c r="W181" s="95">
        <f t="shared" si="94"/>
        <v>0</v>
      </c>
      <c r="X181" s="95">
        <v>0</v>
      </c>
      <c r="Y181" s="95">
        <f t="shared" si="95"/>
        <v>0</v>
      </c>
      <c r="Z181" s="62">
        <f t="shared" si="96"/>
        <v>0</v>
      </c>
      <c r="AA181" s="16"/>
      <c r="AB181" s="139">
        <v>-34</v>
      </c>
      <c r="AC181" s="139">
        <v>-19</v>
      </c>
      <c r="AD181" s="139">
        <v>24</v>
      </c>
      <c r="AE181" s="139">
        <v>-43</v>
      </c>
      <c r="AF181" s="139">
        <v>5</v>
      </c>
      <c r="AG181" s="140">
        <v>4</v>
      </c>
    </row>
    <row r="182" spans="2:33" x14ac:dyDescent="0.3">
      <c r="B182" s="124">
        <v>44004</v>
      </c>
      <c r="C182" s="89"/>
      <c r="D182" s="8"/>
      <c r="E182" s="30"/>
      <c r="F182" s="30"/>
      <c r="G182" s="8"/>
      <c r="H182" s="95">
        <v>47</v>
      </c>
      <c r="I182" s="91">
        <v>14</v>
      </c>
      <c r="J182" s="92">
        <v>1470</v>
      </c>
      <c r="K182" s="93">
        <v>0.99056603773584906</v>
      </c>
      <c r="L182" s="92">
        <v>97</v>
      </c>
      <c r="M182" s="93">
        <v>0.96039603960396036</v>
      </c>
      <c r="N182" s="15">
        <v>1567</v>
      </c>
      <c r="O182" s="16"/>
      <c r="P182" s="16"/>
      <c r="Q182" s="92">
        <v>983</v>
      </c>
      <c r="R182" s="64">
        <f t="shared" si="86"/>
        <v>1.0892988797983905</v>
      </c>
      <c r="S182" s="92">
        <v>188</v>
      </c>
      <c r="T182" s="64">
        <f t="shared" si="92"/>
        <v>1.2124616424819263</v>
      </c>
      <c r="U182" s="61">
        <f t="shared" si="93"/>
        <v>1171</v>
      </c>
      <c r="V182" s="92">
        <v>8</v>
      </c>
      <c r="W182" s="64">
        <f t="shared" si="94"/>
        <v>3.3011647254575709</v>
      </c>
      <c r="X182" s="92">
        <v>14</v>
      </c>
      <c r="Y182" s="92">
        <f t="shared" si="95"/>
        <v>0.69802975472456785</v>
      </c>
      <c r="Z182" s="87">
        <f t="shared" si="96"/>
        <v>22</v>
      </c>
      <c r="AA182" s="16"/>
      <c r="AB182" s="139">
        <v>-27</v>
      </c>
      <c r="AC182" s="139">
        <v>-12</v>
      </c>
      <c r="AD182" s="139">
        <v>27</v>
      </c>
      <c r="AE182" s="139">
        <v>-45</v>
      </c>
      <c r="AF182" s="139">
        <v>-33</v>
      </c>
      <c r="AG182" s="140">
        <v>14</v>
      </c>
    </row>
    <row r="183" spans="2:33" ht="15" customHeight="1" x14ac:dyDescent="0.3">
      <c r="B183" s="124">
        <v>44005</v>
      </c>
      <c r="C183" s="89"/>
      <c r="D183" s="96"/>
      <c r="E183" s="30">
        <v>113853</v>
      </c>
      <c r="F183" s="30">
        <v>1353556</v>
      </c>
      <c r="G183" s="96"/>
      <c r="H183" s="95">
        <v>40</v>
      </c>
      <c r="I183" s="91">
        <v>24</v>
      </c>
      <c r="J183" s="92">
        <v>1472</v>
      </c>
      <c r="K183" s="93">
        <v>0.98858294157152449</v>
      </c>
      <c r="L183" s="92">
        <v>141</v>
      </c>
      <c r="M183" s="93">
        <v>1.2818181818181817</v>
      </c>
      <c r="N183" s="15">
        <v>1613</v>
      </c>
      <c r="O183" s="56"/>
      <c r="P183" s="56"/>
      <c r="Q183" s="92">
        <v>607</v>
      </c>
      <c r="R183" s="64">
        <f t="shared" si="86"/>
        <v>0.67263928793247518</v>
      </c>
      <c r="S183" s="92">
        <v>136</v>
      </c>
      <c r="T183" s="64">
        <f t="shared" ref="T183:T189" si="97">S183/$S$68</f>
        <v>0.8770999115826702</v>
      </c>
      <c r="U183" s="61">
        <f t="shared" ref="U183:U189" si="98">Q183+S183</f>
        <v>743</v>
      </c>
      <c r="V183" s="92">
        <v>0</v>
      </c>
      <c r="W183" s="64">
        <f t="shared" ref="W183:W189" si="99">V183/$V$68</f>
        <v>0</v>
      </c>
      <c r="X183" s="92">
        <v>1</v>
      </c>
      <c r="Y183" s="92">
        <f t="shared" ref="Y183:Y189" si="100">X183/$X$68</f>
        <v>4.9859268194611985E-2</v>
      </c>
      <c r="Z183" s="87">
        <f t="shared" ref="Z183:Z189" si="101">V183+X183</f>
        <v>1</v>
      </c>
      <c r="AB183" s="139">
        <v>-26</v>
      </c>
      <c r="AC183" s="139">
        <v>-7</v>
      </c>
      <c r="AD183" s="139">
        <v>16</v>
      </c>
      <c r="AE183" s="139">
        <v>-44</v>
      </c>
      <c r="AF183" s="139">
        <v>-32</v>
      </c>
      <c r="AG183" s="140">
        <v>13</v>
      </c>
    </row>
    <row r="184" spans="2:33" ht="15" customHeight="1" x14ac:dyDescent="0.3">
      <c r="B184" s="124">
        <v>44006</v>
      </c>
      <c r="C184" s="89"/>
      <c r="D184" s="96"/>
      <c r="E184" s="30"/>
      <c r="F184" s="30"/>
      <c r="G184" s="96"/>
      <c r="H184" s="95">
        <v>41</v>
      </c>
      <c r="I184" s="91">
        <v>33</v>
      </c>
      <c r="J184" s="92">
        <v>1377</v>
      </c>
      <c r="K184" s="93">
        <v>0.92416107382550339</v>
      </c>
      <c r="L184" s="92">
        <v>96</v>
      </c>
      <c r="M184" s="93">
        <v>0.80672268907563027</v>
      </c>
      <c r="N184" s="15">
        <v>1473</v>
      </c>
      <c r="O184" s="56"/>
      <c r="P184" s="56"/>
      <c r="Q184" s="92">
        <v>493</v>
      </c>
      <c r="R184" s="64">
        <f t="shared" si="86"/>
        <v>0.54631164571780932</v>
      </c>
      <c r="S184" s="92">
        <v>115</v>
      </c>
      <c r="T184" s="64">
        <f t="shared" si="97"/>
        <v>0.74166536641181668</v>
      </c>
      <c r="U184" s="61">
        <f t="shared" si="98"/>
        <v>608</v>
      </c>
      <c r="V184" s="92">
        <v>0</v>
      </c>
      <c r="W184" s="64">
        <f t="shared" si="99"/>
        <v>0</v>
      </c>
      <c r="X184" s="92">
        <v>24</v>
      </c>
      <c r="Y184" s="92">
        <f t="shared" si="100"/>
        <v>1.1966224366706877</v>
      </c>
      <c r="Z184" s="87">
        <f t="shared" si="101"/>
        <v>24</v>
      </c>
      <c r="AB184" s="139">
        <v>-26</v>
      </c>
      <c r="AC184" s="139">
        <v>-7</v>
      </c>
      <c r="AD184" s="139">
        <v>16</v>
      </c>
      <c r="AE184" s="139">
        <v>-44</v>
      </c>
      <c r="AF184" s="139">
        <v>-32</v>
      </c>
      <c r="AG184" s="140">
        <v>13</v>
      </c>
    </row>
    <row r="185" spans="2:33" ht="15" customHeight="1" x14ac:dyDescent="0.3">
      <c r="B185" s="124">
        <v>44007</v>
      </c>
      <c r="C185" s="89"/>
      <c r="D185" s="96"/>
      <c r="E185" s="30"/>
      <c r="F185" s="30"/>
      <c r="G185" s="96"/>
      <c r="H185" s="95">
        <v>42</v>
      </c>
      <c r="I185" s="91">
        <v>27</v>
      </c>
      <c r="J185" s="92">
        <v>1471</v>
      </c>
      <c r="K185" s="93">
        <v>0.98791134989926122</v>
      </c>
      <c r="L185" s="92">
        <v>98</v>
      </c>
      <c r="M185" s="93">
        <v>0.94230769230769229</v>
      </c>
      <c r="N185" s="15">
        <v>1569</v>
      </c>
      <c r="O185" s="56"/>
      <c r="P185" s="56"/>
      <c r="Q185" s="92">
        <v>806</v>
      </c>
      <c r="R185" s="64">
        <f t="shared" si="86"/>
        <v>0.89315859320193569</v>
      </c>
      <c r="S185" s="92">
        <v>233</v>
      </c>
      <c r="T185" s="64">
        <f t="shared" si="97"/>
        <v>1.5026785249908983</v>
      </c>
      <c r="U185" s="61">
        <f t="shared" si="98"/>
        <v>1039</v>
      </c>
      <c r="V185" s="92">
        <v>0</v>
      </c>
      <c r="W185" s="64">
        <f t="shared" si="99"/>
        <v>0</v>
      </c>
      <c r="X185" s="92">
        <v>13</v>
      </c>
      <c r="Y185" s="92">
        <f t="shared" si="100"/>
        <v>0.64817048652995579</v>
      </c>
      <c r="Z185" s="87">
        <f t="shared" si="101"/>
        <v>13</v>
      </c>
      <c r="AB185" s="139">
        <v>-29</v>
      </c>
      <c r="AC185" s="139">
        <v>-14</v>
      </c>
      <c r="AD185" s="139">
        <v>23</v>
      </c>
      <c r="AE185" s="139">
        <v>-48</v>
      </c>
      <c r="AF185" s="139">
        <v>-40</v>
      </c>
      <c r="AG185" s="140">
        <v>16</v>
      </c>
    </row>
    <row r="186" spans="2:33" ht="15" customHeight="1" x14ac:dyDescent="0.3">
      <c r="B186" s="124">
        <v>44008</v>
      </c>
      <c r="C186" s="89"/>
      <c r="D186" s="96"/>
      <c r="E186" s="30">
        <v>114072</v>
      </c>
      <c r="F186" s="30">
        <v>1355086</v>
      </c>
      <c r="G186" s="96"/>
      <c r="H186" s="95">
        <v>50</v>
      </c>
      <c r="I186" s="91">
        <v>24</v>
      </c>
      <c r="J186" s="92">
        <v>1477</v>
      </c>
      <c r="K186" s="93">
        <v>0.98928332217012727</v>
      </c>
      <c r="L186" s="92">
        <v>110</v>
      </c>
      <c r="M186" s="93">
        <v>0.99099099099099097</v>
      </c>
      <c r="N186" s="15">
        <v>1587</v>
      </c>
      <c r="O186" s="56"/>
      <c r="P186" s="56"/>
      <c r="Q186" s="92">
        <v>1017</v>
      </c>
      <c r="R186" s="64">
        <f t="shared" si="86"/>
        <v>1.1269755450203085</v>
      </c>
      <c r="S186" s="92">
        <v>245</v>
      </c>
      <c r="T186" s="64">
        <f t="shared" si="97"/>
        <v>1.5800696936599572</v>
      </c>
      <c r="U186" s="61">
        <f t="shared" si="98"/>
        <v>1262</v>
      </c>
      <c r="V186" s="92">
        <v>0</v>
      </c>
      <c r="W186" s="64">
        <f t="shared" si="99"/>
        <v>0</v>
      </c>
      <c r="X186" s="92">
        <v>7</v>
      </c>
      <c r="Y186" s="92">
        <f t="shared" si="100"/>
        <v>0.34901487736228393</v>
      </c>
      <c r="Z186" s="87">
        <f t="shared" si="101"/>
        <v>7</v>
      </c>
      <c r="AB186" s="139">
        <v>-26</v>
      </c>
      <c r="AC186" s="139">
        <v>-10</v>
      </c>
      <c r="AD186" s="139">
        <v>16</v>
      </c>
      <c r="AE186" s="139">
        <v>-44</v>
      </c>
      <c r="AF186" s="139">
        <v>-32</v>
      </c>
      <c r="AG186" s="140">
        <v>15</v>
      </c>
    </row>
    <row r="187" spans="2:33" ht="15" customHeight="1" x14ac:dyDescent="0.3">
      <c r="B187" s="124">
        <v>44009</v>
      </c>
      <c r="C187" s="89"/>
      <c r="D187" s="96"/>
      <c r="E187" s="30"/>
      <c r="F187" s="30"/>
      <c r="G187" s="96"/>
      <c r="H187" s="95">
        <v>47</v>
      </c>
      <c r="I187" s="91">
        <v>21</v>
      </c>
      <c r="J187" s="92">
        <v>907</v>
      </c>
      <c r="K187" s="93">
        <v>0.98909487459105783</v>
      </c>
      <c r="L187" s="92">
        <v>58</v>
      </c>
      <c r="M187" s="93">
        <v>1.0740740740740742</v>
      </c>
      <c r="N187" s="15">
        <v>965</v>
      </c>
      <c r="O187" s="56"/>
      <c r="P187" s="56"/>
      <c r="Q187" s="95">
        <v>0</v>
      </c>
      <c r="R187" s="64">
        <f t="shared" si="86"/>
        <v>0</v>
      </c>
      <c r="S187" s="95">
        <v>0</v>
      </c>
      <c r="T187" s="67">
        <f t="shared" si="97"/>
        <v>0</v>
      </c>
      <c r="U187" s="61">
        <f t="shared" si="98"/>
        <v>0</v>
      </c>
      <c r="V187" s="95">
        <v>0</v>
      </c>
      <c r="W187" s="95">
        <f t="shared" si="99"/>
        <v>0</v>
      </c>
      <c r="X187" s="95">
        <v>0</v>
      </c>
      <c r="Y187" s="95">
        <f t="shared" si="100"/>
        <v>0</v>
      </c>
      <c r="Z187" s="62">
        <f t="shared" si="101"/>
        <v>0</v>
      </c>
      <c r="AB187" s="139">
        <v>-29</v>
      </c>
      <c r="AC187" s="139">
        <v>-10</v>
      </c>
      <c r="AD187" s="139">
        <v>12</v>
      </c>
      <c r="AE187" s="139">
        <v>-44</v>
      </c>
      <c r="AF187" s="139">
        <v>-31</v>
      </c>
      <c r="AG187" s="140">
        <v>14</v>
      </c>
    </row>
    <row r="188" spans="2:33" ht="15" customHeight="1" x14ac:dyDescent="0.3">
      <c r="B188" s="124">
        <v>44010</v>
      </c>
      <c r="C188" s="89"/>
      <c r="D188" s="96"/>
      <c r="E188" s="30"/>
      <c r="F188" s="30"/>
      <c r="G188" s="96"/>
      <c r="H188" s="95">
        <v>57</v>
      </c>
      <c r="I188" s="91">
        <v>29</v>
      </c>
      <c r="J188" s="92">
        <v>874</v>
      </c>
      <c r="K188" s="93">
        <v>0.97111111111111115</v>
      </c>
      <c r="L188" s="92">
        <v>35</v>
      </c>
      <c r="M188" s="93">
        <v>0.97222222222222221</v>
      </c>
      <c r="N188" s="15">
        <v>909</v>
      </c>
      <c r="O188" s="56"/>
      <c r="P188" s="56"/>
      <c r="Q188" s="95">
        <v>0</v>
      </c>
      <c r="R188" s="64">
        <f t="shared" si="86"/>
        <v>0</v>
      </c>
      <c r="S188" s="95">
        <v>0</v>
      </c>
      <c r="T188" s="67">
        <f t="shared" si="97"/>
        <v>0</v>
      </c>
      <c r="U188" s="61">
        <f t="shared" si="98"/>
        <v>0</v>
      </c>
      <c r="V188" s="95">
        <v>0</v>
      </c>
      <c r="W188" s="95">
        <f t="shared" si="99"/>
        <v>0</v>
      </c>
      <c r="X188" s="95">
        <v>0</v>
      </c>
      <c r="Y188" s="95">
        <f t="shared" si="100"/>
        <v>0</v>
      </c>
      <c r="Z188" s="62">
        <f t="shared" si="101"/>
        <v>0</v>
      </c>
      <c r="AB188" s="139">
        <v>-32</v>
      </c>
      <c r="AC188" s="139">
        <v>-13</v>
      </c>
      <c r="AD188" s="139">
        <v>11</v>
      </c>
      <c r="AE188" s="139">
        <v>-41</v>
      </c>
      <c r="AF188" s="139">
        <v>-4</v>
      </c>
      <c r="AG188" s="140">
        <v>7</v>
      </c>
    </row>
    <row r="189" spans="2:33" ht="15" customHeight="1" x14ac:dyDescent="0.3">
      <c r="B189" s="124">
        <v>44011</v>
      </c>
      <c r="C189" s="89"/>
      <c r="D189" s="96"/>
      <c r="E189" s="30">
        <v>114200</v>
      </c>
      <c r="F189" s="30">
        <v>1357318</v>
      </c>
      <c r="G189" s="96"/>
      <c r="H189" s="95">
        <v>51</v>
      </c>
      <c r="I189" s="91">
        <v>14</v>
      </c>
      <c r="J189" s="92">
        <v>1464</v>
      </c>
      <c r="K189" s="93">
        <v>0.98652291105121293</v>
      </c>
      <c r="L189" s="92">
        <v>74</v>
      </c>
      <c r="M189" s="93">
        <v>0.73267326732673266</v>
      </c>
      <c r="N189" s="15">
        <v>1538</v>
      </c>
      <c r="O189" s="56"/>
      <c r="P189" s="56"/>
      <c r="Q189" s="92">
        <v>0</v>
      </c>
      <c r="R189" s="64">
        <f t="shared" si="86"/>
        <v>0</v>
      </c>
      <c r="S189" s="92">
        <v>0</v>
      </c>
      <c r="T189" s="64">
        <f t="shared" si="97"/>
        <v>0</v>
      </c>
      <c r="U189" s="61">
        <f t="shared" si="98"/>
        <v>0</v>
      </c>
      <c r="V189" s="92">
        <v>0</v>
      </c>
      <c r="W189" s="64">
        <f t="shared" si="99"/>
        <v>0</v>
      </c>
      <c r="X189" s="92">
        <v>0</v>
      </c>
      <c r="Y189" s="92">
        <f t="shared" si="100"/>
        <v>0</v>
      </c>
      <c r="Z189" s="87">
        <f t="shared" si="101"/>
        <v>0</v>
      </c>
      <c r="AB189" s="139">
        <v>-24</v>
      </c>
      <c r="AC189" s="139">
        <v>-12</v>
      </c>
      <c r="AD189" s="139">
        <v>24</v>
      </c>
      <c r="AE189" s="139">
        <v>-45</v>
      </c>
      <c r="AF189" s="139">
        <v>-33</v>
      </c>
      <c r="AG189" s="140">
        <v>13</v>
      </c>
    </row>
    <row r="190" spans="2:33" ht="15" customHeight="1" x14ac:dyDescent="0.3">
      <c r="B190" s="124">
        <v>44012</v>
      </c>
      <c r="C190" s="129">
        <v>40745</v>
      </c>
      <c r="D190" s="96"/>
      <c r="E190" s="30"/>
      <c r="F190" s="30"/>
      <c r="G190" s="96"/>
      <c r="H190" s="95">
        <v>48</v>
      </c>
      <c r="I190" s="91">
        <v>25</v>
      </c>
      <c r="J190" s="92">
        <v>1472</v>
      </c>
      <c r="K190" s="93">
        <v>0.98858294157152449</v>
      </c>
      <c r="L190" s="92">
        <v>122</v>
      </c>
      <c r="M190" s="93">
        <v>1.1090909090909091</v>
      </c>
      <c r="N190" s="15">
        <v>1594</v>
      </c>
      <c r="O190" s="56"/>
      <c r="P190" s="56"/>
      <c r="Q190" s="92">
        <v>2675</v>
      </c>
      <c r="R190" s="64">
        <f t="shared" si="86"/>
        <v>2.9642670431950098</v>
      </c>
      <c r="S190" s="92">
        <v>672</v>
      </c>
      <c r="T190" s="64">
        <f t="shared" ref="T190:T196" si="102">S190/$S$68</f>
        <v>4.3339054454673116</v>
      </c>
      <c r="U190" s="61">
        <f t="shared" ref="U190:U196" si="103">Q190+S190</f>
        <v>3347</v>
      </c>
      <c r="V190" s="92">
        <v>0</v>
      </c>
      <c r="W190" s="64">
        <f t="shared" ref="W190:W196" si="104">V190/$V$68</f>
        <v>0</v>
      </c>
      <c r="X190" s="92">
        <v>20</v>
      </c>
      <c r="Y190" s="92">
        <f t="shared" ref="Y190:Y196" si="105">X190/$X$68</f>
        <v>0.99718536389223977</v>
      </c>
      <c r="Z190" s="87">
        <f t="shared" ref="Z190:Z196" si="106">V190+X190</f>
        <v>20</v>
      </c>
      <c r="AB190" s="139">
        <v>-20</v>
      </c>
      <c r="AC190" s="139">
        <v>-5</v>
      </c>
      <c r="AD190" s="139">
        <v>22</v>
      </c>
      <c r="AE190" s="139">
        <v>-42</v>
      </c>
      <c r="AF190" s="139">
        <v>-31</v>
      </c>
      <c r="AG190" s="140">
        <v>12</v>
      </c>
    </row>
    <row r="191" spans="2:33" ht="15" customHeight="1" x14ac:dyDescent="0.3">
      <c r="B191" s="124">
        <v>44013</v>
      </c>
      <c r="C191" s="89"/>
      <c r="D191" s="96"/>
      <c r="E191" s="30">
        <v>114304</v>
      </c>
      <c r="F191" s="30">
        <v>1359622</v>
      </c>
      <c r="G191" s="96"/>
      <c r="H191" s="95">
        <v>108</v>
      </c>
      <c r="I191" s="91">
        <v>34</v>
      </c>
      <c r="J191" s="92">
        <v>1474</v>
      </c>
      <c r="K191" s="93">
        <v>0.98926174496644292</v>
      </c>
      <c r="L191" s="92">
        <v>117</v>
      </c>
      <c r="M191" s="93">
        <v>0.98319327731092432</v>
      </c>
      <c r="N191" s="15">
        <v>1591</v>
      </c>
      <c r="O191" s="56"/>
      <c r="P191" s="56"/>
      <c r="Q191" s="92">
        <v>447</v>
      </c>
      <c r="R191" s="64">
        <f t="shared" si="86"/>
        <v>0.49533733394697921</v>
      </c>
      <c r="S191" s="92">
        <v>64</v>
      </c>
      <c r="T191" s="64">
        <f t="shared" si="102"/>
        <v>0.4127528995683154</v>
      </c>
      <c r="U191" s="61">
        <f t="shared" si="103"/>
        <v>511</v>
      </c>
      <c r="V191" s="92">
        <v>1</v>
      </c>
      <c r="W191" s="64">
        <f t="shared" si="104"/>
        <v>0.41264559068219636</v>
      </c>
      <c r="X191" s="92">
        <v>23</v>
      </c>
      <c r="Y191" s="92">
        <f t="shared" si="105"/>
        <v>1.1467631684760757</v>
      </c>
      <c r="Z191" s="87">
        <f t="shared" si="106"/>
        <v>24</v>
      </c>
      <c r="AB191" s="139">
        <v>-19</v>
      </c>
      <c r="AC191" s="139">
        <v>-5</v>
      </c>
      <c r="AD191" s="139">
        <v>30</v>
      </c>
      <c r="AE191" s="139">
        <v>-39</v>
      </c>
      <c r="AF191" s="139">
        <v>-31</v>
      </c>
      <c r="AG191" s="140">
        <v>11</v>
      </c>
    </row>
    <row r="192" spans="2:33" ht="15" customHeight="1" x14ac:dyDescent="0.3">
      <c r="B192" s="124">
        <v>44014</v>
      </c>
      <c r="C192" s="89"/>
      <c r="D192" s="96"/>
      <c r="E192" s="30">
        <v>114360</v>
      </c>
      <c r="F192" s="30">
        <v>1360157</v>
      </c>
      <c r="G192" s="96"/>
      <c r="H192" s="95">
        <v>120</v>
      </c>
      <c r="I192" s="91">
        <v>24</v>
      </c>
      <c r="J192" s="92">
        <v>1472</v>
      </c>
      <c r="K192" s="93">
        <v>0.98858294157152449</v>
      </c>
      <c r="L192" s="92">
        <v>96</v>
      </c>
      <c r="M192" s="93">
        <v>0.92307692307692313</v>
      </c>
      <c r="N192" s="15">
        <v>1568</v>
      </c>
      <c r="O192" s="56"/>
      <c r="P192" s="56"/>
      <c r="Q192" s="92">
        <v>431</v>
      </c>
      <c r="R192" s="64">
        <f t="shared" si="86"/>
        <v>0.47760713854842962</v>
      </c>
      <c r="S192" s="92">
        <v>66</v>
      </c>
      <c r="T192" s="64">
        <f t="shared" si="102"/>
        <v>0.42565142767982522</v>
      </c>
      <c r="U192" s="61">
        <f t="shared" si="103"/>
        <v>497</v>
      </c>
      <c r="V192" s="92">
        <v>2</v>
      </c>
      <c r="W192" s="64">
        <f t="shared" si="104"/>
        <v>0.82529118136439272</v>
      </c>
      <c r="X192" s="92">
        <v>9</v>
      </c>
      <c r="Y192" s="92">
        <f t="shared" si="105"/>
        <v>0.44873341375150788</v>
      </c>
      <c r="Z192" s="87">
        <f t="shared" si="106"/>
        <v>11</v>
      </c>
      <c r="AB192" s="139">
        <v>-18</v>
      </c>
      <c r="AC192" s="139">
        <v>-4</v>
      </c>
      <c r="AD192" s="139">
        <v>33</v>
      </c>
      <c r="AE192" s="139">
        <v>-39</v>
      </c>
      <c r="AF192" s="139">
        <v>-31</v>
      </c>
      <c r="AG192" s="140">
        <v>12</v>
      </c>
    </row>
    <row r="193" spans="2:33" ht="15" customHeight="1" x14ac:dyDescent="0.3">
      <c r="B193" s="124">
        <v>44015</v>
      </c>
      <c r="C193" s="89"/>
      <c r="D193" s="96"/>
      <c r="E193" s="30"/>
      <c r="F193" s="30"/>
      <c r="G193" s="96"/>
      <c r="H193" s="95">
        <v>135</v>
      </c>
      <c r="I193" s="91">
        <v>21</v>
      </c>
      <c r="J193" s="92">
        <v>1476</v>
      </c>
      <c r="K193" s="93">
        <v>0.98861352980576023</v>
      </c>
      <c r="L193" s="92">
        <v>103</v>
      </c>
      <c r="M193" s="93">
        <v>0.92792792792792789</v>
      </c>
      <c r="N193" s="15">
        <v>1579</v>
      </c>
      <c r="O193" s="56"/>
      <c r="P193" s="56"/>
      <c r="Q193" s="92">
        <v>385</v>
      </c>
      <c r="R193" s="64">
        <f t="shared" si="86"/>
        <v>0.42663282677759956</v>
      </c>
      <c r="S193" s="92">
        <v>43</v>
      </c>
      <c r="T193" s="64">
        <f t="shared" si="102"/>
        <v>0.27731835439746189</v>
      </c>
      <c r="U193" s="61">
        <f t="shared" si="103"/>
        <v>428</v>
      </c>
      <c r="V193" s="92">
        <v>4</v>
      </c>
      <c r="W193" s="64">
        <f t="shared" si="104"/>
        <v>1.6505823627287854</v>
      </c>
      <c r="X193" s="92">
        <v>5</v>
      </c>
      <c r="Y193" s="92">
        <f t="shared" si="105"/>
        <v>0.24929634097305994</v>
      </c>
      <c r="Z193" s="87">
        <f t="shared" si="106"/>
        <v>9</v>
      </c>
      <c r="AB193" s="139">
        <v>-22</v>
      </c>
      <c r="AC193" s="139">
        <v>-4</v>
      </c>
      <c r="AD193" s="139">
        <v>29</v>
      </c>
      <c r="AE193" s="139">
        <v>-39</v>
      </c>
      <c r="AF193" s="139">
        <v>-30</v>
      </c>
      <c r="AG193" s="140">
        <v>12</v>
      </c>
    </row>
    <row r="194" spans="2:33" ht="15" customHeight="1" x14ac:dyDescent="0.3">
      <c r="B194" s="124">
        <v>44016</v>
      </c>
      <c r="C194" s="89"/>
      <c r="D194" s="96"/>
      <c r="E194" s="30"/>
      <c r="F194" s="30"/>
      <c r="G194" s="96"/>
      <c r="H194" s="95">
        <v>138</v>
      </c>
      <c r="I194" s="91">
        <v>18</v>
      </c>
      <c r="J194" s="92">
        <v>891</v>
      </c>
      <c r="K194" s="93">
        <v>0.9716466739367503</v>
      </c>
      <c r="L194" s="92">
        <v>58</v>
      </c>
      <c r="M194" s="93">
        <v>1.0740740740740742</v>
      </c>
      <c r="N194" s="15">
        <v>949</v>
      </c>
      <c r="O194" s="56"/>
      <c r="P194" s="56"/>
      <c r="Q194" s="95">
        <v>0</v>
      </c>
      <c r="R194" s="64">
        <f t="shared" si="86"/>
        <v>0</v>
      </c>
      <c r="S194" s="95">
        <v>0</v>
      </c>
      <c r="T194" s="67">
        <f t="shared" si="102"/>
        <v>0</v>
      </c>
      <c r="U194" s="61">
        <f t="shared" si="103"/>
        <v>0</v>
      </c>
      <c r="V194" s="95">
        <v>0</v>
      </c>
      <c r="W194" s="95">
        <f t="shared" si="104"/>
        <v>0</v>
      </c>
      <c r="X194" s="95">
        <v>0</v>
      </c>
      <c r="Y194" s="95">
        <f t="shared" si="105"/>
        <v>0</v>
      </c>
      <c r="Z194" s="62">
        <f t="shared" si="106"/>
        <v>0</v>
      </c>
      <c r="AB194" s="139">
        <v>-25</v>
      </c>
      <c r="AC194" s="139">
        <v>-8</v>
      </c>
      <c r="AD194" s="139">
        <v>44</v>
      </c>
      <c r="AE194" s="139">
        <v>-34</v>
      </c>
      <c r="AF194" s="139">
        <v>-3</v>
      </c>
      <c r="AG194" s="140">
        <v>4</v>
      </c>
    </row>
    <row r="195" spans="2:33" ht="15" customHeight="1" x14ac:dyDescent="0.3">
      <c r="B195" s="124">
        <v>44017</v>
      </c>
      <c r="C195" s="89"/>
      <c r="D195" s="96"/>
      <c r="E195" s="30"/>
      <c r="F195" s="30"/>
      <c r="G195" s="96"/>
      <c r="H195" s="95">
        <v>138</v>
      </c>
      <c r="I195" s="91">
        <v>22</v>
      </c>
      <c r="J195" s="92">
        <v>890</v>
      </c>
      <c r="K195" s="93">
        <v>0.98888888888888893</v>
      </c>
      <c r="L195" s="92">
        <v>33</v>
      </c>
      <c r="M195" s="93">
        <v>0.91666666666666663</v>
      </c>
      <c r="N195" s="15">
        <v>923</v>
      </c>
      <c r="O195" s="56"/>
      <c r="P195" s="56"/>
      <c r="Q195" s="95">
        <v>0</v>
      </c>
      <c r="R195" s="64">
        <f t="shared" si="86"/>
        <v>0</v>
      </c>
      <c r="S195" s="95">
        <v>0</v>
      </c>
      <c r="T195" s="67">
        <f t="shared" si="102"/>
        <v>0</v>
      </c>
      <c r="U195" s="61">
        <f t="shared" si="103"/>
        <v>0</v>
      </c>
      <c r="V195" s="95">
        <v>0</v>
      </c>
      <c r="W195" s="95">
        <f t="shared" si="104"/>
        <v>0</v>
      </c>
      <c r="X195" s="95">
        <v>0</v>
      </c>
      <c r="Y195" s="95">
        <f t="shared" si="105"/>
        <v>0</v>
      </c>
      <c r="Z195" s="62">
        <f t="shared" si="106"/>
        <v>0</v>
      </c>
      <c r="AB195" s="139">
        <v>-29</v>
      </c>
      <c r="AC195" s="139">
        <v>-15</v>
      </c>
      <c r="AD195" s="139">
        <v>43</v>
      </c>
      <c r="AE195" s="139">
        <v>-38</v>
      </c>
      <c r="AF195" s="139">
        <v>3</v>
      </c>
      <c r="AG195" s="140">
        <v>1</v>
      </c>
    </row>
    <row r="196" spans="2:33" ht="15" customHeight="1" x14ac:dyDescent="0.3">
      <c r="B196" s="124">
        <v>44018</v>
      </c>
      <c r="C196" s="89"/>
      <c r="D196" s="96"/>
      <c r="E196" s="30">
        <v>114464</v>
      </c>
      <c r="F196" s="30">
        <v>1361229</v>
      </c>
      <c r="G196" s="96"/>
      <c r="H196" s="95">
        <v>130</v>
      </c>
      <c r="I196" s="91">
        <v>21</v>
      </c>
      <c r="J196" s="92">
        <v>1468</v>
      </c>
      <c r="K196" s="93">
        <v>0.98921832884097038</v>
      </c>
      <c r="L196" s="92">
        <v>93</v>
      </c>
      <c r="M196" s="93">
        <v>0.92079207920792083</v>
      </c>
      <c r="N196" s="15">
        <v>1561</v>
      </c>
      <c r="O196" s="56"/>
      <c r="P196" s="56"/>
      <c r="Q196" s="92">
        <v>393</v>
      </c>
      <c r="R196" s="64">
        <f t="shared" si="86"/>
        <v>0.43549792447687435</v>
      </c>
      <c r="S196" s="92">
        <v>78</v>
      </c>
      <c r="T196" s="64">
        <f t="shared" si="102"/>
        <v>0.50304259634888437</v>
      </c>
      <c r="U196" s="61">
        <f t="shared" si="103"/>
        <v>471</v>
      </c>
      <c r="V196" s="92">
        <v>0</v>
      </c>
      <c r="W196" s="64">
        <f t="shared" si="104"/>
        <v>0</v>
      </c>
      <c r="X196" s="92">
        <v>30</v>
      </c>
      <c r="Y196" s="92">
        <f t="shared" si="105"/>
        <v>1.4957780458383596</v>
      </c>
      <c r="Z196" s="87">
        <f t="shared" si="106"/>
        <v>30</v>
      </c>
      <c r="AB196" s="139">
        <v>-20</v>
      </c>
      <c r="AC196" s="139">
        <v>-5</v>
      </c>
      <c r="AD196" s="139">
        <v>51</v>
      </c>
      <c r="AE196" s="139">
        <v>-41</v>
      </c>
      <c r="AF196" s="139">
        <v>-32</v>
      </c>
      <c r="AG196" s="140">
        <v>11</v>
      </c>
    </row>
    <row r="197" spans="2:33" ht="15" customHeight="1" x14ac:dyDescent="0.3">
      <c r="B197" s="124">
        <v>44019</v>
      </c>
      <c r="C197" s="89"/>
      <c r="D197" s="96"/>
      <c r="E197" s="30">
        <v>114521</v>
      </c>
      <c r="F197" s="30">
        <v>1363172</v>
      </c>
      <c r="G197" s="96"/>
      <c r="H197" s="95">
        <v>122</v>
      </c>
      <c r="I197" s="91">
        <v>28</v>
      </c>
      <c r="J197" s="92">
        <v>1467</v>
      </c>
      <c r="K197" s="93">
        <v>0.98522498321020824</v>
      </c>
      <c r="L197" s="92">
        <v>125</v>
      </c>
      <c r="M197" s="93">
        <v>1.1363636363636365</v>
      </c>
      <c r="N197" s="15">
        <v>1592</v>
      </c>
      <c r="O197" s="56"/>
      <c r="P197" s="56"/>
      <c r="Q197" s="92">
        <v>716</v>
      </c>
      <c r="R197" s="64">
        <f t="shared" si="86"/>
        <v>0.79342624408509421</v>
      </c>
      <c r="S197" s="92">
        <v>73</v>
      </c>
      <c r="T197" s="64">
        <f t="shared" ref="T197:T203" si="107">S197/$S$68</f>
        <v>0.47079627607010971</v>
      </c>
      <c r="U197" s="61">
        <f t="shared" ref="U197:U203" si="108">Q197+S197</f>
        <v>789</v>
      </c>
      <c r="V197" s="92">
        <v>1</v>
      </c>
      <c r="W197" s="64">
        <f t="shared" ref="W197:W203" si="109">V197/$V$68</f>
        <v>0.41264559068219636</v>
      </c>
      <c r="X197" s="92">
        <v>26</v>
      </c>
      <c r="Y197" s="92">
        <f t="shared" ref="Y197:Y203" si="110">X197/$X$68</f>
        <v>1.2963409730599116</v>
      </c>
      <c r="Z197" s="87">
        <f t="shared" ref="Z197:Z203" si="111">V197+X197</f>
        <v>27</v>
      </c>
      <c r="AB197" s="139">
        <v>-18</v>
      </c>
      <c r="AC197" s="139">
        <v>-2</v>
      </c>
      <c r="AD197" s="139">
        <v>46</v>
      </c>
      <c r="AE197" s="139">
        <v>-38</v>
      </c>
      <c r="AF197" s="139">
        <v>-32</v>
      </c>
      <c r="AG197" s="140">
        <v>11</v>
      </c>
    </row>
    <row r="198" spans="2:33" ht="15" customHeight="1" x14ac:dyDescent="0.3">
      <c r="B198" s="124">
        <v>44020</v>
      </c>
      <c r="C198" s="89"/>
      <c r="D198" s="96"/>
      <c r="E198" s="30">
        <v>114593</v>
      </c>
      <c r="F198" s="30">
        <v>1363768</v>
      </c>
      <c r="G198" s="96"/>
      <c r="H198" s="95">
        <v>124</v>
      </c>
      <c r="I198" s="91">
        <v>23</v>
      </c>
      <c r="J198" s="92">
        <v>1469</v>
      </c>
      <c r="K198" s="93">
        <v>0.98590604026845641</v>
      </c>
      <c r="L198" s="92">
        <v>109</v>
      </c>
      <c r="M198" s="93">
        <v>0.91596638655462181</v>
      </c>
      <c r="N198" s="15">
        <v>1578</v>
      </c>
      <c r="O198" s="56"/>
      <c r="P198" s="56"/>
      <c r="Q198" s="92">
        <v>3</v>
      </c>
      <c r="R198" s="64">
        <f t="shared" si="86"/>
        <v>3.3244116372280483E-3</v>
      </c>
      <c r="S198" s="92">
        <v>0</v>
      </c>
      <c r="T198" s="64">
        <f t="shared" si="107"/>
        <v>0</v>
      </c>
      <c r="U198" s="61">
        <f t="shared" si="108"/>
        <v>3</v>
      </c>
      <c r="V198" s="92">
        <v>0</v>
      </c>
      <c r="W198" s="64">
        <f t="shared" si="109"/>
        <v>0</v>
      </c>
      <c r="X198" s="92">
        <v>0</v>
      </c>
      <c r="Y198" s="92">
        <f t="shared" si="110"/>
        <v>0</v>
      </c>
      <c r="Z198" s="87">
        <f t="shared" si="111"/>
        <v>0</v>
      </c>
      <c r="AB198" s="139">
        <v>-17</v>
      </c>
      <c r="AC198" s="139">
        <v>-2</v>
      </c>
      <c r="AD198" s="139">
        <v>44</v>
      </c>
      <c r="AE198" s="139">
        <v>-37</v>
      </c>
      <c r="AF198" s="139">
        <v>-31</v>
      </c>
      <c r="AG198" s="140">
        <v>11</v>
      </c>
    </row>
    <row r="199" spans="2:33" ht="15" customHeight="1" x14ac:dyDescent="0.3">
      <c r="B199" s="124">
        <v>44021</v>
      </c>
      <c r="C199" s="89"/>
      <c r="D199" s="96"/>
      <c r="E199" s="30"/>
      <c r="F199" s="30"/>
      <c r="G199" s="96"/>
      <c r="H199" s="95">
        <v>131</v>
      </c>
      <c r="I199" s="91">
        <v>32</v>
      </c>
      <c r="J199" s="92">
        <v>1469</v>
      </c>
      <c r="K199" s="93">
        <v>0.98656816655473467</v>
      </c>
      <c r="L199" s="92">
        <v>97</v>
      </c>
      <c r="M199" s="93">
        <v>0.93269230769230771</v>
      </c>
      <c r="N199" s="15">
        <v>1566</v>
      </c>
      <c r="O199" s="56"/>
      <c r="P199" s="56"/>
      <c r="Q199" s="92">
        <v>1029</v>
      </c>
      <c r="R199" s="64">
        <f t="shared" si="86"/>
        <v>1.1402731915692206</v>
      </c>
      <c r="S199" s="92">
        <v>183</v>
      </c>
      <c r="T199" s="64">
        <f t="shared" si="107"/>
        <v>1.1802153222031517</v>
      </c>
      <c r="U199" s="61">
        <f t="shared" si="108"/>
        <v>1212</v>
      </c>
      <c r="V199" s="92">
        <v>1</v>
      </c>
      <c r="W199" s="64">
        <f t="shared" si="109"/>
        <v>0.41264559068219636</v>
      </c>
      <c r="X199" s="92">
        <v>11</v>
      </c>
      <c r="Y199" s="92">
        <f t="shared" si="110"/>
        <v>0.54845195014073189</v>
      </c>
      <c r="Z199" s="87">
        <f t="shared" si="111"/>
        <v>12</v>
      </c>
      <c r="AB199" s="139">
        <v>-16</v>
      </c>
      <c r="AC199" s="139">
        <v>-3</v>
      </c>
      <c r="AD199" s="139">
        <v>50</v>
      </c>
      <c r="AE199" s="139">
        <v>-39</v>
      </c>
      <c r="AF199" s="139">
        <v>-31</v>
      </c>
      <c r="AG199" s="140">
        <v>11</v>
      </c>
    </row>
    <row r="200" spans="2:33" ht="15" customHeight="1" x14ac:dyDescent="0.3">
      <c r="B200" s="124">
        <v>44022</v>
      </c>
      <c r="C200" s="89"/>
      <c r="D200" s="96"/>
      <c r="E200" s="30"/>
      <c r="F200" s="30"/>
      <c r="G200" s="96"/>
      <c r="H200" s="95">
        <v>146</v>
      </c>
      <c r="I200" s="91">
        <v>23</v>
      </c>
      <c r="J200" s="92">
        <v>1472</v>
      </c>
      <c r="K200" s="93">
        <v>0.98593436034829207</v>
      </c>
      <c r="L200" s="92">
        <v>96</v>
      </c>
      <c r="M200" s="93">
        <v>0.86486486486486491</v>
      </c>
      <c r="N200" s="15">
        <v>1568</v>
      </c>
      <c r="O200" s="56"/>
      <c r="P200" s="56"/>
      <c r="Q200" s="92">
        <v>523</v>
      </c>
      <c r="R200" s="64">
        <f t="shared" si="86"/>
        <v>0.57955576209008974</v>
      </c>
      <c r="S200" s="92">
        <v>62</v>
      </c>
      <c r="T200" s="64">
        <f t="shared" si="107"/>
        <v>0.39985437145680552</v>
      </c>
      <c r="U200" s="61">
        <f t="shared" si="108"/>
        <v>585</v>
      </c>
      <c r="V200" s="92">
        <v>1</v>
      </c>
      <c r="W200" s="64">
        <f t="shared" si="109"/>
        <v>0.41264559068219636</v>
      </c>
      <c r="X200" s="92">
        <v>13</v>
      </c>
      <c r="Y200" s="92">
        <f t="shared" si="110"/>
        <v>0.64817048652995579</v>
      </c>
      <c r="Z200" s="87">
        <f t="shared" si="111"/>
        <v>14</v>
      </c>
      <c r="AB200" s="139">
        <v>-22</v>
      </c>
      <c r="AC200" s="139">
        <v>-4</v>
      </c>
      <c r="AD200" s="139">
        <v>49</v>
      </c>
      <c r="AE200" s="139">
        <v>-38</v>
      </c>
      <c r="AF200" s="139">
        <v>-30</v>
      </c>
      <c r="AG200" s="140">
        <v>11</v>
      </c>
    </row>
    <row r="201" spans="2:33" ht="15" customHeight="1" x14ac:dyDescent="0.3">
      <c r="B201" s="124">
        <v>44023</v>
      </c>
      <c r="C201" s="89"/>
      <c r="D201" s="96"/>
      <c r="E201" s="30"/>
      <c r="F201" s="30"/>
      <c r="G201" s="96"/>
      <c r="H201" s="95">
        <v>145</v>
      </c>
      <c r="I201" s="91">
        <v>25</v>
      </c>
      <c r="J201" s="92">
        <v>909</v>
      </c>
      <c r="K201" s="93">
        <v>0.99127589967284624</v>
      </c>
      <c r="L201" s="92">
        <v>49</v>
      </c>
      <c r="M201" s="93">
        <v>0.90740740740740744</v>
      </c>
      <c r="N201" s="15">
        <v>958</v>
      </c>
      <c r="O201" s="56"/>
      <c r="P201" s="56"/>
      <c r="Q201" s="95">
        <v>0</v>
      </c>
      <c r="R201" s="64">
        <f t="shared" si="86"/>
        <v>0</v>
      </c>
      <c r="S201" s="95">
        <v>0</v>
      </c>
      <c r="T201" s="67">
        <f t="shared" si="107"/>
        <v>0</v>
      </c>
      <c r="U201" s="61">
        <f t="shared" si="108"/>
        <v>0</v>
      </c>
      <c r="V201" s="95">
        <v>0</v>
      </c>
      <c r="W201" s="95">
        <f t="shared" si="109"/>
        <v>0</v>
      </c>
      <c r="X201" s="95">
        <v>0</v>
      </c>
      <c r="Y201" s="95">
        <f t="shared" si="110"/>
        <v>0</v>
      </c>
      <c r="Z201" s="62">
        <f t="shared" si="111"/>
        <v>0</v>
      </c>
      <c r="AB201" s="139">
        <v>-26</v>
      </c>
      <c r="AC201" s="139">
        <v>-8</v>
      </c>
      <c r="AD201" s="139">
        <v>56</v>
      </c>
      <c r="AE201" s="139">
        <v>-34</v>
      </c>
      <c r="AF201" s="139">
        <v>-3</v>
      </c>
      <c r="AG201" s="140">
        <v>3</v>
      </c>
    </row>
    <row r="202" spans="2:33" ht="15" customHeight="1" x14ac:dyDescent="0.3">
      <c r="B202" s="124">
        <v>44024</v>
      </c>
      <c r="C202" s="89"/>
      <c r="D202" s="96"/>
      <c r="E202" s="30"/>
      <c r="F202" s="30"/>
      <c r="G202" s="96"/>
      <c r="H202" s="95">
        <v>144</v>
      </c>
      <c r="I202" s="91">
        <v>40</v>
      </c>
      <c r="J202" s="92">
        <v>887</v>
      </c>
      <c r="K202" s="93">
        <v>0.98555555555555552</v>
      </c>
      <c r="L202" s="92">
        <v>23</v>
      </c>
      <c r="M202" s="93">
        <v>0.63888888888888884</v>
      </c>
      <c r="N202" s="15">
        <v>910</v>
      </c>
      <c r="O202" s="56"/>
      <c r="P202" s="56"/>
      <c r="Q202" s="95">
        <v>0</v>
      </c>
      <c r="R202" s="64">
        <f t="shared" si="86"/>
        <v>0</v>
      </c>
      <c r="S202" s="95">
        <v>0</v>
      </c>
      <c r="T202" s="67">
        <f t="shared" si="107"/>
        <v>0</v>
      </c>
      <c r="U202" s="61">
        <f t="shared" si="108"/>
        <v>0</v>
      </c>
      <c r="V202" s="95">
        <v>0</v>
      </c>
      <c r="W202" s="95">
        <f t="shared" si="109"/>
        <v>0</v>
      </c>
      <c r="X202" s="95">
        <v>0</v>
      </c>
      <c r="Y202" s="95">
        <f t="shared" si="110"/>
        <v>0</v>
      </c>
      <c r="Z202" s="62">
        <f t="shared" si="111"/>
        <v>0</v>
      </c>
      <c r="AB202" s="139">
        <v>-28</v>
      </c>
      <c r="AC202" s="139">
        <v>-13</v>
      </c>
      <c r="AD202" s="139">
        <v>46</v>
      </c>
      <c r="AE202" s="139">
        <v>-37</v>
      </c>
      <c r="AF202" s="139">
        <v>3</v>
      </c>
      <c r="AG202" s="140">
        <v>1</v>
      </c>
    </row>
    <row r="203" spans="2:33" ht="15" customHeight="1" x14ac:dyDescent="0.3">
      <c r="B203" s="124">
        <v>44025</v>
      </c>
      <c r="C203" s="89"/>
      <c r="D203" s="96"/>
      <c r="E203" s="30"/>
      <c r="F203" s="30"/>
      <c r="G203" s="96"/>
      <c r="H203" s="95">
        <v>145</v>
      </c>
      <c r="I203" s="91">
        <v>29</v>
      </c>
      <c r="J203" s="92">
        <v>1463</v>
      </c>
      <c r="K203" s="93">
        <v>0.98584905660377353</v>
      </c>
      <c r="L203" s="92">
        <v>85</v>
      </c>
      <c r="M203" s="93">
        <v>0.84158415841584155</v>
      </c>
      <c r="N203" s="15">
        <v>1548</v>
      </c>
      <c r="O203" s="56"/>
      <c r="P203" s="56"/>
      <c r="Q203" s="92">
        <v>788</v>
      </c>
      <c r="R203" s="64">
        <f t="shared" si="86"/>
        <v>0.87321212337856746</v>
      </c>
      <c r="S203" s="92">
        <v>104</v>
      </c>
      <c r="T203" s="64">
        <f t="shared" si="107"/>
        <v>0.6707234617985125</v>
      </c>
      <c r="U203" s="61">
        <f t="shared" si="108"/>
        <v>892</v>
      </c>
      <c r="V203" s="92">
        <v>0</v>
      </c>
      <c r="W203" s="64">
        <f t="shared" si="109"/>
        <v>0</v>
      </c>
      <c r="X203" s="92">
        <v>4</v>
      </c>
      <c r="Y203" s="92">
        <f t="shared" si="110"/>
        <v>0.19943707277844794</v>
      </c>
      <c r="Z203" s="87">
        <f t="shared" si="111"/>
        <v>4</v>
      </c>
      <c r="AB203" s="139">
        <v>-18</v>
      </c>
      <c r="AC203" s="139">
        <v>-4</v>
      </c>
      <c r="AD203" s="139">
        <v>62</v>
      </c>
      <c r="AE203" s="139">
        <v>-40</v>
      </c>
      <c r="AF203" s="139">
        <v>-31</v>
      </c>
      <c r="AG203" s="140">
        <v>11</v>
      </c>
    </row>
    <row r="204" spans="2:33" ht="15" customHeight="1" x14ac:dyDescent="0.3">
      <c r="B204" s="124">
        <v>44026</v>
      </c>
      <c r="C204" s="89"/>
      <c r="D204" s="96"/>
      <c r="E204" s="30"/>
      <c r="F204" s="30"/>
      <c r="G204" s="96"/>
      <c r="H204" s="95">
        <v>133</v>
      </c>
      <c r="I204" s="91">
        <v>25</v>
      </c>
      <c r="J204" s="92">
        <v>1474</v>
      </c>
      <c r="K204" s="93">
        <v>0.98992612491605103</v>
      </c>
      <c r="L204" s="92">
        <v>107</v>
      </c>
      <c r="M204" s="93">
        <v>0.97272727272727277</v>
      </c>
      <c r="N204" s="15">
        <v>1581</v>
      </c>
      <c r="O204" s="56"/>
      <c r="P204" s="56"/>
      <c r="Q204" s="92">
        <v>544</v>
      </c>
      <c r="R204" s="64">
        <f t="shared" si="86"/>
        <v>0.60282664355068616</v>
      </c>
      <c r="S204" s="92">
        <v>78</v>
      </c>
      <c r="T204" s="64">
        <f t="shared" ref="T204:T207" si="112">S204/$S$68</f>
        <v>0.50304259634888437</v>
      </c>
      <c r="U204" s="61">
        <f t="shared" ref="U204:U207" si="113">Q204+S204</f>
        <v>622</v>
      </c>
      <c r="V204" s="92">
        <v>0</v>
      </c>
      <c r="W204" s="64">
        <f t="shared" ref="W204:W209" si="114">V204/$V$68</f>
        <v>0</v>
      </c>
      <c r="X204" s="92">
        <v>9</v>
      </c>
      <c r="Y204" s="92">
        <f t="shared" ref="Y204:Y207" si="115">X204/$X$68</f>
        <v>0.44873341375150788</v>
      </c>
      <c r="Z204" s="87">
        <f t="shared" ref="Z204:Z207" si="116">V204+X204</f>
        <v>9</v>
      </c>
      <c r="AB204" s="139">
        <v>-17</v>
      </c>
      <c r="AC204" s="139">
        <v>-3</v>
      </c>
      <c r="AD204" s="139">
        <v>49</v>
      </c>
      <c r="AE204" s="139">
        <v>-39</v>
      </c>
      <c r="AF204" s="139">
        <v>-32</v>
      </c>
      <c r="AG204" s="140">
        <v>11</v>
      </c>
    </row>
    <row r="205" spans="2:33" ht="15" customHeight="1" x14ac:dyDescent="0.3">
      <c r="B205" s="124">
        <v>44027</v>
      </c>
      <c r="C205" s="89"/>
      <c r="D205" s="96"/>
      <c r="E205" s="30">
        <v>114751</v>
      </c>
      <c r="F205" s="30">
        <v>1364721</v>
      </c>
      <c r="G205" s="96"/>
      <c r="H205" s="95">
        <v>132</v>
      </c>
      <c r="I205" s="91">
        <v>23</v>
      </c>
      <c r="J205" s="92">
        <v>1453</v>
      </c>
      <c r="K205" s="93">
        <v>0.97516778523489933</v>
      </c>
      <c r="L205" s="92">
        <v>114</v>
      </c>
      <c r="M205" s="93">
        <v>0.95798319327731096</v>
      </c>
      <c r="N205" s="15">
        <v>1567</v>
      </c>
      <c r="O205" s="56"/>
      <c r="P205" s="56"/>
      <c r="Q205" s="92">
        <v>532</v>
      </c>
      <c r="R205" s="64">
        <f t="shared" si="86"/>
        <v>0.58952899700177397</v>
      </c>
      <c r="S205" s="92">
        <v>76</v>
      </c>
      <c r="T205" s="64">
        <f t="shared" si="112"/>
        <v>0.4901440682373745</v>
      </c>
      <c r="U205" s="61">
        <f t="shared" si="113"/>
        <v>608</v>
      </c>
      <c r="V205" s="92">
        <v>2</v>
      </c>
      <c r="W205" s="64">
        <f t="shared" si="114"/>
        <v>0.82529118136439272</v>
      </c>
      <c r="X205" s="92">
        <v>9</v>
      </c>
      <c r="Y205" s="92">
        <f t="shared" si="115"/>
        <v>0.44873341375150788</v>
      </c>
      <c r="Z205" s="87">
        <f t="shared" si="116"/>
        <v>11</v>
      </c>
      <c r="AB205" s="139">
        <v>-15</v>
      </c>
      <c r="AC205" s="139">
        <v>-5</v>
      </c>
      <c r="AD205" s="139">
        <v>68</v>
      </c>
      <c r="AE205" s="139">
        <v>-36</v>
      </c>
      <c r="AF205" s="139">
        <v>-30</v>
      </c>
      <c r="AG205" s="140">
        <v>10</v>
      </c>
    </row>
    <row r="206" spans="2:33" ht="15" customHeight="1" x14ac:dyDescent="0.3">
      <c r="B206" s="124">
        <v>44028</v>
      </c>
      <c r="C206" s="89"/>
      <c r="D206" s="96"/>
      <c r="E206" s="30"/>
      <c r="F206" s="30"/>
      <c r="G206" s="96"/>
      <c r="H206" s="95">
        <v>138</v>
      </c>
      <c r="I206" s="91">
        <v>20</v>
      </c>
      <c r="J206" s="92">
        <v>1470</v>
      </c>
      <c r="K206" s="93">
        <v>0.98723975822699794</v>
      </c>
      <c r="L206" s="92">
        <v>94</v>
      </c>
      <c r="M206" s="93">
        <v>0.90384615384615385</v>
      </c>
      <c r="N206" s="15">
        <v>1564</v>
      </c>
      <c r="O206" s="56"/>
      <c r="P206" s="56"/>
      <c r="Q206" s="92">
        <v>575</v>
      </c>
      <c r="R206" s="64">
        <f t="shared" si="86"/>
        <v>0.63717889713537601</v>
      </c>
      <c r="S206" s="92">
        <v>123</v>
      </c>
      <c r="T206" s="64">
        <f t="shared" si="112"/>
        <v>0.79325947885785608</v>
      </c>
      <c r="U206" s="61">
        <f t="shared" si="113"/>
        <v>698</v>
      </c>
      <c r="V206" s="92">
        <v>3</v>
      </c>
      <c r="W206" s="64">
        <f t="shared" si="114"/>
        <v>1.237936772046589</v>
      </c>
      <c r="X206" s="92">
        <v>21</v>
      </c>
      <c r="Y206" s="92">
        <f t="shared" si="115"/>
        <v>1.0470446320868516</v>
      </c>
      <c r="Z206" s="87">
        <f t="shared" si="116"/>
        <v>24</v>
      </c>
      <c r="AB206" s="139">
        <v>-15</v>
      </c>
      <c r="AC206" s="139">
        <v>-3</v>
      </c>
      <c r="AD206" s="139">
        <v>79</v>
      </c>
      <c r="AE206" s="139">
        <v>-38</v>
      </c>
      <c r="AF206" s="139">
        <v>-31</v>
      </c>
      <c r="AG206" s="140">
        <v>10</v>
      </c>
    </row>
    <row r="207" spans="2:33" ht="15" customHeight="1" x14ac:dyDescent="0.3">
      <c r="B207" s="124">
        <v>44029</v>
      </c>
      <c r="C207" s="89"/>
      <c r="D207" s="96"/>
      <c r="E207" s="30"/>
      <c r="F207" s="30"/>
      <c r="G207" s="96"/>
      <c r="H207" s="95">
        <v>161</v>
      </c>
      <c r="I207" s="91">
        <v>17</v>
      </c>
      <c r="J207" s="92">
        <v>1436</v>
      </c>
      <c r="K207" s="93">
        <v>0.96182183523107834</v>
      </c>
      <c r="L207" s="92">
        <v>89</v>
      </c>
      <c r="M207" s="93">
        <v>0.80180180180180183</v>
      </c>
      <c r="N207" s="15">
        <v>1525</v>
      </c>
      <c r="O207" s="56"/>
      <c r="P207" s="56"/>
      <c r="Q207" s="92">
        <v>411</v>
      </c>
      <c r="R207" s="64">
        <f t="shared" si="86"/>
        <v>0.45544439430024264</v>
      </c>
      <c r="S207" s="92">
        <v>110</v>
      </c>
      <c r="T207" s="64">
        <f t="shared" si="112"/>
        <v>0.70941904613304207</v>
      </c>
      <c r="U207" s="61">
        <f t="shared" si="113"/>
        <v>521</v>
      </c>
      <c r="V207" s="92">
        <v>5</v>
      </c>
      <c r="W207" s="64">
        <f t="shared" si="114"/>
        <v>2.0632279534109816</v>
      </c>
      <c r="X207" s="92">
        <v>27</v>
      </c>
      <c r="Y207" s="92">
        <f t="shared" si="115"/>
        <v>1.3462002412545235</v>
      </c>
      <c r="Z207" s="87">
        <f t="shared" si="116"/>
        <v>32</v>
      </c>
      <c r="AB207" s="139">
        <v>-20</v>
      </c>
      <c r="AC207" s="139">
        <v>-2</v>
      </c>
      <c r="AD207" s="139">
        <v>72</v>
      </c>
      <c r="AE207" s="139">
        <v>-38</v>
      </c>
      <c r="AF207" s="139">
        <v>-30</v>
      </c>
      <c r="AG207" s="140">
        <v>9</v>
      </c>
    </row>
    <row r="208" spans="2:33" ht="15" customHeight="1" x14ac:dyDescent="0.3">
      <c r="B208" s="124">
        <v>44030</v>
      </c>
      <c r="C208" s="89"/>
      <c r="D208" s="96"/>
      <c r="E208" s="30"/>
      <c r="F208" s="30"/>
      <c r="G208" s="96"/>
      <c r="H208" s="95">
        <v>151</v>
      </c>
      <c r="I208" s="91">
        <v>21</v>
      </c>
      <c r="J208" s="92">
        <v>907</v>
      </c>
      <c r="K208" s="93">
        <v>0.98909487459105783</v>
      </c>
      <c r="L208" s="92">
        <v>40</v>
      </c>
      <c r="M208" s="93">
        <v>0.7407407407407407</v>
      </c>
      <c r="N208" s="15">
        <v>947</v>
      </c>
      <c r="O208" s="56"/>
      <c r="P208" s="56"/>
      <c r="Q208" s="95">
        <v>0</v>
      </c>
      <c r="R208" s="64">
        <f t="shared" si="86"/>
        <v>0</v>
      </c>
      <c r="S208" s="95">
        <v>0</v>
      </c>
      <c r="T208" s="67">
        <f t="shared" ref="T208:T210" si="117">S208/$S$68</f>
        <v>0</v>
      </c>
      <c r="U208" s="61">
        <f t="shared" ref="U208:U210" si="118">Q208+S208</f>
        <v>0</v>
      </c>
      <c r="V208" s="95">
        <v>0</v>
      </c>
      <c r="W208" s="95">
        <f t="shared" si="114"/>
        <v>0</v>
      </c>
      <c r="X208" s="95">
        <v>0</v>
      </c>
      <c r="Y208" s="95">
        <f t="shared" ref="Y208:Y210" si="119">X208/$X$68</f>
        <v>0</v>
      </c>
      <c r="Z208" s="62">
        <f t="shared" ref="Z208:Z210" si="120">V208+X208</f>
        <v>0</v>
      </c>
      <c r="AB208" s="139">
        <v>-24</v>
      </c>
      <c r="AC208" s="139">
        <v>-6</v>
      </c>
      <c r="AD208" s="139">
        <v>68</v>
      </c>
      <c r="AE208" s="139">
        <v>-32</v>
      </c>
      <c r="AF208" s="139">
        <v>-4</v>
      </c>
      <c r="AG208" s="140">
        <v>2</v>
      </c>
    </row>
    <row r="209" spans="2:33" ht="15" customHeight="1" x14ac:dyDescent="0.3">
      <c r="B209" s="124">
        <v>44031</v>
      </c>
      <c r="C209" s="89"/>
      <c r="D209" s="96"/>
      <c r="E209" s="30"/>
      <c r="F209" s="30"/>
      <c r="G209" s="96"/>
      <c r="H209" s="95">
        <v>155</v>
      </c>
      <c r="I209" s="91">
        <v>25</v>
      </c>
      <c r="J209" s="92">
        <v>887</v>
      </c>
      <c r="K209" s="93">
        <v>0.98555555555555552</v>
      </c>
      <c r="L209" s="92">
        <v>24</v>
      </c>
      <c r="M209" s="93">
        <v>0.66666666666666663</v>
      </c>
      <c r="N209" s="15">
        <v>911</v>
      </c>
      <c r="O209" s="56"/>
      <c r="P209" s="56"/>
      <c r="Q209" s="95">
        <v>0</v>
      </c>
      <c r="R209" s="64">
        <f t="shared" si="86"/>
        <v>0</v>
      </c>
      <c r="S209" s="95">
        <v>0</v>
      </c>
      <c r="T209" s="67">
        <f t="shared" si="117"/>
        <v>0</v>
      </c>
      <c r="U209" s="61">
        <f t="shared" si="118"/>
        <v>0</v>
      </c>
      <c r="V209" s="95">
        <v>0</v>
      </c>
      <c r="W209" s="95">
        <f t="shared" si="114"/>
        <v>0</v>
      </c>
      <c r="X209" s="95">
        <v>0</v>
      </c>
      <c r="Y209" s="95">
        <f t="shared" si="119"/>
        <v>0</v>
      </c>
      <c r="Z209" s="62">
        <f t="shared" si="120"/>
        <v>0</v>
      </c>
      <c r="AB209" s="139">
        <v>-25</v>
      </c>
      <c r="AC209" s="139">
        <v>-12</v>
      </c>
      <c r="AD209" s="139">
        <v>47</v>
      </c>
      <c r="AE209" s="139">
        <v>-35</v>
      </c>
      <c r="AF209" s="139">
        <v>2</v>
      </c>
      <c r="AG209" s="140">
        <v>1</v>
      </c>
    </row>
    <row r="210" spans="2:33" ht="15" customHeight="1" x14ac:dyDescent="0.3">
      <c r="B210" s="124">
        <v>44032</v>
      </c>
      <c r="C210" s="89"/>
      <c r="D210" s="96"/>
      <c r="E210" s="30"/>
      <c r="F210" s="30"/>
      <c r="G210" s="96"/>
      <c r="H210" s="95">
        <v>157</v>
      </c>
      <c r="I210" s="91">
        <v>29</v>
      </c>
      <c r="J210" s="92">
        <v>1473</v>
      </c>
      <c r="K210" s="93">
        <v>0.99258760107816713</v>
      </c>
      <c r="L210" s="92">
        <v>93</v>
      </c>
      <c r="M210" s="93">
        <v>0.92079207920792083</v>
      </c>
      <c r="N210" s="15">
        <v>1566</v>
      </c>
      <c r="O210" s="56"/>
      <c r="P210" s="56"/>
      <c r="Q210" s="92">
        <v>578</v>
      </c>
      <c r="R210" s="64">
        <f t="shared" si="86"/>
        <v>0.64050330877260397</v>
      </c>
      <c r="S210" s="92">
        <v>112</v>
      </c>
      <c r="T210" s="64">
        <f t="shared" si="117"/>
        <v>0.7223175742445519</v>
      </c>
      <c r="U210" s="61">
        <f t="shared" si="118"/>
        <v>690</v>
      </c>
      <c r="V210" s="92">
        <v>0</v>
      </c>
      <c r="W210" s="64">
        <f t="shared" ref="W210" si="121">V210/$V$68</f>
        <v>0</v>
      </c>
      <c r="X210" s="92">
        <v>9</v>
      </c>
      <c r="Y210" s="92">
        <f t="shared" si="119"/>
        <v>0.44873341375150788</v>
      </c>
      <c r="Z210" s="87">
        <f t="shared" si="120"/>
        <v>9</v>
      </c>
      <c r="AB210" s="139">
        <v>-14</v>
      </c>
      <c r="AC210" s="139">
        <v>-1</v>
      </c>
      <c r="AD210" s="139">
        <v>62</v>
      </c>
      <c r="AE210" s="139">
        <v>-39</v>
      </c>
      <c r="AF210" s="139">
        <v>-33</v>
      </c>
      <c r="AG210" s="140">
        <v>11</v>
      </c>
    </row>
    <row r="211" spans="2:33" ht="15" customHeight="1" x14ac:dyDescent="0.3">
      <c r="B211" s="124">
        <v>44033</v>
      </c>
      <c r="C211" s="89"/>
      <c r="D211" s="96"/>
      <c r="E211" s="30"/>
      <c r="F211" s="30"/>
      <c r="G211" s="96"/>
      <c r="H211" s="95">
        <v>141</v>
      </c>
      <c r="I211" s="91">
        <v>25</v>
      </c>
      <c r="J211" s="92">
        <v>1474</v>
      </c>
      <c r="K211" s="93">
        <v>0.98992612491605103</v>
      </c>
      <c r="L211" s="92">
        <v>118</v>
      </c>
      <c r="M211" s="93">
        <v>1.0727272727272728</v>
      </c>
      <c r="N211" s="15">
        <v>1592</v>
      </c>
      <c r="O211" s="56"/>
      <c r="P211" s="56"/>
      <c r="Q211" s="92">
        <v>594</v>
      </c>
      <c r="R211" s="64">
        <f t="shared" si="86"/>
        <v>0.65823350417115356</v>
      </c>
      <c r="S211" s="92">
        <v>109</v>
      </c>
      <c r="T211" s="64">
        <f t="shared" ref="T211:T216" si="122">S211/$S$68</f>
        <v>0.70296978207728711</v>
      </c>
      <c r="U211" s="61">
        <f t="shared" ref="U211:U216" si="123">Q211+S211</f>
        <v>703</v>
      </c>
      <c r="V211" s="92">
        <v>0</v>
      </c>
      <c r="W211" s="64">
        <f t="shared" ref="W211:W216" si="124">V211/$V$68</f>
        <v>0</v>
      </c>
      <c r="X211" s="92">
        <v>19</v>
      </c>
      <c r="Y211" s="92">
        <f t="shared" ref="Y211:Y214" si="125">X211/$X$68</f>
        <v>0.94732609569762771</v>
      </c>
      <c r="Z211" s="87">
        <f t="shared" ref="Z211:Z214" si="126">V211+X211</f>
        <v>19</v>
      </c>
      <c r="AB211" s="139">
        <v>-14</v>
      </c>
      <c r="AC211" s="139">
        <v>-2</v>
      </c>
      <c r="AD211" s="139">
        <v>58</v>
      </c>
      <c r="AE211" s="139">
        <v>-39</v>
      </c>
      <c r="AF211" s="139">
        <v>-33</v>
      </c>
      <c r="AG211" s="140">
        <v>11</v>
      </c>
    </row>
    <row r="212" spans="2:33" ht="15" customHeight="1" x14ac:dyDescent="0.3">
      <c r="B212" s="124">
        <v>44034</v>
      </c>
      <c r="C212" s="89"/>
      <c r="D212" s="96"/>
      <c r="E212" s="30">
        <v>114901</v>
      </c>
      <c r="F212" s="30">
        <v>1366128</v>
      </c>
      <c r="G212" s="96"/>
      <c r="H212" s="95">
        <v>139</v>
      </c>
      <c r="I212" s="91">
        <v>34</v>
      </c>
      <c r="J212" s="92">
        <v>1473</v>
      </c>
      <c r="K212" s="93">
        <v>0.98859060402684562</v>
      </c>
      <c r="L212" s="92">
        <v>107</v>
      </c>
      <c r="M212" s="93">
        <v>0.89915966386554624</v>
      </c>
      <c r="N212" s="15">
        <v>1580</v>
      </c>
      <c r="O212" s="56"/>
      <c r="P212" s="56"/>
      <c r="Q212" s="92">
        <v>588</v>
      </c>
      <c r="R212" s="64">
        <f t="shared" si="86"/>
        <v>0.65158468089669752</v>
      </c>
      <c r="S212" s="92">
        <v>114</v>
      </c>
      <c r="T212" s="64">
        <f t="shared" si="122"/>
        <v>0.73521610235606172</v>
      </c>
      <c r="U212" s="61">
        <f t="shared" si="123"/>
        <v>702</v>
      </c>
      <c r="V212" s="92">
        <v>0</v>
      </c>
      <c r="W212" s="64">
        <f t="shared" si="124"/>
        <v>0</v>
      </c>
      <c r="X212" s="92">
        <v>14</v>
      </c>
      <c r="Y212" s="92">
        <f t="shared" si="125"/>
        <v>0.69802975472456785</v>
      </c>
      <c r="Z212" s="87">
        <f t="shared" si="126"/>
        <v>14</v>
      </c>
      <c r="AB212" s="139">
        <v>-14</v>
      </c>
      <c r="AC212" s="139">
        <v>-3</v>
      </c>
      <c r="AD212" s="139">
        <v>82</v>
      </c>
      <c r="AE212" s="139">
        <v>-36</v>
      </c>
      <c r="AF212" s="139">
        <v>-31</v>
      </c>
      <c r="AG212" s="140">
        <v>10</v>
      </c>
    </row>
    <row r="213" spans="2:33" ht="15" customHeight="1" x14ac:dyDescent="0.3">
      <c r="B213" s="124">
        <v>44035</v>
      </c>
      <c r="C213" s="89"/>
      <c r="D213" s="96"/>
      <c r="E213" s="30"/>
      <c r="F213" s="30"/>
      <c r="G213" s="96"/>
      <c r="H213" s="95">
        <v>145</v>
      </c>
      <c r="I213" s="91">
        <v>26</v>
      </c>
      <c r="J213" s="92">
        <v>1321</v>
      </c>
      <c r="K213" s="93">
        <v>0.88717259905977164</v>
      </c>
      <c r="L213" s="92">
        <v>92</v>
      </c>
      <c r="M213" s="93">
        <v>0.88461538461538458</v>
      </c>
      <c r="N213" s="15">
        <v>1413</v>
      </c>
      <c r="O213" s="56"/>
      <c r="P213" s="56"/>
      <c r="Q213" s="92">
        <v>740</v>
      </c>
      <c r="R213" s="64">
        <f t="shared" si="86"/>
        <v>0.82002153718291859</v>
      </c>
      <c r="S213" s="92">
        <v>95</v>
      </c>
      <c r="T213" s="64">
        <f t="shared" si="122"/>
        <v>0.61268008529671814</v>
      </c>
      <c r="U213" s="61">
        <f t="shared" si="123"/>
        <v>835</v>
      </c>
      <c r="V213" s="92">
        <v>7</v>
      </c>
      <c r="W213" s="64">
        <f t="shared" si="124"/>
        <v>2.8885191347753745</v>
      </c>
      <c r="X213" s="92">
        <v>7</v>
      </c>
      <c r="Y213" s="92">
        <f t="shared" si="125"/>
        <v>0.34901487736228393</v>
      </c>
      <c r="Z213" s="87">
        <f t="shared" si="126"/>
        <v>14</v>
      </c>
      <c r="AB213" s="139">
        <v>-12</v>
      </c>
      <c r="AC213" s="139">
        <v>0</v>
      </c>
      <c r="AD213" s="139">
        <v>82</v>
      </c>
      <c r="AE213" s="139">
        <v>-36</v>
      </c>
      <c r="AF213" s="139">
        <v>-31</v>
      </c>
      <c r="AG213" s="140">
        <v>10</v>
      </c>
    </row>
    <row r="214" spans="2:33" ht="15" customHeight="1" x14ac:dyDescent="0.3">
      <c r="B214" s="124">
        <v>44036</v>
      </c>
      <c r="C214" s="89"/>
      <c r="D214" s="96"/>
      <c r="E214" s="30"/>
      <c r="F214" s="30"/>
      <c r="G214" s="96"/>
      <c r="H214" s="95">
        <v>162</v>
      </c>
      <c r="I214" s="91">
        <v>21</v>
      </c>
      <c r="J214" s="92">
        <v>699</v>
      </c>
      <c r="K214" s="93">
        <v>0.46818486269256532</v>
      </c>
      <c r="L214" s="92">
        <v>111</v>
      </c>
      <c r="M214" s="93">
        <v>1</v>
      </c>
      <c r="N214" s="15">
        <v>810</v>
      </c>
      <c r="O214" s="56"/>
      <c r="P214" s="56"/>
      <c r="Q214" s="92">
        <v>492</v>
      </c>
      <c r="R214" s="64">
        <f t="shared" si="86"/>
        <v>0.5452035085054</v>
      </c>
      <c r="S214" s="92">
        <v>95</v>
      </c>
      <c r="T214" s="64">
        <f t="shared" si="122"/>
        <v>0.61268008529671814</v>
      </c>
      <c r="U214" s="61">
        <f t="shared" si="123"/>
        <v>587</v>
      </c>
      <c r="V214" s="92">
        <v>0</v>
      </c>
      <c r="W214" s="64">
        <f t="shared" si="124"/>
        <v>0</v>
      </c>
      <c r="X214" s="92">
        <v>6</v>
      </c>
      <c r="Y214" s="92">
        <f t="shared" si="125"/>
        <v>0.29915560916767192</v>
      </c>
      <c r="Z214" s="87">
        <f t="shared" si="126"/>
        <v>6</v>
      </c>
      <c r="AB214" s="139">
        <v>-18</v>
      </c>
      <c r="AC214" s="139">
        <v>-1</v>
      </c>
      <c r="AD214" s="139">
        <v>67</v>
      </c>
      <c r="AE214" s="139">
        <v>-38</v>
      </c>
      <c r="AF214" s="139">
        <v>-30</v>
      </c>
      <c r="AG214" s="140">
        <v>10</v>
      </c>
    </row>
    <row r="215" spans="2:33" ht="15" customHeight="1" x14ac:dyDescent="0.3">
      <c r="B215" s="124">
        <v>44037</v>
      </c>
      <c r="C215" s="89"/>
      <c r="D215" s="96"/>
      <c r="E215" s="30"/>
      <c r="F215" s="30"/>
      <c r="G215" s="96"/>
      <c r="H215" s="95">
        <v>159</v>
      </c>
      <c r="I215" s="91">
        <v>20</v>
      </c>
      <c r="J215" s="92">
        <v>815</v>
      </c>
      <c r="K215" s="93">
        <v>0.88876772082878952</v>
      </c>
      <c r="L215" s="92">
        <v>45</v>
      </c>
      <c r="M215" s="93">
        <v>0.83333333333333337</v>
      </c>
      <c r="N215" s="15">
        <v>860</v>
      </c>
      <c r="O215" s="56"/>
      <c r="P215" s="56"/>
      <c r="Q215" s="95">
        <v>0</v>
      </c>
      <c r="R215" s="64">
        <f t="shared" si="86"/>
        <v>0</v>
      </c>
      <c r="S215" s="95">
        <v>0</v>
      </c>
      <c r="T215" s="67">
        <f t="shared" si="122"/>
        <v>0</v>
      </c>
      <c r="U215" s="61">
        <f t="shared" si="123"/>
        <v>0</v>
      </c>
      <c r="V215" s="95">
        <v>0</v>
      </c>
      <c r="W215" s="95">
        <f t="shared" si="124"/>
        <v>0</v>
      </c>
      <c r="X215" s="95">
        <v>0</v>
      </c>
      <c r="Y215" s="95">
        <f t="shared" ref="Y215:Y217" si="127">X215/$X$68</f>
        <v>0</v>
      </c>
      <c r="Z215" s="62">
        <f t="shared" ref="Z215:Z217" si="128">V215+X215</f>
        <v>0</v>
      </c>
      <c r="AB215" s="139">
        <v>-21</v>
      </c>
      <c r="AC215" s="139">
        <v>-5</v>
      </c>
      <c r="AD215" s="139">
        <v>64</v>
      </c>
      <c r="AE215" s="139">
        <v>-30</v>
      </c>
      <c r="AF215" s="139">
        <v>-4</v>
      </c>
      <c r="AG215" s="140">
        <v>2</v>
      </c>
    </row>
    <row r="216" spans="2:33" ht="15" customHeight="1" x14ac:dyDescent="0.3">
      <c r="B216" s="124">
        <v>44038</v>
      </c>
      <c r="C216" s="89"/>
      <c r="D216" s="96"/>
      <c r="E216" s="30"/>
      <c r="F216" s="30"/>
      <c r="G216" s="96"/>
      <c r="H216" s="95">
        <v>166</v>
      </c>
      <c r="I216" s="91">
        <v>19</v>
      </c>
      <c r="J216" s="92">
        <v>886</v>
      </c>
      <c r="K216" s="93">
        <v>0.98444444444444446</v>
      </c>
      <c r="L216" s="92">
        <v>38</v>
      </c>
      <c r="M216" s="93">
        <v>1.0555555555555556</v>
      </c>
      <c r="N216" s="15">
        <v>924</v>
      </c>
      <c r="O216" s="56"/>
      <c r="P216" s="56"/>
      <c r="Q216" s="95">
        <v>0</v>
      </c>
      <c r="R216" s="64">
        <f t="shared" si="86"/>
        <v>0</v>
      </c>
      <c r="S216" s="95">
        <v>0</v>
      </c>
      <c r="T216" s="67">
        <f t="shared" si="122"/>
        <v>0</v>
      </c>
      <c r="U216" s="61">
        <f t="shared" si="123"/>
        <v>0</v>
      </c>
      <c r="V216" s="95">
        <v>0</v>
      </c>
      <c r="W216" s="95">
        <f t="shared" si="124"/>
        <v>0</v>
      </c>
      <c r="X216" s="95">
        <v>0</v>
      </c>
      <c r="Y216" s="95">
        <f t="shared" si="127"/>
        <v>0</v>
      </c>
      <c r="Z216" s="62">
        <f t="shared" si="128"/>
        <v>0</v>
      </c>
      <c r="AB216" s="139">
        <v>-23</v>
      </c>
      <c r="AC216" s="139">
        <v>-12</v>
      </c>
      <c r="AD216" s="139">
        <v>54</v>
      </c>
      <c r="AE216" s="139">
        <v>-33</v>
      </c>
      <c r="AF216" s="139">
        <v>2</v>
      </c>
      <c r="AG216" s="140">
        <v>0</v>
      </c>
    </row>
    <row r="217" spans="2:33" ht="15" customHeight="1" x14ac:dyDescent="0.3">
      <c r="B217" s="124">
        <v>44039</v>
      </c>
      <c r="C217" s="89"/>
      <c r="D217" s="96"/>
      <c r="E217" s="30"/>
      <c r="F217" s="30"/>
      <c r="G217" s="96"/>
      <c r="H217" s="95">
        <v>159</v>
      </c>
      <c r="I217" s="91">
        <v>26</v>
      </c>
      <c r="J217" s="92">
        <v>1469</v>
      </c>
      <c r="K217" s="93">
        <v>0.98989218328840967</v>
      </c>
      <c r="L217" s="92">
        <v>84</v>
      </c>
      <c r="M217" s="93">
        <v>0.83168316831683164</v>
      </c>
      <c r="N217" s="15">
        <v>1553</v>
      </c>
      <c r="O217" s="56"/>
      <c r="P217" s="56"/>
      <c r="Q217" s="92">
        <v>805</v>
      </c>
      <c r="R217" s="64">
        <f t="shared" si="86"/>
        <v>0.89205045598952637</v>
      </c>
      <c r="S217" s="92">
        <v>95</v>
      </c>
      <c r="T217" s="64">
        <f t="shared" ref="T217" si="129">S217/$S$68</f>
        <v>0.61268008529671814</v>
      </c>
      <c r="U217" s="61">
        <f t="shared" ref="U217" si="130">Q217+S217</f>
        <v>900</v>
      </c>
      <c r="V217" s="92">
        <v>0</v>
      </c>
      <c r="W217" s="64">
        <f t="shared" ref="W217" si="131">V217/$V$68</f>
        <v>0</v>
      </c>
      <c r="X217" s="92">
        <v>6</v>
      </c>
      <c r="Y217" s="92">
        <f t="shared" si="127"/>
        <v>0.29915560916767192</v>
      </c>
      <c r="Z217" s="87">
        <f t="shared" si="128"/>
        <v>6</v>
      </c>
      <c r="AB217" s="139">
        <v>-13</v>
      </c>
      <c r="AC217" s="139">
        <v>0</v>
      </c>
      <c r="AD217" s="139">
        <v>70</v>
      </c>
      <c r="AE217" s="139">
        <v>-38</v>
      </c>
      <c r="AF217" s="139">
        <v>-34</v>
      </c>
      <c r="AG217" s="140">
        <v>11</v>
      </c>
    </row>
    <row r="218" spans="2:33" ht="15" customHeight="1" x14ac:dyDescent="0.3">
      <c r="B218" s="124">
        <v>44040</v>
      </c>
      <c r="C218" s="89"/>
      <c r="D218" s="96"/>
      <c r="E218" s="30"/>
      <c r="F218" s="30"/>
      <c r="G218" s="96"/>
      <c r="H218" s="95">
        <v>137</v>
      </c>
      <c r="I218" s="91">
        <v>25</v>
      </c>
      <c r="J218" s="92">
        <v>1476</v>
      </c>
      <c r="K218" s="93">
        <v>0.99126930826057758</v>
      </c>
      <c r="L218" s="92">
        <v>108</v>
      </c>
      <c r="M218" s="93">
        <v>0.98181818181818181</v>
      </c>
      <c r="N218" s="15">
        <v>1584</v>
      </c>
      <c r="O218" s="56"/>
      <c r="P218" s="56"/>
      <c r="Q218" s="92">
        <v>1029</v>
      </c>
      <c r="R218" s="64">
        <f t="shared" si="86"/>
        <v>1.1402731915692206</v>
      </c>
      <c r="S218" s="92">
        <v>169</v>
      </c>
      <c r="T218" s="64">
        <f t="shared" ref="T218:T224" si="132">S218/$S$68</f>
        <v>1.0899256254225829</v>
      </c>
      <c r="U218" s="61">
        <f t="shared" ref="U218:U224" si="133">Q218+S218</f>
        <v>1198</v>
      </c>
      <c r="V218" s="92">
        <v>0</v>
      </c>
      <c r="W218" s="64">
        <f t="shared" ref="W218:W224" si="134">V218/$V$68</f>
        <v>0</v>
      </c>
      <c r="X218" s="92">
        <v>2</v>
      </c>
      <c r="Y218" s="92">
        <f t="shared" ref="Y218:Y224" si="135">X218/$X$68</f>
        <v>9.9718536389223969E-2</v>
      </c>
      <c r="Z218" s="87">
        <f t="shared" ref="Z218:Z224" si="136">V218+X218</f>
        <v>2</v>
      </c>
      <c r="AB218" s="139">
        <v>-11</v>
      </c>
      <c r="AC218" s="139">
        <v>2</v>
      </c>
      <c r="AD218" s="139">
        <v>68</v>
      </c>
      <c r="AE218" s="139">
        <v>-37</v>
      </c>
      <c r="AF218" s="139">
        <v>-33</v>
      </c>
      <c r="AG218" s="140">
        <v>10</v>
      </c>
    </row>
    <row r="219" spans="2:33" ht="15" customHeight="1" x14ac:dyDescent="0.3">
      <c r="B219" s="124">
        <v>44041</v>
      </c>
      <c r="C219" s="89"/>
      <c r="D219" s="96"/>
      <c r="E219" s="30">
        <v>115010</v>
      </c>
      <c r="F219" s="30">
        <v>1366917</v>
      </c>
      <c r="G219" s="96"/>
      <c r="H219" s="95">
        <v>142</v>
      </c>
      <c r="I219" s="91">
        <v>27</v>
      </c>
      <c r="J219" s="92">
        <v>1475</v>
      </c>
      <c r="K219" s="93">
        <v>0.98993288590604023</v>
      </c>
      <c r="L219" s="92">
        <v>110</v>
      </c>
      <c r="M219" s="93">
        <v>0.92436974789915971</v>
      </c>
      <c r="N219" s="15">
        <v>1585</v>
      </c>
      <c r="O219" s="56"/>
      <c r="P219" s="56"/>
      <c r="Q219" s="92">
        <v>961</v>
      </c>
      <c r="R219" s="64">
        <f t="shared" si="86"/>
        <v>1.0649198611253849</v>
      </c>
      <c r="S219" s="92">
        <v>204</v>
      </c>
      <c r="T219" s="64">
        <f t="shared" si="132"/>
        <v>1.3156498673740054</v>
      </c>
      <c r="U219" s="61">
        <f t="shared" si="133"/>
        <v>1165</v>
      </c>
      <c r="V219" s="92">
        <v>3</v>
      </c>
      <c r="W219" s="64">
        <f t="shared" si="134"/>
        <v>1.237936772046589</v>
      </c>
      <c r="X219" s="92">
        <v>13</v>
      </c>
      <c r="Y219" s="92">
        <f t="shared" si="135"/>
        <v>0.64817048652995579</v>
      </c>
      <c r="Z219" s="87">
        <f t="shared" si="136"/>
        <v>16</v>
      </c>
      <c r="AB219" s="139">
        <v>-10</v>
      </c>
      <c r="AC219" s="139">
        <v>0</v>
      </c>
      <c r="AD219" s="139">
        <v>92</v>
      </c>
      <c r="AE219" s="139">
        <v>-35</v>
      </c>
      <c r="AF219" s="139">
        <v>-33</v>
      </c>
      <c r="AG219" s="140">
        <v>9</v>
      </c>
    </row>
    <row r="220" spans="2:33" ht="15" customHeight="1" x14ac:dyDescent="0.3">
      <c r="B220" s="124">
        <v>44042</v>
      </c>
      <c r="C220" s="89"/>
      <c r="D220" s="96"/>
      <c r="E220" s="30"/>
      <c r="F220" s="30"/>
      <c r="G220" s="96"/>
      <c r="H220" s="95">
        <v>156</v>
      </c>
      <c r="I220" s="91">
        <v>30</v>
      </c>
      <c r="J220" s="92">
        <v>1470</v>
      </c>
      <c r="K220" s="93">
        <v>0.98723975822699794</v>
      </c>
      <c r="L220" s="92">
        <v>89</v>
      </c>
      <c r="M220" s="93">
        <v>0.85576923076923073</v>
      </c>
      <c r="N220" s="15">
        <v>1559</v>
      </c>
      <c r="O220" s="56"/>
      <c r="P220" s="56"/>
      <c r="Q220" s="92">
        <v>1521</v>
      </c>
      <c r="R220" s="64">
        <f t="shared" si="86"/>
        <v>1.6854767000746207</v>
      </c>
      <c r="S220" s="92">
        <v>260</v>
      </c>
      <c r="T220" s="64">
        <f t="shared" si="132"/>
        <v>1.6768086544962812</v>
      </c>
      <c r="U220" s="61">
        <f t="shared" si="133"/>
        <v>1781</v>
      </c>
      <c r="V220" s="92">
        <v>0</v>
      </c>
      <c r="W220" s="64">
        <f t="shared" si="134"/>
        <v>0</v>
      </c>
      <c r="X220" s="92">
        <v>10</v>
      </c>
      <c r="Y220" s="92">
        <f t="shared" si="135"/>
        <v>0.49859268194611989</v>
      </c>
      <c r="Z220" s="87">
        <f t="shared" si="136"/>
        <v>10</v>
      </c>
      <c r="AB220" s="139">
        <v>-8</v>
      </c>
      <c r="AC220" s="139">
        <v>3</v>
      </c>
      <c r="AD220" s="139">
        <v>83</v>
      </c>
      <c r="AE220" s="139">
        <v>-35</v>
      </c>
      <c r="AF220" s="139">
        <v>-34</v>
      </c>
      <c r="AG220" s="140">
        <v>9</v>
      </c>
    </row>
    <row r="221" spans="2:33" ht="15" customHeight="1" x14ac:dyDescent="0.3">
      <c r="B221" s="124">
        <v>44043</v>
      </c>
      <c r="C221" s="129">
        <v>44207</v>
      </c>
      <c r="D221" s="96"/>
      <c r="E221" s="30"/>
      <c r="F221" s="30"/>
      <c r="G221" s="96"/>
      <c r="H221" s="95">
        <v>170</v>
      </c>
      <c r="I221" s="91">
        <v>29</v>
      </c>
      <c r="J221" s="92">
        <v>1403</v>
      </c>
      <c r="K221" s="93">
        <v>0.93971868720696583</v>
      </c>
      <c r="L221" s="92">
        <v>103</v>
      </c>
      <c r="M221" s="93">
        <v>0.92792792792792789</v>
      </c>
      <c r="N221" s="15">
        <v>1506</v>
      </c>
      <c r="O221" s="56"/>
      <c r="P221" s="56"/>
      <c r="Q221" s="92">
        <v>1118</v>
      </c>
      <c r="R221" s="64">
        <f t="shared" si="86"/>
        <v>1.2388974034736528</v>
      </c>
      <c r="S221" s="92">
        <v>216</v>
      </c>
      <c r="T221" s="64">
        <f t="shared" si="132"/>
        <v>1.3930410360430643</v>
      </c>
      <c r="U221" s="61">
        <f t="shared" si="133"/>
        <v>1334</v>
      </c>
      <c r="V221" s="92">
        <v>0</v>
      </c>
      <c r="W221" s="64">
        <f t="shared" si="134"/>
        <v>0</v>
      </c>
      <c r="X221" s="92">
        <v>5</v>
      </c>
      <c r="Y221" s="92">
        <f t="shared" si="135"/>
        <v>0.24929634097305994</v>
      </c>
      <c r="Z221" s="87">
        <f t="shared" si="136"/>
        <v>5</v>
      </c>
      <c r="AB221" s="139">
        <v>-13</v>
      </c>
      <c r="AC221" s="139">
        <v>4</v>
      </c>
      <c r="AD221" s="139">
        <v>73</v>
      </c>
      <c r="AE221" s="139">
        <v>-34</v>
      </c>
      <c r="AF221" s="139">
        <v>-33</v>
      </c>
      <c r="AG221" s="140">
        <v>9</v>
      </c>
    </row>
    <row r="222" spans="2:33" ht="15" customHeight="1" x14ac:dyDescent="0.3">
      <c r="B222" s="124">
        <v>44044</v>
      </c>
      <c r="C222" s="89"/>
      <c r="D222" s="96"/>
      <c r="E222" s="30"/>
      <c r="F222" s="30"/>
      <c r="G222" s="96"/>
      <c r="H222" s="95">
        <v>224</v>
      </c>
      <c r="I222" s="91">
        <v>23</v>
      </c>
      <c r="J222" s="92">
        <v>905</v>
      </c>
      <c r="K222" s="93">
        <v>0.9869138495092693</v>
      </c>
      <c r="L222" s="92">
        <v>36</v>
      </c>
      <c r="M222" s="93">
        <v>0.66666666666666663</v>
      </c>
      <c r="N222" s="15">
        <v>941</v>
      </c>
      <c r="O222" s="56"/>
      <c r="P222" s="56"/>
      <c r="Q222" s="95">
        <v>0</v>
      </c>
      <c r="R222" s="64">
        <f t="shared" si="86"/>
        <v>0</v>
      </c>
      <c r="S222" s="95">
        <v>0</v>
      </c>
      <c r="T222" s="67">
        <f t="shared" si="132"/>
        <v>0</v>
      </c>
      <c r="U222" s="61">
        <f t="shared" si="133"/>
        <v>0</v>
      </c>
      <c r="V222" s="95">
        <v>0</v>
      </c>
      <c r="W222" s="95">
        <f t="shared" si="134"/>
        <v>0</v>
      </c>
      <c r="X222" s="95">
        <v>0</v>
      </c>
      <c r="Y222" s="95">
        <f t="shared" si="135"/>
        <v>0</v>
      </c>
      <c r="Z222" s="62">
        <f t="shared" si="136"/>
        <v>0</v>
      </c>
      <c r="AB222" s="139">
        <v>-17</v>
      </c>
      <c r="AC222" s="139">
        <v>0</v>
      </c>
      <c r="AD222" s="139">
        <v>65</v>
      </c>
      <c r="AE222" s="139">
        <v>-25</v>
      </c>
      <c r="AF222" s="139">
        <v>-6</v>
      </c>
      <c r="AG222" s="140">
        <v>1</v>
      </c>
    </row>
    <row r="223" spans="2:33" ht="15" customHeight="1" x14ac:dyDescent="0.3">
      <c r="B223" s="124">
        <v>44045</v>
      </c>
      <c r="C223" s="89"/>
      <c r="D223" s="96"/>
      <c r="E223" s="30"/>
      <c r="F223" s="30"/>
      <c r="G223" s="96"/>
      <c r="H223" s="95">
        <v>228</v>
      </c>
      <c r="I223" s="91">
        <v>19</v>
      </c>
      <c r="J223" s="92">
        <v>886</v>
      </c>
      <c r="K223" s="93">
        <v>0.98444444444444446</v>
      </c>
      <c r="L223" s="92">
        <v>38</v>
      </c>
      <c r="M223" s="93">
        <v>1.0555555555555556</v>
      </c>
      <c r="N223" s="15">
        <v>924</v>
      </c>
      <c r="O223" s="56"/>
      <c r="P223" s="56"/>
      <c r="Q223" s="95">
        <v>0</v>
      </c>
      <c r="R223" s="64">
        <f t="shared" si="86"/>
        <v>0</v>
      </c>
      <c r="S223" s="95">
        <v>0</v>
      </c>
      <c r="T223" s="67">
        <f t="shared" si="132"/>
        <v>0</v>
      </c>
      <c r="U223" s="61">
        <f t="shared" si="133"/>
        <v>0</v>
      </c>
      <c r="V223" s="95">
        <v>0</v>
      </c>
      <c r="W223" s="95">
        <f t="shared" si="134"/>
        <v>0</v>
      </c>
      <c r="X223" s="95">
        <v>0</v>
      </c>
      <c r="Y223" s="95">
        <f t="shared" si="135"/>
        <v>0</v>
      </c>
      <c r="Z223" s="62">
        <f t="shared" si="136"/>
        <v>0</v>
      </c>
      <c r="AB223" s="139">
        <v>-16</v>
      </c>
      <c r="AC223" s="139">
        <v>-4</v>
      </c>
      <c r="AD223" s="139">
        <v>55</v>
      </c>
      <c r="AE223" s="139">
        <v>-28</v>
      </c>
      <c r="AF223" s="139">
        <v>1</v>
      </c>
      <c r="AG223" s="140">
        <v>0</v>
      </c>
    </row>
    <row r="224" spans="2:33" ht="15" customHeight="1" x14ac:dyDescent="0.3">
      <c r="B224" s="124">
        <v>44046</v>
      </c>
      <c r="C224" s="89"/>
      <c r="D224" s="96"/>
      <c r="E224" s="30"/>
      <c r="F224" s="30"/>
      <c r="G224" s="96"/>
      <c r="H224" s="95">
        <v>219</v>
      </c>
      <c r="I224" s="91">
        <v>28</v>
      </c>
      <c r="J224" s="92">
        <v>1469</v>
      </c>
      <c r="K224" s="93">
        <v>0.98989218328840967</v>
      </c>
      <c r="L224" s="92">
        <v>88</v>
      </c>
      <c r="M224" s="93">
        <v>0.87128712871287128</v>
      </c>
      <c r="N224" s="15">
        <v>1557</v>
      </c>
      <c r="O224" s="56"/>
      <c r="P224" s="56"/>
      <c r="Q224" s="92">
        <v>1080</v>
      </c>
      <c r="R224" s="64">
        <f t="shared" si="86"/>
        <v>1.1967881894020975</v>
      </c>
      <c r="S224" s="92">
        <v>71</v>
      </c>
      <c r="T224" s="64">
        <f t="shared" si="132"/>
        <v>0.45789774795859989</v>
      </c>
      <c r="U224" s="61">
        <f t="shared" si="133"/>
        <v>1151</v>
      </c>
      <c r="V224" s="92">
        <v>2</v>
      </c>
      <c r="W224" s="64">
        <f t="shared" si="134"/>
        <v>0.82529118136439272</v>
      </c>
      <c r="X224" s="92">
        <v>17</v>
      </c>
      <c r="Y224" s="92">
        <f t="shared" si="135"/>
        <v>0.84760755930840381</v>
      </c>
      <c r="Z224" s="87">
        <f t="shared" si="136"/>
        <v>19</v>
      </c>
      <c r="AB224" s="139">
        <v>-4</v>
      </c>
      <c r="AC224" s="139">
        <v>9</v>
      </c>
      <c r="AD224" s="139">
        <v>87</v>
      </c>
      <c r="AE224" s="139">
        <v>-34</v>
      </c>
      <c r="AF224" s="139">
        <v>-37</v>
      </c>
      <c r="AG224" s="140">
        <v>10</v>
      </c>
    </row>
    <row r="225" spans="2:33" ht="15" customHeight="1" x14ac:dyDescent="0.3">
      <c r="B225" s="124">
        <v>44047</v>
      </c>
      <c r="C225" s="89"/>
      <c r="D225" s="96"/>
      <c r="E225" s="30">
        <v>115103</v>
      </c>
      <c r="F225" s="30">
        <v>1368136</v>
      </c>
      <c r="G225" s="96"/>
      <c r="H225" s="95">
        <v>198</v>
      </c>
      <c r="I225" s="91">
        <v>25</v>
      </c>
      <c r="J225" s="92">
        <v>1472</v>
      </c>
      <c r="K225" s="93">
        <v>0.98858294157152449</v>
      </c>
      <c r="L225" s="92">
        <v>115</v>
      </c>
      <c r="M225" s="93">
        <v>1.0454545454545454</v>
      </c>
      <c r="N225" s="15">
        <v>1587</v>
      </c>
      <c r="O225" s="56"/>
      <c r="P225" s="56"/>
      <c r="Q225" s="92">
        <v>585</v>
      </c>
      <c r="R225" s="64">
        <f t="shared" si="86"/>
        <v>0.64826026925946945</v>
      </c>
      <c r="S225" s="92">
        <v>84</v>
      </c>
      <c r="T225" s="64">
        <f t="shared" ref="T225:T231" si="137">S225/$S$68</f>
        <v>0.54173818068341395</v>
      </c>
      <c r="U225" s="61">
        <f t="shared" ref="U225:U231" si="138">Q225+S225</f>
        <v>669</v>
      </c>
      <c r="V225" s="92">
        <v>0</v>
      </c>
      <c r="W225" s="64">
        <f t="shared" ref="W225:W231" si="139">V225/$V$68</f>
        <v>0</v>
      </c>
      <c r="X225" s="92">
        <v>28</v>
      </c>
      <c r="Y225" s="92">
        <f t="shared" ref="Y225:Y231" si="140">X225/$X$68</f>
        <v>1.3960595094491357</v>
      </c>
      <c r="Z225" s="87">
        <f t="shared" ref="Z225:Z231" si="141">V225+X225</f>
        <v>28</v>
      </c>
      <c r="AB225" s="139">
        <v>-3</v>
      </c>
      <c r="AC225" s="139">
        <v>9</v>
      </c>
      <c r="AD225" s="139">
        <v>101</v>
      </c>
      <c r="AE225" s="139">
        <v>-33</v>
      </c>
      <c r="AF225" s="139">
        <v>-37</v>
      </c>
      <c r="AG225" s="140">
        <v>10</v>
      </c>
    </row>
    <row r="226" spans="2:33" ht="15" customHeight="1" x14ac:dyDescent="0.3">
      <c r="B226" s="124">
        <v>44048</v>
      </c>
      <c r="C226" s="89"/>
      <c r="D226" s="96"/>
      <c r="E226" s="30">
        <v>115111</v>
      </c>
      <c r="F226" s="30">
        <v>1368216</v>
      </c>
      <c r="G226" s="96"/>
      <c r="H226" s="95">
        <v>200</v>
      </c>
      <c r="I226" s="91">
        <v>20</v>
      </c>
      <c r="J226" s="92">
        <v>1471</v>
      </c>
      <c r="K226" s="93">
        <v>0.98724832214765101</v>
      </c>
      <c r="L226" s="92">
        <v>124</v>
      </c>
      <c r="M226" s="93">
        <v>1.0420168067226891</v>
      </c>
      <c r="N226" s="15">
        <v>1595</v>
      </c>
      <c r="O226" s="56"/>
      <c r="P226" s="56"/>
      <c r="Q226" s="92">
        <v>630</v>
      </c>
      <c r="R226" s="64">
        <f t="shared" si="86"/>
        <v>0.69812644381789024</v>
      </c>
      <c r="S226" s="92">
        <v>78</v>
      </c>
      <c r="T226" s="64">
        <f t="shared" si="137"/>
        <v>0.50304259634888437</v>
      </c>
      <c r="U226" s="61">
        <f t="shared" si="138"/>
        <v>708</v>
      </c>
      <c r="V226" s="92">
        <v>0</v>
      </c>
      <c r="W226" s="64">
        <f t="shared" si="139"/>
        <v>0</v>
      </c>
      <c r="X226" s="92">
        <v>5</v>
      </c>
      <c r="Y226" s="92">
        <f t="shared" si="140"/>
        <v>0.24929634097305994</v>
      </c>
      <c r="Z226" s="87">
        <f t="shared" si="141"/>
        <v>5</v>
      </c>
      <c r="AB226" s="139">
        <v>-2</v>
      </c>
      <c r="AC226" s="139">
        <v>7</v>
      </c>
      <c r="AD226" s="139">
        <v>120</v>
      </c>
      <c r="AE226" s="139">
        <v>-32</v>
      </c>
      <c r="AF226" s="139">
        <v>-37</v>
      </c>
      <c r="AG226" s="140">
        <v>9</v>
      </c>
    </row>
    <row r="227" spans="2:33" ht="15" customHeight="1" x14ac:dyDescent="0.3">
      <c r="B227" s="124">
        <v>44049</v>
      </c>
      <c r="C227" s="89"/>
      <c r="D227" s="96"/>
      <c r="E227" s="30"/>
      <c r="F227" s="30"/>
      <c r="G227" s="96"/>
      <c r="H227" s="95">
        <v>206</v>
      </c>
      <c r="I227" s="91">
        <v>24</v>
      </c>
      <c r="J227" s="92">
        <v>1467</v>
      </c>
      <c r="K227" s="93">
        <v>0.98522498321020824</v>
      </c>
      <c r="L227" s="92">
        <v>85</v>
      </c>
      <c r="M227" s="93">
        <v>0.81730769230769229</v>
      </c>
      <c r="N227" s="15">
        <v>1552</v>
      </c>
      <c r="O227" s="56"/>
      <c r="P227" s="56"/>
      <c r="Q227" s="92">
        <v>612</v>
      </c>
      <c r="R227" s="64">
        <f t="shared" si="86"/>
        <v>0.6781799739945219</v>
      </c>
      <c r="S227" s="92">
        <v>74</v>
      </c>
      <c r="T227" s="64">
        <f t="shared" si="137"/>
        <v>0.47724554012586468</v>
      </c>
      <c r="U227" s="61">
        <f t="shared" si="138"/>
        <v>686</v>
      </c>
      <c r="V227" s="92">
        <v>2</v>
      </c>
      <c r="W227" s="64">
        <f t="shared" si="139"/>
        <v>0.82529118136439272</v>
      </c>
      <c r="X227" s="92">
        <v>2</v>
      </c>
      <c r="Y227" s="92">
        <f t="shared" si="140"/>
        <v>9.9718536389223969E-2</v>
      </c>
      <c r="Z227" s="87">
        <f t="shared" si="141"/>
        <v>4</v>
      </c>
      <c r="AB227" s="139">
        <v>-1</v>
      </c>
      <c r="AC227" s="139">
        <v>7</v>
      </c>
      <c r="AD227" s="139">
        <v>129</v>
      </c>
      <c r="AE227" s="139">
        <v>-33</v>
      </c>
      <c r="AF227" s="139">
        <v>-37</v>
      </c>
      <c r="AG227" s="140">
        <v>9</v>
      </c>
    </row>
    <row r="228" spans="2:33" ht="15" customHeight="1" x14ac:dyDescent="0.3">
      <c r="B228" s="124">
        <v>44050</v>
      </c>
      <c r="C228" s="89"/>
      <c r="D228" s="96"/>
      <c r="E228" s="30"/>
      <c r="F228" s="30"/>
      <c r="G228" s="96"/>
      <c r="H228" s="95">
        <v>230</v>
      </c>
      <c r="I228" s="91">
        <v>28</v>
      </c>
      <c r="J228" s="92">
        <v>1474</v>
      </c>
      <c r="K228" s="93">
        <v>0.98727394507702615</v>
      </c>
      <c r="L228" s="92">
        <v>102</v>
      </c>
      <c r="M228" s="93">
        <v>0.91891891891891897</v>
      </c>
      <c r="N228" s="15">
        <v>1576</v>
      </c>
      <c r="O228" s="56"/>
      <c r="P228" s="56"/>
      <c r="Q228" s="92">
        <v>341</v>
      </c>
      <c r="R228" s="64">
        <f t="shared" ref="R228:R291" si="142">Q228/Q$68</f>
        <v>0.3778747894315882</v>
      </c>
      <c r="S228" s="92">
        <v>60</v>
      </c>
      <c r="T228" s="64">
        <f t="shared" si="137"/>
        <v>0.38695584334529565</v>
      </c>
      <c r="U228" s="61">
        <f t="shared" si="138"/>
        <v>401</v>
      </c>
      <c r="V228" s="92">
        <v>0</v>
      </c>
      <c r="W228" s="64">
        <f t="shared" si="139"/>
        <v>0</v>
      </c>
      <c r="X228" s="92">
        <v>11</v>
      </c>
      <c r="Y228" s="92">
        <f t="shared" si="140"/>
        <v>0.54845195014073189</v>
      </c>
      <c r="Z228" s="87">
        <f t="shared" si="141"/>
        <v>11</v>
      </c>
      <c r="AB228" s="139">
        <v>-9</v>
      </c>
      <c r="AC228" s="139">
        <v>4</v>
      </c>
      <c r="AD228" s="139">
        <v>97</v>
      </c>
      <c r="AE228" s="139">
        <v>-33</v>
      </c>
      <c r="AF228" s="139">
        <v>-37</v>
      </c>
      <c r="AG228" s="140">
        <v>9</v>
      </c>
    </row>
    <row r="229" spans="2:33" ht="15" customHeight="1" x14ac:dyDescent="0.3">
      <c r="B229" s="124">
        <v>44051</v>
      </c>
      <c r="C229" s="89"/>
      <c r="D229" s="96"/>
      <c r="E229" s="30"/>
      <c r="F229" s="30"/>
      <c r="G229" s="96"/>
      <c r="H229" s="95">
        <v>222</v>
      </c>
      <c r="I229" s="91">
        <v>24</v>
      </c>
      <c r="J229" s="92">
        <v>909</v>
      </c>
      <c r="K229" s="93">
        <v>0.99127589967284624</v>
      </c>
      <c r="L229" s="92">
        <v>43</v>
      </c>
      <c r="M229" s="93">
        <v>0.79629629629629628</v>
      </c>
      <c r="N229" s="15">
        <v>952</v>
      </c>
      <c r="O229" s="56"/>
      <c r="P229" s="56"/>
      <c r="Q229" s="95">
        <v>0</v>
      </c>
      <c r="R229" s="64">
        <f t="shared" si="142"/>
        <v>0</v>
      </c>
      <c r="S229" s="95">
        <v>0</v>
      </c>
      <c r="T229" s="67">
        <f t="shared" si="137"/>
        <v>0</v>
      </c>
      <c r="U229" s="61">
        <f t="shared" si="138"/>
        <v>0</v>
      </c>
      <c r="V229" s="95">
        <v>0</v>
      </c>
      <c r="W229" s="95">
        <f t="shared" si="139"/>
        <v>0</v>
      </c>
      <c r="X229" s="95">
        <v>0</v>
      </c>
      <c r="Y229" s="95">
        <f t="shared" si="140"/>
        <v>0</v>
      </c>
      <c r="Z229" s="62">
        <f t="shared" si="141"/>
        <v>0</v>
      </c>
      <c r="AB229" s="139">
        <v>-12</v>
      </c>
      <c r="AC229" s="139">
        <v>-2</v>
      </c>
      <c r="AD229" s="139">
        <v>87</v>
      </c>
      <c r="AE229" s="139">
        <v>-24</v>
      </c>
      <c r="AF229" s="139">
        <v>-8</v>
      </c>
      <c r="AG229" s="140">
        <v>1</v>
      </c>
    </row>
    <row r="230" spans="2:33" ht="15" customHeight="1" x14ac:dyDescent="0.3">
      <c r="B230" s="124">
        <v>44052</v>
      </c>
      <c r="C230" s="89"/>
      <c r="D230" s="96"/>
      <c r="E230" s="30"/>
      <c r="F230" s="30"/>
      <c r="G230" s="96"/>
      <c r="H230" s="95">
        <v>231</v>
      </c>
      <c r="I230" s="91">
        <v>22</v>
      </c>
      <c r="J230" s="92">
        <v>883</v>
      </c>
      <c r="K230" s="93">
        <v>0.98111111111111116</v>
      </c>
      <c r="L230" s="92">
        <v>33</v>
      </c>
      <c r="M230" s="93">
        <v>0.91666666666666663</v>
      </c>
      <c r="N230" s="15">
        <v>916</v>
      </c>
      <c r="O230" s="56"/>
      <c r="P230" s="56"/>
      <c r="Q230" s="95">
        <v>0</v>
      </c>
      <c r="R230" s="64">
        <f t="shared" si="142"/>
        <v>0</v>
      </c>
      <c r="S230" s="95">
        <v>0</v>
      </c>
      <c r="T230" s="67">
        <f t="shared" si="137"/>
        <v>0</v>
      </c>
      <c r="U230" s="61">
        <f t="shared" si="138"/>
        <v>0</v>
      </c>
      <c r="V230" s="95">
        <v>0</v>
      </c>
      <c r="W230" s="95">
        <f t="shared" si="139"/>
        <v>0</v>
      </c>
      <c r="X230" s="95">
        <v>0</v>
      </c>
      <c r="Y230" s="95">
        <f t="shared" si="140"/>
        <v>0</v>
      </c>
      <c r="Z230" s="62">
        <f t="shared" si="141"/>
        <v>0</v>
      </c>
      <c r="AB230" s="139">
        <v>-12</v>
      </c>
      <c r="AC230" s="139">
        <v>-4</v>
      </c>
      <c r="AD230" s="139">
        <v>67</v>
      </c>
      <c r="AE230" s="139">
        <v>-26</v>
      </c>
      <c r="AF230" s="139">
        <v>0</v>
      </c>
      <c r="AG230" s="140">
        <v>-1</v>
      </c>
    </row>
    <row r="231" spans="2:33" ht="15" customHeight="1" x14ac:dyDescent="0.3">
      <c r="B231" s="124">
        <v>44053</v>
      </c>
      <c r="C231" s="89"/>
      <c r="D231" s="96"/>
      <c r="E231" s="30"/>
      <c r="F231" s="30"/>
      <c r="G231" s="96"/>
      <c r="H231" s="95">
        <v>212</v>
      </c>
      <c r="I231" s="91">
        <v>31</v>
      </c>
      <c r="J231" s="92">
        <v>1469</v>
      </c>
      <c r="K231" s="93">
        <v>0.98989218328840967</v>
      </c>
      <c r="L231" s="92">
        <v>89</v>
      </c>
      <c r="M231" s="93">
        <v>0.88118811881188119</v>
      </c>
      <c r="N231" s="15">
        <v>1558</v>
      </c>
      <c r="O231" s="56"/>
      <c r="P231" s="56"/>
      <c r="Q231" s="92">
        <v>445</v>
      </c>
      <c r="R231" s="64">
        <f t="shared" si="142"/>
        <v>0.49312105952216051</v>
      </c>
      <c r="S231" s="92">
        <v>76</v>
      </c>
      <c r="T231" s="64">
        <f t="shared" si="137"/>
        <v>0.4901440682373745</v>
      </c>
      <c r="U231" s="61">
        <f t="shared" si="138"/>
        <v>521</v>
      </c>
      <c r="V231" s="92">
        <v>0</v>
      </c>
      <c r="W231" s="64">
        <f t="shared" si="139"/>
        <v>0</v>
      </c>
      <c r="X231" s="92">
        <v>13</v>
      </c>
      <c r="Y231" s="92">
        <f t="shared" si="140"/>
        <v>0.64817048652995579</v>
      </c>
      <c r="Z231" s="87">
        <f t="shared" si="141"/>
        <v>13</v>
      </c>
      <c r="AB231" s="139">
        <v>2</v>
      </c>
      <c r="AC231" s="139">
        <v>12</v>
      </c>
      <c r="AD231" s="139">
        <v>110</v>
      </c>
      <c r="AE231" s="139">
        <v>-33</v>
      </c>
      <c r="AF231" s="139">
        <v>-40</v>
      </c>
      <c r="AG231" s="140">
        <v>10</v>
      </c>
    </row>
    <row r="232" spans="2:33" ht="15" customHeight="1" x14ac:dyDescent="0.3">
      <c r="B232" s="124">
        <v>44054</v>
      </c>
      <c r="C232" s="89"/>
      <c r="D232" s="96"/>
      <c r="E232" s="30"/>
      <c r="F232" s="30"/>
      <c r="G232" s="96"/>
      <c r="H232" s="95">
        <v>187</v>
      </c>
      <c r="I232" s="91">
        <v>28</v>
      </c>
      <c r="J232" s="92">
        <v>1470</v>
      </c>
      <c r="K232" s="93">
        <v>0.98723975822699794</v>
      </c>
      <c r="L232" s="92">
        <v>121</v>
      </c>
      <c r="M232" s="93">
        <v>1.1000000000000001</v>
      </c>
      <c r="N232" s="15">
        <v>1591</v>
      </c>
      <c r="O232" s="56"/>
      <c r="P232" s="56"/>
      <c r="Q232" s="92">
        <v>448</v>
      </c>
      <c r="R232" s="64">
        <f t="shared" si="142"/>
        <v>0.49644547115938858</v>
      </c>
      <c r="S232" s="92">
        <v>76</v>
      </c>
      <c r="T232" s="64">
        <f t="shared" ref="T232:T237" si="143">S232/$S$68</f>
        <v>0.4901440682373745</v>
      </c>
      <c r="U232" s="61">
        <f t="shared" ref="U232:U237" si="144">Q232+S232</f>
        <v>524</v>
      </c>
      <c r="V232" s="92">
        <v>0</v>
      </c>
      <c r="W232" s="64">
        <f t="shared" ref="W232:W237" si="145">V232/$V$68</f>
        <v>0</v>
      </c>
      <c r="X232" s="92">
        <v>8</v>
      </c>
      <c r="Y232" s="92">
        <f t="shared" ref="Y232:Y237" si="146">X232/$X$68</f>
        <v>0.39887414555689588</v>
      </c>
      <c r="Z232" s="87">
        <f t="shared" ref="Z232:Z237" si="147">V232+X232</f>
        <v>8</v>
      </c>
      <c r="AB232" s="139">
        <v>1</v>
      </c>
      <c r="AC232" s="139">
        <v>10</v>
      </c>
      <c r="AD232" s="139">
        <v>104</v>
      </c>
      <c r="AE232" s="139">
        <v>-33</v>
      </c>
      <c r="AF232" s="139">
        <v>-40</v>
      </c>
      <c r="AG232" s="140">
        <v>10</v>
      </c>
    </row>
    <row r="233" spans="2:33" ht="15" customHeight="1" x14ac:dyDescent="0.3">
      <c r="B233" s="124">
        <v>44055</v>
      </c>
      <c r="C233" s="89"/>
      <c r="D233" s="96"/>
      <c r="E233" s="30">
        <v>115169</v>
      </c>
      <c r="F233" s="30">
        <v>1368481</v>
      </c>
      <c r="G233" s="96"/>
      <c r="H233" s="95">
        <v>188</v>
      </c>
      <c r="I233" s="91">
        <v>23</v>
      </c>
      <c r="J233" s="92">
        <v>1472</v>
      </c>
      <c r="K233" s="93">
        <v>0.98791946308724832</v>
      </c>
      <c r="L233" s="92">
        <v>112</v>
      </c>
      <c r="M233" s="93">
        <v>0.94117647058823528</v>
      </c>
      <c r="N233" s="15">
        <v>1584</v>
      </c>
      <c r="O233" s="56"/>
      <c r="P233" s="56"/>
      <c r="Q233" s="92">
        <v>473</v>
      </c>
      <c r="R233" s="64">
        <f t="shared" si="142"/>
        <v>0.52414890146962234</v>
      </c>
      <c r="S233" s="92">
        <v>89</v>
      </c>
      <c r="T233" s="64">
        <f t="shared" si="143"/>
        <v>0.57398450096218856</v>
      </c>
      <c r="U233" s="61">
        <f t="shared" si="144"/>
        <v>562</v>
      </c>
      <c r="V233" s="92">
        <v>1</v>
      </c>
      <c r="W233" s="64">
        <f t="shared" si="145"/>
        <v>0.41264559068219636</v>
      </c>
      <c r="X233" s="92">
        <v>8</v>
      </c>
      <c r="Y233" s="92">
        <f t="shared" si="146"/>
        <v>0.39887414555689588</v>
      </c>
      <c r="Z233" s="87">
        <f t="shared" si="147"/>
        <v>9</v>
      </c>
      <c r="AB233" s="139">
        <v>3</v>
      </c>
      <c r="AC233" s="139">
        <v>9</v>
      </c>
      <c r="AD233" s="139">
        <v>108</v>
      </c>
      <c r="AE233" s="139">
        <v>-32</v>
      </c>
      <c r="AF233" s="139">
        <v>-40</v>
      </c>
      <c r="AG233" s="140">
        <v>10</v>
      </c>
    </row>
    <row r="234" spans="2:33" ht="15" customHeight="1" x14ac:dyDescent="0.3">
      <c r="B234" s="124">
        <v>44056</v>
      </c>
      <c r="C234" s="89"/>
      <c r="D234" s="96"/>
      <c r="E234" s="30"/>
      <c r="F234" s="30"/>
      <c r="G234" s="96"/>
      <c r="H234" s="95">
        <v>207</v>
      </c>
      <c r="I234" s="91">
        <v>18</v>
      </c>
      <c r="J234" s="92">
        <v>1472</v>
      </c>
      <c r="K234" s="93">
        <v>0.98858294157152449</v>
      </c>
      <c r="L234" s="92">
        <v>76</v>
      </c>
      <c r="M234" s="93">
        <v>0.73076923076923073</v>
      </c>
      <c r="N234" s="15">
        <v>1548</v>
      </c>
      <c r="O234" s="56"/>
      <c r="P234" s="56"/>
      <c r="Q234" s="92">
        <v>410</v>
      </c>
      <c r="R234" s="64">
        <f t="shared" si="142"/>
        <v>0.45433625708783332</v>
      </c>
      <c r="S234" s="92">
        <v>74</v>
      </c>
      <c r="T234" s="64">
        <f t="shared" si="143"/>
        <v>0.47724554012586468</v>
      </c>
      <c r="U234" s="61">
        <f t="shared" si="144"/>
        <v>484</v>
      </c>
      <c r="V234" s="92">
        <v>0</v>
      </c>
      <c r="W234" s="64">
        <f t="shared" si="145"/>
        <v>0</v>
      </c>
      <c r="X234" s="92">
        <v>27</v>
      </c>
      <c r="Y234" s="92">
        <f t="shared" si="146"/>
        <v>1.3462002412545235</v>
      </c>
      <c r="Z234" s="87">
        <f t="shared" si="147"/>
        <v>27</v>
      </c>
      <c r="AB234" s="139">
        <v>2</v>
      </c>
      <c r="AC234" s="139">
        <v>7</v>
      </c>
      <c r="AD234" s="139">
        <v>140</v>
      </c>
      <c r="AE234" s="139">
        <v>-32</v>
      </c>
      <c r="AF234" s="139">
        <v>-40</v>
      </c>
      <c r="AG234" s="140">
        <v>9</v>
      </c>
    </row>
    <row r="235" spans="2:33" ht="15" customHeight="1" x14ac:dyDescent="0.3">
      <c r="B235" s="124">
        <v>44057</v>
      </c>
      <c r="C235" s="89"/>
      <c r="D235" s="96"/>
      <c r="E235" s="30"/>
      <c r="F235" s="30"/>
      <c r="G235" s="96"/>
      <c r="H235" s="95">
        <v>230</v>
      </c>
      <c r="I235" s="91">
        <v>22</v>
      </c>
      <c r="J235" s="92">
        <v>1476</v>
      </c>
      <c r="K235" s="93">
        <v>0.98861352980576023</v>
      </c>
      <c r="L235" s="92">
        <v>94</v>
      </c>
      <c r="M235" s="93">
        <v>0.84684684684684686</v>
      </c>
      <c r="N235" s="15">
        <v>1570</v>
      </c>
      <c r="O235" s="56"/>
      <c r="P235" s="56"/>
      <c r="Q235" s="92">
        <v>280</v>
      </c>
      <c r="R235" s="64">
        <f t="shared" si="142"/>
        <v>0.31027841947461787</v>
      </c>
      <c r="S235" s="92">
        <v>50</v>
      </c>
      <c r="T235" s="64">
        <f t="shared" si="143"/>
        <v>0.32246320278774637</v>
      </c>
      <c r="U235" s="61">
        <f t="shared" si="144"/>
        <v>330</v>
      </c>
      <c r="V235" s="92">
        <v>0</v>
      </c>
      <c r="W235" s="64">
        <f t="shared" si="145"/>
        <v>0</v>
      </c>
      <c r="X235" s="92">
        <v>8</v>
      </c>
      <c r="Y235" s="92">
        <f t="shared" si="146"/>
        <v>0.39887414555689588</v>
      </c>
      <c r="Z235" s="87">
        <f t="shared" si="147"/>
        <v>8</v>
      </c>
      <c r="AB235" s="139">
        <v>-6</v>
      </c>
      <c r="AC235" s="139">
        <v>8</v>
      </c>
      <c r="AD235" s="139">
        <v>111</v>
      </c>
      <c r="AE235" s="139">
        <v>-32</v>
      </c>
      <c r="AF235" s="139">
        <v>-39</v>
      </c>
      <c r="AG235" s="140">
        <v>9</v>
      </c>
    </row>
    <row r="236" spans="2:33" ht="15" customHeight="1" x14ac:dyDescent="0.3">
      <c r="B236" s="124">
        <v>44058</v>
      </c>
      <c r="C236" s="89"/>
      <c r="D236" s="96"/>
      <c r="E236" s="30"/>
      <c r="F236" s="30"/>
      <c r="G236" s="96"/>
      <c r="H236" s="95">
        <v>227</v>
      </c>
      <c r="I236" s="91">
        <v>23</v>
      </c>
      <c r="J236" s="92">
        <v>893</v>
      </c>
      <c r="K236" s="93">
        <v>0.97382769901853872</v>
      </c>
      <c r="L236" s="92">
        <v>37</v>
      </c>
      <c r="M236" s="93">
        <v>0.68518518518518523</v>
      </c>
      <c r="N236" s="15">
        <v>930</v>
      </c>
      <c r="O236" s="56"/>
      <c r="P236" s="56"/>
      <c r="Q236" s="95">
        <v>0</v>
      </c>
      <c r="R236" s="64">
        <f t="shared" si="142"/>
        <v>0</v>
      </c>
      <c r="S236" s="95">
        <v>0</v>
      </c>
      <c r="T236" s="67">
        <f t="shared" si="143"/>
        <v>0</v>
      </c>
      <c r="U236" s="61">
        <f t="shared" si="144"/>
        <v>0</v>
      </c>
      <c r="V236" s="95">
        <v>0</v>
      </c>
      <c r="W236" s="95">
        <f t="shared" si="145"/>
        <v>0</v>
      </c>
      <c r="X236" s="95">
        <v>0</v>
      </c>
      <c r="Y236" s="95">
        <f t="shared" si="146"/>
        <v>0</v>
      </c>
      <c r="Z236" s="62">
        <f t="shared" si="147"/>
        <v>0</v>
      </c>
      <c r="AB236" s="139">
        <v>-13</v>
      </c>
      <c r="AC236" s="139">
        <v>-2</v>
      </c>
      <c r="AD236" s="139">
        <v>93</v>
      </c>
      <c r="AE236" s="139">
        <v>-24</v>
      </c>
      <c r="AF236" s="139">
        <v>-20</v>
      </c>
      <c r="AG236" s="140">
        <v>1</v>
      </c>
    </row>
    <row r="237" spans="2:33" ht="15" customHeight="1" x14ac:dyDescent="0.3">
      <c r="B237" s="124">
        <v>44059</v>
      </c>
      <c r="C237" s="89"/>
      <c r="D237" s="96"/>
      <c r="E237" s="30"/>
      <c r="F237" s="30"/>
      <c r="G237" s="96"/>
      <c r="H237" s="95">
        <v>243</v>
      </c>
      <c r="I237" s="91">
        <v>20</v>
      </c>
      <c r="J237" s="92">
        <v>885</v>
      </c>
      <c r="K237" s="93">
        <v>0.98333333333333328</v>
      </c>
      <c r="L237" s="92">
        <v>34</v>
      </c>
      <c r="M237" s="93">
        <v>0.94444444444444442</v>
      </c>
      <c r="N237" s="15">
        <v>919</v>
      </c>
      <c r="O237" s="56"/>
      <c r="P237" s="56"/>
      <c r="Q237" s="95">
        <v>0</v>
      </c>
      <c r="R237" s="64">
        <f t="shared" si="142"/>
        <v>0</v>
      </c>
      <c r="S237" s="95">
        <v>0</v>
      </c>
      <c r="T237" s="67">
        <f t="shared" si="143"/>
        <v>0</v>
      </c>
      <c r="U237" s="61">
        <f t="shared" si="144"/>
        <v>0</v>
      </c>
      <c r="V237" s="95">
        <v>0</v>
      </c>
      <c r="W237" s="95">
        <f t="shared" si="145"/>
        <v>0</v>
      </c>
      <c r="X237" s="95">
        <v>0</v>
      </c>
      <c r="Y237" s="95">
        <f t="shared" si="146"/>
        <v>0</v>
      </c>
      <c r="Z237" s="62">
        <f t="shared" si="147"/>
        <v>0</v>
      </c>
      <c r="AB237" s="139">
        <v>-12</v>
      </c>
      <c r="AC237" s="139">
        <v>-4</v>
      </c>
      <c r="AD237" s="139">
        <v>60</v>
      </c>
      <c r="AE237" s="139">
        <v>-24</v>
      </c>
      <c r="AF237" s="139">
        <v>0</v>
      </c>
      <c r="AG237" s="140">
        <v>-1</v>
      </c>
    </row>
    <row r="238" spans="2:33" ht="15" customHeight="1" x14ac:dyDescent="0.3">
      <c r="B238" s="124">
        <v>44060</v>
      </c>
      <c r="C238" s="89"/>
      <c r="D238" s="96"/>
      <c r="E238" s="30"/>
      <c r="F238" s="30"/>
      <c r="G238" s="96"/>
      <c r="H238" s="95">
        <v>219</v>
      </c>
      <c r="I238" s="91">
        <v>25</v>
      </c>
      <c r="J238" s="92">
        <v>1472</v>
      </c>
      <c r="K238" s="93">
        <v>0.99191374663072773</v>
      </c>
      <c r="L238" s="92">
        <v>96</v>
      </c>
      <c r="M238" s="93">
        <v>0.95049504950495045</v>
      </c>
      <c r="N238" s="15">
        <v>1568</v>
      </c>
      <c r="O238" s="56"/>
      <c r="P238" s="56"/>
      <c r="Q238" s="92">
        <v>379</v>
      </c>
      <c r="R238" s="64">
        <f t="shared" si="142"/>
        <v>0.41998400350314347</v>
      </c>
      <c r="S238" s="92">
        <v>67</v>
      </c>
      <c r="T238" s="64">
        <f t="shared" ref="T238" si="148">S238/$S$68</f>
        <v>0.43210069173558013</v>
      </c>
      <c r="U238" s="61">
        <f t="shared" ref="U238" si="149">Q238+S238</f>
        <v>446</v>
      </c>
      <c r="V238" s="92">
        <v>1</v>
      </c>
      <c r="W238" s="64">
        <f t="shared" ref="W238" si="150">V238/$V$68</f>
        <v>0.41264559068219636</v>
      </c>
      <c r="X238" s="92">
        <v>0</v>
      </c>
      <c r="Y238" s="92">
        <f t="shared" ref="Y238" si="151">X238/$X$68</f>
        <v>0</v>
      </c>
      <c r="Z238" s="87">
        <f t="shared" ref="Z238" si="152">V238+X238</f>
        <v>1</v>
      </c>
      <c r="AB238" s="139">
        <v>-1</v>
      </c>
      <c r="AC238" s="139">
        <v>12</v>
      </c>
      <c r="AD238" s="139">
        <v>93</v>
      </c>
      <c r="AE238" s="139">
        <v>-35</v>
      </c>
      <c r="AF238" s="139">
        <v>-44</v>
      </c>
      <c r="AG238" s="140">
        <v>11</v>
      </c>
    </row>
    <row r="239" spans="2:33" ht="15" customHeight="1" x14ac:dyDescent="0.3">
      <c r="B239" s="124">
        <v>44061</v>
      </c>
      <c r="C239" s="89"/>
      <c r="D239" s="96"/>
      <c r="E239" s="30"/>
      <c r="F239" s="30"/>
      <c r="G239" s="96"/>
      <c r="H239" s="95">
        <v>198</v>
      </c>
      <c r="I239" s="91">
        <v>30</v>
      </c>
      <c r="J239" s="92">
        <v>1474</v>
      </c>
      <c r="K239" s="93">
        <v>0.98992612491605103</v>
      </c>
      <c r="L239" s="92">
        <v>117</v>
      </c>
      <c r="M239" s="93">
        <v>1.0636363636363637</v>
      </c>
      <c r="N239" s="15">
        <v>1591</v>
      </c>
      <c r="O239" s="56"/>
      <c r="P239" s="56"/>
      <c r="Q239" s="92">
        <v>463</v>
      </c>
      <c r="R239" s="64">
        <f t="shared" si="142"/>
        <v>0.51306752934552879</v>
      </c>
      <c r="S239" s="92">
        <v>80</v>
      </c>
      <c r="T239" s="64">
        <f t="shared" ref="T239:T245" si="153">S239/$S$68</f>
        <v>0.5159411244603942</v>
      </c>
      <c r="U239" s="61">
        <f t="shared" ref="U239:U245" si="154">Q239+S239</f>
        <v>543</v>
      </c>
      <c r="V239" s="92">
        <v>0</v>
      </c>
      <c r="W239" s="64">
        <f t="shared" ref="W239:W245" si="155">V239/$V$68</f>
        <v>0</v>
      </c>
      <c r="X239" s="92">
        <v>2</v>
      </c>
      <c r="Y239" s="92">
        <f t="shared" ref="Y239:Y245" si="156">X239/$X$68</f>
        <v>9.9718536389223969E-2</v>
      </c>
      <c r="Z239" s="87">
        <f t="shared" ref="Z239:Z245" si="157">V239+X239</f>
        <v>2</v>
      </c>
      <c r="AB239" s="139">
        <v>0</v>
      </c>
      <c r="AC239" s="139">
        <v>10</v>
      </c>
      <c r="AD239" s="139">
        <v>108</v>
      </c>
      <c r="AE239" s="139">
        <v>-34</v>
      </c>
      <c r="AF239" s="139">
        <v>-42</v>
      </c>
      <c r="AG239" s="140">
        <v>11</v>
      </c>
    </row>
    <row r="240" spans="2:33" ht="15" customHeight="1" x14ac:dyDescent="0.3">
      <c r="B240" s="124">
        <v>44062</v>
      </c>
      <c r="C240" s="89"/>
      <c r="D240" s="96"/>
      <c r="E240" s="30">
        <v>115206</v>
      </c>
      <c r="F240" s="30">
        <v>1368637</v>
      </c>
      <c r="G240" s="96"/>
      <c r="H240" s="95">
        <v>193</v>
      </c>
      <c r="I240" s="91">
        <v>19</v>
      </c>
      <c r="J240" s="92">
        <v>1473</v>
      </c>
      <c r="K240" s="93">
        <v>0.98859060402684562</v>
      </c>
      <c r="L240" s="92">
        <v>125</v>
      </c>
      <c r="M240" s="93">
        <v>1.0504201680672269</v>
      </c>
      <c r="N240" s="15">
        <v>1598</v>
      </c>
      <c r="O240" s="56"/>
      <c r="P240" s="56"/>
      <c r="Q240" s="92">
        <v>0</v>
      </c>
      <c r="R240" s="64">
        <f t="shared" si="142"/>
        <v>0</v>
      </c>
      <c r="S240" s="92">
        <v>0</v>
      </c>
      <c r="T240" s="64">
        <f t="shared" si="153"/>
        <v>0</v>
      </c>
      <c r="U240" s="61">
        <f t="shared" si="154"/>
        <v>0</v>
      </c>
      <c r="V240" s="92">
        <v>0</v>
      </c>
      <c r="W240" s="64">
        <f t="shared" si="155"/>
        <v>0</v>
      </c>
      <c r="X240" s="92">
        <v>0</v>
      </c>
      <c r="Y240" s="92">
        <f t="shared" si="156"/>
        <v>0</v>
      </c>
      <c r="Z240" s="87">
        <f t="shared" si="157"/>
        <v>0</v>
      </c>
      <c r="AB240" s="139">
        <v>-1</v>
      </c>
      <c r="AC240" s="139">
        <v>8</v>
      </c>
      <c r="AD240" s="139">
        <v>124</v>
      </c>
      <c r="AE240" s="139">
        <v>-33</v>
      </c>
      <c r="AF240" s="139">
        <v>-43</v>
      </c>
      <c r="AG240" s="140">
        <v>10</v>
      </c>
    </row>
    <row r="241" spans="2:33" ht="15" customHeight="1" x14ac:dyDescent="0.3">
      <c r="B241" s="124">
        <v>44063</v>
      </c>
      <c r="C241" s="89"/>
      <c r="D241" s="96"/>
      <c r="E241" s="30"/>
      <c r="F241" s="30"/>
      <c r="G241" s="96"/>
      <c r="H241" s="95">
        <v>207</v>
      </c>
      <c r="I241" s="91">
        <v>24</v>
      </c>
      <c r="J241" s="92">
        <v>1473</v>
      </c>
      <c r="K241" s="93">
        <v>0.98925453324378776</v>
      </c>
      <c r="L241" s="92">
        <v>83</v>
      </c>
      <c r="M241" s="93">
        <v>0.79807692307692313</v>
      </c>
      <c r="N241" s="15">
        <v>1556</v>
      </c>
      <c r="O241" s="56"/>
      <c r="P241" s="56"/>
      <c r="Q241" s="92">
        <v>828</v>
      </c>
      <c r="R241" s="64">
        <f t="shared" si="142"/>
        <v>0.91753761187494143</v>
      </c>
      <c r="S241" s="92">
        <v>149</v>
      </c>
      <c r="T241" s="64">
        <f t="shared" si="153"/>
        <v>0.96094034430748421</v>
      </c>
      <c r="U241" s="61">
        <f t="shared" si="154"/>
        <v>977</v>
      </c>
      <c r="V241" s="92">
        <v>1</v>
      </c>
      <c r="W241" s="64">
        <f t="shared" si="155"/>
        <v>0.41264559068219636</v>
      </c>
      <c r="X241" s="92">
        <v>14</v>
      </c>
      <c r="Y241" s="92">
        <f t="shared" si="156"/>
        <v>0.69802975472456785</v>
      </c>
      <c r="Z241" s="87">
        <f t="shared" si="157"/>
        <v>15</v>
      </c>
      <c r="AB241" s="139">
        <v>-3</v>
      </c>
      <c r="AC241" s="139">
        <v>6</v>
      </c>
      <c r="AD241" s="139">
        <v>97</v>
      </c>
      <c r="AE241" s="139">
        <v>-36</v>
      </c>
      <c r="AF241" s="139">
        <v>-44</v>
      </c>
      <c r="AG241" s="140">
        <v>11</v>
      </c>
    </row>
    <row r="242" spans="2:33" ht="15" customHeight="1" x14ac:dyDescent="0.3">
      <c r="B242" s="124">
        <v>44064</v>
      </c>
      <c r="C242" s="89"/>
      <c r="D242" s="96"/>
      <c r="E242" s="30"/>
      <c r="F242" s="30"/>
      <c r="G242" s="96"/>
      <c r="H242" s="95">
        <v>232</v>
      </c>
      <c r="I242" s="91">
        <v>19</v>
      </c>
      <c r="J242" s="92">
        <v>1477</v>
      </c>
      <c r="K242" s="93">
        <v>0.98928332217012727</v>
      </c>
      <c r="L242" s="92">
        <v>101</v>
      </c>
      <c r="M242" s="93">
        <v>0.90990990990990994</v>
      </c>
      <c r="N242" s="15">
        <v>1578</v>
      </c>
      <c r="O242" s="56"/>
      <c r="P242" s="56"/>
      <c r="Q242" s="92">
        <v>0</v>
      </c>
      <c r="R242" s="64">
        <f t="shared" si="142"/>
        <v>0</v>
      </c>
      <c r="S242" s="92">
        <v>0</v>
      </c>
      <c r="T242" s="64">
        <f t="shared" si="153"/>
        <v>0</v>
      </c>
      <c r="U242" s="61">
        <f t="shared" si="154"/>
        <v>0</v>
      </c>
      <c r="V242" s="92">
        <v>0</v>
      </c>
      <c r="W242" s="64">
        <f t="shared" si="155"/>
        <v>0</v>
      </c>
      <c r="X242" s="92">
        <v>0</v>
      </c>
      <c r="Y242" s="92">
        <f t="shared" si="156"/>
        <v>0</v>
      </c>
      <c r="Z242" s="87">
        <f t="shared" si="157"/>
        <v>0</v>
      </c>
      <c r="AB242" s="139">
        <v>-10</v>
      </c>
      <c r="AC242" s="139">
        <v>4</v>
      </c>
      <c r="AD242" s="139">
        <v>111</v>
      </c>
      <c r="AE242" s="139">
        <v>-34</v>
      </c>
      <c r="AF242" s="139">
        <v>-43</v>
      </c>
      <c r="AG242" s="140">
        <v>11</v>
      </c>
    </row>
    <row r="243" spans="2:33" ht="15" customHeight="1" x14ac:dyDescent="0.3">
      <c r="B243" s="124">
        <v>44065</v>
      </c>
      <c r="C243" s="89"/>
      <c r="D243" s="96"/>
      <c r="E243" s="30"/>
      <c r="F243" s="30"/>
      <c r="G243" s="96"/>
      <c r="H243" s="95">
        <v>229</v>
      </c>
      <c r="I243" s="91">
        <v>24</v>
      </c>
      <c r="J243" s="92">
        <v>911</v>
      </c>
      <c r="K243" s="93">
        <v>0.99345692475463465</v>
      </c>
      <c r="L243" s="92">
        <v>49</v>
      </c>
      <c r="M243" s="93">
        <v>0.90740740740740744</v>
      </c>
      <c r="N243" s="15">
        <v>960</v>
      </c>
      <c r="O243" s="56"/>
      <c r="P243" s="56"/>
      <c r="Q243" s="95">
        <v>0</v>
      </c>
      <c r="R243" s="64">
        <f t="shared" si="142"/>
        <v>0</v>
      </c>
      <c r="S243" s="95">
        <v>0</v>
      </c>
      <c r="T243" s="67">
        <f t="shared" si="153"/>
        <v>0</v>
      </c>
      <c r="U243" s="61">
        <f t="shared" si="154"/>
        <v>0</v>
      </c>
      <c r="V243" s="95">
        <v>0</v>
      </c>
      <c r="W243" s="95">
        <f t="shared" si="155"/>
        <v>0</v>
      </c>
      <c r="X243" s="95">
        <v>0</v>
      </c>
      <c r="Y243" s="95">
        <f t="shared" si="156"/>
        <v>0</v>
      </c>
      <c r="Z243" s="62">
        <f t="shared" si="157"/>
        <v>0</v>
      </c>
      <c r="AB243" s="139">
        <v>-15</v>
      </c>
      <c r="AC243" s="139">
        <v>-5</v>
      </c>
      <c r="AD243" s="139">
        <v>96</v>
      </c>
      <c r="AE243" s="139">
        <v>-23</v>
      </c>
      <c r="AF243" s="139">
        <v>-10</v>
      </c>
      <c r="AG243" s="140">
        <v>1</v>
      </c>
    </row>
    <row r="244" spans="2:33" ht="15" customHeight="1" x14ac:dyDescent="0.3">
      <c r="B244" s="124">
        <v>44066</v>
      </c>
      <c r="C244" s="89"/>
      <c r="D244" s="96"/>
      <c r="E244" s="30"/>
      <c r="F244" s="30"/>
      <c r="G244" s="96"/>
      <c r="H244" s="95">
        <v>240</v>
      </c>
      <c r="I244" s="91">
        <v>18</v>
      </c>
      <c r="J244" s="92">
        <v>911</v>
      </c>
      <c r="K244" s="93">
        <v>1.0122222222222221</v>
      </c>
      <c r="L244" s="92">
        <v>27</v>
      </c>
      <c r="M244" s="93">
        <v>0.75</v>
      </c>
      <c r="N244" s="15">
        <v>938</v>
      </c>
      <c r="O244" s="56"/>
      <c r="P244" s="56"/>
      <c r="Q244" s="95">
        <v>0</v>
      </c>
      <c r="R244" s="64">
        <f t="shared" si="142"/>
        <v>0</v>
      </c>
      <c r="S244" s="95">
        <v>0</v>
      </c>
      <c r="T244" s="67">
        <f t="shared" si="153"/>
        <v>0</v>
      </c>
      <c r="U244" s="61">
        <f t="shared" si="154"/>
        <v>0</v>
      </c>
      <c r="V244" s="95">
        <v>0</v>
      </c>
      <c r="W244" s="95">
        <f t="shared" si="155"/>
        <v>0</v>
      </c>
      <c r="X244" s="95">
        <v>0</v>
      </c>
      <c r="Y244" s="95">
        <f t="shared" si="156"/>
        <v>0</v>
      </c>
      <c r="Z244" s="62">
        <f t="shared" si="157"/>
        <v>0</v>
      </c>
      <c r="AB244" s="139">
        <v>-16</v>
      </c>
      <c r="AC244" s="139">
        <v>-9</v>
      </c>
      <c r="AD244" s="139">
        <v>76</v>
      </c>
      <c r="AE244" s="139">
        <v>-26</v>
      </c>
      <c r="AF244" s="139">
        <v>2</v>
      </c>
      <c r="AG244" s="140">
        <v>-2</v>
      </c>
    </row>
    <row r="245" spans="2:33" ht="15" customHeight="1" x14ac:dyDescent="0.3">
      <c r="B245" s="124">
        <v>44067</v>
      </c>
      <c r="C245" s="89"/>
      <c r="D245" s="96"/>
      <c r="E245" s="30"/>
      <c r="F245" s="30"/>
      <c r="G245" s="96"/>
      <c r="H245" s="95">
        <v>217</v>
      </c>
      <c r="I245" s="91">
        <v>17</v>
      </c>
      <c r="J245" s="92">
        <v>1472</v>
      </c>
      <c r="K245" s="93">
        <v>0.99191374663072773</v>
      </c>
      <c r="L245" s="92">
        <v>83</v>
      </c>
      <c r="M245" s="93">
        <v>0.82178217821782173</v>
      </c>
      <c r="N245" s="15">
        <v>1555</v>
      </c>
      <c r="O245" s="56"/>
      <c r="P245" s="56"/>
      <c r="Q245" s="92">
        <v>583</v>
      </c>
      <c r="R245" s="64">
        <f t="shared" si="142"/>
        <v>0.6460439948346508</v>
      </c>
      <c r="S245" s="92">
        <v>106</v>
      </c>
      <c r="T245" s="64">
        <f t="shared" si="153"/>
        <v>0.68362198991002232</v>
      </c>
      <c r="U245" s="61">
        <f t="shared" si="154"/>
        <v>689</v>
      </c>
      <c r="V245" s="92">
        <v>0</v>
      </c>
      <c r="W245" s="64">
        <f t="shared" si="155"/>
        <v>0</v>
      </c>
      <c r="X245" s="92">
        <v>11</v>
      </c>
      <c r="Y245" s="92">
        <f t="shared" si="156"/>
        <v>0.54845195014073189</v>
      </c>
      <c r="Z245" s="87">
        <f t="shared" si="157"/>
        <v>11</v>
      </c>
      <c r="AB245" s="139">
        <v>-5</v>
      </c>
      <c r="AC245" s="139">
        <v>5</v>
      </c>
      <c r="AD245" s="139">
        <v>132</v>
      </c>
      <c r="AE245" s="139">
        <v>-36</v>
      </c>
      <c r="AF245" s="139">
        <v>-42</v>
      </c>
      <c r="AG245" s="140">
        <v>9</v>
      </c>
    </row>
    <row r="246" spans="2:33" ht="15" customHeight="1" x14ac:dyDescent="0.3">
      <c r="B246" s="124">
        <v>44068</v>
      </c>
      <c r="C246" s="89"/>
      <c r="D246" s="96"/>
      <c r="E246" s="30"/>
      <c r="F246" s="30"/>
      <c r="G246" s="96"/>
      <c r="H246" s="95">
        <v>197</v>
      </c>
      <c r="I246" s="91">
        <v>33</v>
      </c>
      <c r="J246" s="92">
        <v>1473</v>
      </c>
      <c r="K246" s="93">
        <v>0.98925453324378776</v>
      </c>
      <c r="L246" s="92">
        <v>119</v>
      </c>
      <c r="M246" s="93">
        <v>1.0818181818181818</v>
      </c>
      <c r="N246" s="15">
        <v>1592</v>
      </c>
      <c r="O246" s="56"/>
      <c r="P246" s="56"/>
      <c r="Q246" s="92">
        <v>908</v>
      </c>
      <c r="R246" s="64">
        <f t="shared" si="142"/>
        <v>1.0061885888676894</v>
      </c>
      <c r="S246" s="92">
        <v>116</v>
      </c>
      <c r="T246" s="64">
        <f t="shared" ref="T246:T252" si="158">S246/$S$68</f>
        <v>0.74811463046757165</v>
      </c>
      <c r="U246" s="61">
        <f t="shared" ref="U246:U252" si="159">Q246+S246</f>
        <v>1024</v>
      </c>
      <c r="V246" s="92">
        <v>0</v>
      </c>
      <c r="W246" s="64">
        <f t="shared" ref="W246:W252" si="160">V246/$V$68</f>
        <v>0</v>
      </c>
      <c r="X246" s="92">
        <v>9</v>
      </c>
      <c r="Y246" s="92">
        <f t="shared" ref="Y246:Y252" si="161">X246/$X$68</f>
        <v>0.44873341375150788</v>
      </c>
      <c r="Z246" s="87">
        <f t="shared" ref="Z246:Z252" si="162">V246+X246</f>
        <v>9</v>
      </c>
      <c r="AB246" s="139">
        <v>-4</v>
      </c>
      <c r="AC246" s="139">
        <v>6</v>
      </c>
      <c r="AD246" s="139">
        <v>129</v>
      </c>
      <c r="AE246" s="139">
        <v>-34</v>
      </c>
      <c r="AF246" s="139">
        <v>-42</v>
      </c>
      <c r="AG246" s="140">
        <v>9</v>
      </c>
    </row>
    <row r="247" spans="2:33" ht="15" customHeight="1" x14ac:dyDescent="0.3">
      <c r="B247" s="124">
        <v>44069</v>
      </c>
      <c r="C247" s="89"/>
      <c r="D247" s="96"/>
      <c r="E247" s="30">
        <v>115222</v>
      </c>
      <c r="F247" s="30">
        <v>1368746</v>
      </c>
      <c r="G247" s="96"/>
      <c r="H247" s="95">
        <v>191</v>
      </c>
      <c r="I247" s="91">
        <v>21</v>
      </c>
      <c r="J247" s="92">
        <v>1474</v>
      </c>
      <c r="K247" s="93">
        <v>0.98926174496644292</v>
      </c>
      <c r="L247" s="92">
        <v>115</v>
      </c>
      <c r="M247" s="93">
        <v>0.96638655462184875</v>
      </c>
      <c r="N247" s="15">
        <v>1589</v>
      </c>
      <c r="O247" s="56"/>
      <c r="P247" s="56"/>
      <c r="Q247" s="92">
        <v>700</v>
      </c>
      <c r="R247" s="64">
        <f t="shared" si="142"/>
        <v>0.77569604868654463</v>
      </c>
      <c r="S247" s="92">
        <v>111</v>
      </c>
      <c r="T247" s="64">
        <f t="shared" si="158"/>
        <v>0.71586831018879693</v>
      </c>
      <c r="U247" s="61">
        <f t="shared" si="159"/>
        <v>811</v>
      </c>
      <c r="V247" s="92">
        <v>0</v>
      </c>
      <c r="W247" s="64">
        <f t="shared" si="160"/>
        <v>0</v>
      </c>
      <c r="X247" s="92">
        <v>23</v>
      </c>
      <c r="Y247" s="92">
        <f t="shared" si="161"/>
        <v>1.1467631684760757</v>
      </c>
      <c r="Z247" s="87">
        <f t="shared" si="162"/>
        <v>23</v>
      </c>
      <c r="AB247" s="139">
        <v>-5</v>
      </c>
      <c r="AC247" s="139">
        <v>4</v>
      </c>
      <c r="AD247" s="139">
        <v>137</v>
      </c>
      <c r="AE247" s="139">
        <v>-33</v>
      </c>
      <c r="AF247" s="139">
        <v>-41</v>
      </c>
      <c r="AG247" s="140">
        <v>9</v>
      </c>
    </row>
    <row r="248" spans="2:33" ht="15" customHeight="1" x14ac:dyDescent="0.3">
      <c r="B248" s="124">
        <v>44070</v>
      </c>
      <c r="C248" s="89"/>
      <c r="D248" s="96"/>
      <c r="E248" s="30"/>
      <c r="F248" s="30"/>
      <c r="G248" s="96"/>
      <c r="H248" s="95">
        <v>214</v>
      </c>
      <c r="I248" s="91">
        <v>30</v>
      </c>
      <c r="J248" s="92">
        <v>1467</v>
      </c>
      <c r="K248" s="93">
        <v>0.98522498321020824</v>
      </c>
      <c r="L248" s="92">
        <v>87</v>
      </c>
      <c r="M248" s="93">
        <v>0.83653846153846156</v>
      </c>
      <c r="N248" s="15">
        <v>1554</v>
      </c>
      <c r="O248" s="56"/>
      <c r="P248" s="56"/>
      <c r="Q248" s="92">
        <v>646</v>
      </c>
      <c r="R248" s="64">
        <f t="shared" si="142"/>
        <v>0.71585663921643983</v>
      </c>
      <c r="S248" s="92">
        <v>145</v>
      </c>
      <c r="T248" s="64">
        <f t="shared" si="158"/>
        <v>0.93514328808446456</v>
      </c>
      <c r="U248" s="61">
        <f t="shared" si="159"/>
        <v>791</v>
      </c>
      <c r="V248" s="92">
        <v>0</v>
      </c>
      <c r="W248" s="64">
        <f t="shared" si="160"/>
        <v>0</v>
      </c>
      <c r="X248" s="92">
        <v>4</v>
      </c>
      <c r="Y248" s="92">
        <f t="shared" si="161"/>
        <v>0.19943707277844794</v>
      </c>
      <c r="Z248" s="87">
        <f t="shared" si="162"/>
        <v>4</v>
      </c>
      <c r="AB248" s="139">
        <v>-4</v>
      </c>
      <c r="AC248" s="139">
        <v>4</v>
      </c>
      <c r="AD248" s="139">
        <v>126</v>
      </c>
      <c r="AE248" s="139">
        <v>-34</v>
      </c>
      <c r="AF248" s="139">
        <v>-41</v>
      </c>
      <c r="AG248" s="140">
        <v>9</v>
      </c>
    </row>
    <row r="249" spans="2:33" ht="15" customHeight="1" x14ac:dyDescent="0.3">
      <c r="B249" s="124">
        <v>44071</v>
      </c>
      <c r="C249" s="89"/>
      <c r="D249" s="96"/>
      <c r="E249" s="30"/>
      <c r="F249" s="30"/>
      <c r="G249" s="96"/>
      <c r="H249" s="95">
        <v>237</v>
      </c>
      <c r="I249" s="91">
        <v>29</v>
      </c>
      <c r="J249" s="92">
        <v>1476</v>
      </c>
      <c r="K249" s="93">
        <v>0.98861352980576023</v>
      </c>
      <c r="L249" s="92">
        <v>111</v>
      </c>
      <c r="M249" s="93">
        <v>1</v>
      </c>
      <c r="N249" s="15">
        <v>1587</v>
      </c>
      <c r="O249" s="56"/>
      <c r="P249" s="56"/>
      <c r="Q249" s="92">
        <v>1055</v>
      </c>
      <c r="R249" s="64">
        <f t="shared" si="142"/>
        <v>1.1690847590918638</v>
      </c>
      <c r="S249" s="92">
        <v>207</v>
      </c>
      <c r="T249" s="64">
        <f t="shared" si="158"/>
        <v>1.33499765954127</v>
      </c>
      <c r="U249" s="61">
        <f t="shared" si="159"/>
        <v>1262</v>
      </c>
      <c r="V249" s="92">
        <v>3</v>
      </c>
      <c r="W249" s="64">
        <f t="shared" si="160"/>
        <v>1.237936772046589</v>
      </c>
      <c r="X249" s="92">
        <v>4</v>
      </c>
      <c r="Y249" s="92">
        <f t="shared" si="161"/>
        <v>0.19943707277844794</v>
      </c>
      <c r="Z249" s="87">
        <f t="shared" si="162"/>
        <v>7</v>
      </c>
      <c r="AB249" s="139">
        <v>-12</v>
      </c>
      <c r="AC249" s="139">
        <v>4</v>
      </c>
      <c r="AD249" s="139">
        <v>88</v>
      </c>
      <c r="AE249" s="139">
        <v>-34</v>
      </c>
      <c r="AF249" s="139">
        <v>-41</v>
      </c>
      <c r="AG249" s="140">
        <v>10</v>
      </c>
    </row>
    <row r="250" spans="2:33" ht="15" customHeight="1" x14ac:dyDescent="0.3">
      <c r="B250" s="124">
        <v>44072</v>
      </c>
      <c r="C250" s="89"/>
      <c r="D250" s="96"/>
      <c r="E250" s="30"/>
      <c r="F250" s="30"/>
      <c r="G250" s="96"/>
      <c r="H250" s="95">
        <v>223</v>
      </c>
      <c r="I250" s="91">
        <v>25</v>
      </c>
      <c r="J250" s="92">
        <v>916</v>
      </c>
      <c r="K250" s="93">
        <v>0.99890948745910579</v>
      </c>
      <c r="L250" s="92">
        <v>54</v>
      </c>
      <c r="M250" s="93">
        <v>1</v>
      </c>
      <c r="N250" s="15">
        <v>970</v>
      </c>
      <c r="O250" s="56"/>
      <c r="P250" s="56"/>
      <c r="Q250" s="95">
        <v>0</v>
      </c>
      <c r="R250" s="64">
        <f t="shared" si="142"/>
        <v>0</v>
      </c>
      <c r="S250" s="95">
        <v>0</v>
      </c>
      <c r="T250" s="67">
        <f t="shared" si="158"/>
        <v>0</v>
      </c>
      <c r="U250" s="61">
        <f t="shared" si="159"/>
        <v>0</v>
      </c>
      <c r="V250" s="95">
        <v>0</v>
      </c>
      <c r="W250" s="95">
        <f t="shared" si="160"/>
        <v>0</v>
      </c>
      <c r="X250" s="95">
        <v>0</v>
      </c>
      <c r="Y250" s="95">
        <f t="shared" si="161"/>
        <v>0</v>
      </c>
      <c r="Z250" s="62">
        <f t="shared" si="162"/>
        <v>0</v>
      </c>
      <c r="AB250" s="139">
        <v>-16</v>
      </c>
      <c r="AC250" s="139">
        <v>-5</v>
      </c>
      <c r="AD250" s="139">
        <v>63</v>
      </c>
      <c r="AE250" s="139">
        <v>-25</v>
      </c>
      <c r="AF250" s="139">
        <v>-10</v>
      </c>
      <c r="AG250" s="140">
        <v>1</v>
      </c>
    </row>
    <row r="251" spans="2:33" ht="15" customHeight="1" x14ac:dyDescent="0.3">
      <c r="B251" s="124">
        <v>44073</v>
      </c>
      <c r="C251" s="89"/>
      <c r="D251" s="96"/>
      <c r="E251" s="30"/>
      <c r="F251" s="30"/>
      <c r="G251" s="96"/>
      <c r="H251" s="95">
        <v>237</v>
      </c>
      <c r="I251" s="91">
        <v>24</v>
      </c>
      <c r="J251" s="92">
        <v>891</v>
      </c>
      <c r="K251" s="93">
        <v>0.99</v>
      </c>
      <c r="L251" s="92">
        <v>28</v>
      </c>
      <c r="M251" s="93">
        <v>0.77777777777777779</v>
      </c>
      <c r="N251" s="15">
        <v>919</v>
      </c>
      <c r="O251" s="56"/>
      <c r="P251" s="56"/>
      <c r="Q251" s="95">
        <v>0</v>
      </c>
      <c r="R251" s="64">
        <f t="shared" si="142"/>
        <v>0</v>
      </c>
      <c r="S251" s="95">
        <v>0</v>
      </c>
      <c r="T251" s="67">
        <f t="shared" si="158"/>
        <v>0</v>
      </c>
      <c r="U251" s="61">
        <f t="shared" si="159"/>
        <v>0</v>
      </c>
      <c r="V251" s="95">
        <v>0</v>
      </c>
      <c r="W251" s="95">
        <f t="shared" si="160"/>
        <v>0</v>
      </c>
      <c r="X251" s="95">
        <v>0</v>
      </c>
      <c r="Y251" s="95">
        <f t="shared" si="161"/>
        <v>0</v>
      </c>
      <c r="Z251" s="62">
        <f t="shared" si="162"/>
        <v>0</v>
      </c>
      <c r="AB251" s="139">
        <v>-16</v>
      </c>
      <c r="AC251" s="139">
        <v>-9</v>
      </c>
      <c r="AD251" s="139">
        <v>50</v>
      </c>
      <c r="AE251" s="139">
        <v>-26</v>
      </c>
      <c r="AF251" s="139">
        <v>3</v>
      </c>
      <c r="AG251" s="140">
        <v>-1</v>
      </c>
    </row>
    <row r="252" spans="2:33" ht="15" customHeight="1" x14ac:dyDescent="0.3">
      <c r="B252" s="124">
        <v>44074</v>
      </c>
      <c r="C252" s="129">
        <v>40667</v>
      </c>
      <c r="D252" s="96"/>
      <c r="E252" s="30"/>
      <c r="F252" s="30"/>
      <c r="G252" s="96"/>
      <c r="H252" s="95">
        <v>213</v>
      </c>
      <c r="I252" s="91">
        <v>20</v>
      </c>
      <c r="J252" s="92">
        <v>1475</v>
      </c>
      <c r="K252" s="93">
        <v>0.9939353099730458</v>
      </c>
      <c r="L252" s="92">
        <v>92</v>
      </c>
      <c r="M252" s="93">
        <v>0.91089108910891092</v>
      </c>
      <c r="N252" s="15">
        <v>1567</v>
      </c>
      <c r="O252" s="56"/>
      <c r="P252" s="56"/>
      <c r="Q252" s="92">
        <v>1544</v>
      </c>
      <c r="R252" s="64">
        <f t="shared" si="142"/>
        <v>1.7109638559600355</v>
      </c>
      <c r="S252" s="92">
        <v>247</v>
      </c>
      <c r="T252" s="64">
        <f t="shared" si="158"/>
        <v>1.5929682217714671</v>
      </c>
      <c r="U252" s="61">
        <f t="shared" si="159"/>
        <v>1791</v>
      </c>
      <c r="V252" s="92">
        <v>0</v>
      </c>
      <c r="W252" s="64">
        <f t="shared" si="160"/>
        <v>0</v>
      </c>
      <c r="X252" s="92">
        <v>12</v>
      </c>
      <c r="Y252" s="92">
        <f t="shared" si="161"/>
        <v>0.59831121833534384</v>
      </c>
      <c r="Z252" s="87">
        <f t="shared" si="162"/>
        <v>12</v>
      </c>
      <c r="AB252" s="139">
        <v>-6</v>
      </c>
      <c r="AC252" s="139">
        <v>6</v>
      </c>
      <c r="AD252" s="139">
        <v>78</v>
      </c>
      <c r="AE252" s="139">
        <v>-33</v>
      </c>
      <c r="AF252" s="139">
        <v>-37</v>
      </c>
      <c r="AG252" s="140">
        <v>9</v>
      </c>
    </row>
    <row r="253" spans="2:33" ht="15" customHeight="1" x14ac:dyDescent="0.3">
      <c r="B253" s="124">
        <v>44075</v>
      </c>
      <c r="C253" s="89"/>
      <c r="D253" s="96"/>
      <c r="E253" s="30">
        <v>115228</v>
      </c>
      <c r="F253" s="30">
        <v>1368882</v>
      </c>
      <c r="G253" s="96"/>
      <c r="H253" s="95">
        <v>175</v>
      </c>
      <c r="I253" s="91">
        <v>27</v>
      </c>
      <c r="J253" s="92">
        <v>1476</v>
      </c>
      <c r="K253" s="93">
        <v>0.99126930826057758</v>
      </c>
      <c r="L253" s="92">
        <v>116</v>
      </c>
      <c r="M253" s="93">
        <v>1.0545454545454545</v>
      </c>
      <c r="N253" s="15">
        <v>1592</v>
      </c>
      <c r="O253" s="56"/>
      <c r="P253" s="56"/>
      <c r="Q253" s="92">
        <v>521</v>
      </c>
      <c r="R253" s="64">
        <f t="shared" si="142"/>
        <v>0.5773394876652711</v>
      </c>
      <c r="S253" s="92">
        <v>68</v>
      </c>
      <c r="T253" s="64">
        <f t="shared" ref="T253:T256" si="163">S253/$S$68</f>
        <v>0.4385499557913351</v>
      </c>
      <c r="U253" s="61">
        <f t="shared" ref="U253:U256" si="164">Q253+S253</f>
        <v>589</v>
      </c>
      <c r="V253" s="92">
        <v>0</v>
      </c>
      <c r="W253" s="64">
        <f t="shared" ref="W253:W256" si="165">V253/$V$68</f>
        <v>0</v>
      </c>
      <c r="X253" s="92">
        <v>18</v>
      </c>
      <c r="Y253" s="92">
        <f t="shared" ref="Y253:Y256" si="166">X253/$X$68</f>
        <v>0.89746682750301576</v>
      </c>
      <c r="Z253" s="87">
        <f t="shared" ref="Z253:Z256" si="167">V253+X253</f>
        <v>18</v>
      </c>
      <c r="AB253" s="139">
        <v>-5</v>
      </c>
      <c r="AC253" s="139">
        <v>8</v>
      </c>
      <c r="AD253" s="139">
        <v>68</v>
      </c>
      <c r="AE253" s="139">
        <v>-30</v>
      </c>
      <c r="AF253" s="139">
        <v>-34</v>
      </c>
      <c r="AG253" s="140">
        <v>8</v>
      </c>
    </row>
    <row r="254" spans="2:33" ht="15" customHeight="1" x14ac:dyDescent="0.3">
      <c r="B254" s="124">
        <v>44076</v>
      </c>
      <c r="C254" s="89"/>
      <c r="D254" s="96"/>
      <c r="E254" s="30"/>
      <c r="F254" s="30"/>
      <c r="G254" s="96"/>
      <c r="H254" s="95">
        <v>173</v>
      </c>
      <c r="I254" s="91">
        <v>27</v>
      </c>
      <c r="J254" s="92">
        <v>1477</v>
      </c>
      <c r="K254" s="93">
        <v>0.99127516778523495</v>
      </c>
      <c r="L254" s="92">
        <v>101</v>
      </c>
      <c r="M254" s="93">
        <v>0.84873949579831931</v>
      </c>
      <c r="N254" s="15">
        <v>1578</v>
      </c>
      <c r="O254" s="56"/>
      <c r="P254" s="56"/>
      <c r="Q254" s="92">
        <v>410</v>
      </c>
      <c r="R254" s="64">
        <f t="shared" si="142"/>
        <v>0.45433625708783332</v>
      </c>
      <c r="S254" s="92">
        <v>44</v>
      </c>
      <c r="T254" s="64">
        <f t="shared" si="163"/>
        <v>0.2837676184532168</v>
      </c>
      <c r="U254" s="61">
        <f t="shared" si="164"/>
        <v>454</v>
      </c>
      <c r="V254" s="92">
        <v>0</v>
      </c>
      <c r="W254" s="64">
        <f t="shared" si="165"/>
        <v>0</v>
      </c>
      <c r="X254" s="92">
        <v>19</v>
      </c>
      <c r="Y254" s="92">
        <f t="shared" si="166"/>
        <v>0.94732609569762771</v>
      </c>
      <c r="Z254" s="87">
        <f t="shared" si="167"/>
        <v>19</v>
      </c>
      <c r="AB254" s="139">
        <v>-6</v>
      </c>
      <c r="AC254" s="139">
        <v>3</v>
      </c>
      <c r="AD254" s="139">
        <v>92</v>
      </c>
      <c r="AE254" s="139">
        <v>-30</v>
      </c>
      <c r="AF254" s="139">
        <v>-33</v>
      </c>
      <c r="AG254" s="140">
        <v>7</v>
      </c>
    </row>
    <row r="255" spans="2:33" ht="15" customHeight="1" x14ac:dyDescent="0.3">
      <c r="B255" s="124">
        <v>44077</v>
      </c>
      <c r="C255" s="89"/>
      <c r="D255" s="96"/>
      <c r="E255" s="30"/>
      <c r="F255" s="30"/>
      <c r="G255" s="96"/>
      <c r="H255" s="95">
        <v>187</v>
      </c>
      <c r="I255" s="91">
        <v>26</v>
      </c>
      <c r="J255" s="92">
        <v>1478</v>
      </c>
      <c r="K255" s="93">
        <v>0.99261249160510412</v>
      </c>
      <c r="L255" s="92">
        <v>84</v>
      </c>
      <c r="M255" s="93">
        <v>0.80769230769230771</v>
      </c>
      <c r="N255" s="15">
        <v>1562</v>
      </c>
      <c r="O255" s="56"/>
      <c r="P255" s="56"/>
      <c r="Q255" s="92">
        <v>308</v>
      </c>
      <c r="R255" s="64">
        <f t="shared" si="142"/>
        <v>0.34130626142207965</v>
      </c>
      <c r="S255" s="92">
        <v>68</v>
      </c>
      <c r="T255" s="64">
        <f t="shared" si="163"/>
        <v>0.4385499557913351</v>
      </c>
      <c r="U255" s="61">
        <f t="shared" si="164"/>
        <v>376</v>
      </c>
      <c r="V255" s="92">
        <v>10</v>
      </c>
      <c r="W255" s="64">
        <f t="shared" si="165"/>
        <v>4.1264559068219633</v>
      </c>
      <c r="X255" s="92">
        <v>17</v>
      </c>
      <c r="Y255" s="92">
        <f t="shared" si="166"/>
        <v>0.84760755930840381</v>
      </c>
      <c r="Z255" s="87">
        <f t="shared" si="167"/>
        <v>27</v>
      </c>
      <c r="AB255" s="139">
        <v>-5</v>
      </c>
      <c r="AC255" s="139">
        <v>2</v>
      </c>
      <c r="AD255" s="139">
        <v>102</v>
      </c>
      <c r="AE255" s="139">
        <v>-31</v>
      </c>
      <c r="AF255" s="139">
        <v>-34</v>
      </c>
      <c r="AG255" s="140">
        <v>7</v>
      </c>
    </row>
    <row r="256" spans="2:33" ht="15" customHeight="1" x14ac:dyDescent="0.3">
      <c r="B256" s="124">
        <v>44078</v>
      </c>
      <c r="C256" s="89"/>
      <c r="D256" s="96"/>
      <c r="E256" s="30"/>
      <c r="F256" s="30"/>
      <c r="G256" s="96"/>
      <c r="H256" s="95">
        <v>211</v>
      </c>
      <c r="I256" s="91">
        <v>27</v>
      </c>
      <c r="J256" s="92">
        <v>1481</v>
      </c>
      <c r="K256" s="93">
        <v>0.99196249162759542</v>
      </c>
      <c r="L256" s="92">
        <v>103</v>
      </c>
      <c r="M256" s="93">
        <v>0.92792792792792789</v>
      </c>
      <c r="N256" s="15">
        <v>1584</v>
      </c>
      <c r="O256" s="56"/>
      <c r="P256" s="56"/>
      <c r="Q256" s="92">
        <v>261</v>
      </c>
      <c r="R256" s="64">
        <f t="shared" si="142"/>
        <v>0.28922381243884021</v>
      </c>
      <c r="S256" s="92">
        <v>73</v>
      </c>
      <c r="T256" s="64">
        <f t="shared" si="163"/>
        <v>0.47079627607010971</v>
      </c>
      <c r="U256" s="61">
        <f t="shared" si="164"/>
        <v>334</v>
      </c>
      <c r="V256" s="92">
        <v>1</v>
      </c>
      <c r="W256" s="64">
        <f t="shared" si="165"/>
        <v>0.41264559068219636</v>
      </c>
      <c r="X256" s="92">
        <v>7</v>
      </c>
      <c r="Y256" s="92">
        <f t="shared" si="166"/>
        <v>0.34901487736228393</v>
      </c>
      <c r="Z256" s="87">
        <f t="shared" si="167"/>
        <v>8</v>
      </c>
      <c r="AB256" s="139">
        <v>-12</v>
      </c>
      <c r="AC256" s="139">
        <v>1</v>
      </c>
      <c r="AD256" s="139">
        <v>78</v>
      </c>
      <c r="AE256" s="139">
        <v>-31</v>
      </c>
      <c r="AF256" s="139">
        <v>-33</v>
      </c>
      <c r="AG256" s="140">
        <v>8</v>
      </c>
    </row>
    <row r="257" spans="2:33" ht="15" customHeight="1" x14ac:dyDescent="0.3">
      <c r="B257" s="124">
        <v>44079</v>
      </c>
      <c r="C257" s="89"/>
      <c r="D257" s="96"/>
      <c r="E257" s="30"/>
      <c r="F257" s="30"/>
      <c r="G257" s="96"/>
      <c r="H257" s="95">
        <v>206</v>
      </c>
      <c r="I257" s="91">
        <v>30</v>
      </c>
      <c r="J257" s="92">
        <v>915</v>
      </c>
      <c r="K257" s="93">
        <v>0.99781897491821159</v>
      </c>
      <c r="L257" s="92">
        <v>60</v>
      </c>
      <c r="M257" s="93">
        <v>1.1111111111111112</v>
      </c>
      <c r="N257" s="15">
        <v>975</v>
      </c>
      <c r="O257" s="56"/>
      <c r="P257" s="56"/>
      <c r="Q257" s="95">
        <v>0</v>
      </c>
      <c r="R257" s="64">
        <f t="shared" si="142"/>
        <v>0</v>
      </c>
      <c r="S257" s="95">
        <v>0</v>
      </c>
      <c r="T257" s="67">
        <f t="shared" ref="T257:T273" si="168">S257/$S$68</f>
        <v>0</v>
      </c>
      <c r="U257" s="61">
        <f t="shared" ref="U257:U273" si="169">Q257+S257</f>
        <v>0</v>
      </c>
      <c r="V257" s="95">
        <v>0</v>
      </c>
      <c r="W257" s="95">
        <f t="shared" ref="W257:W273" si="170">V257/$V$68</f>
        <v>0</v>
      </c>
      <c r="X257" s="95">
        <v>0</v>
      </c>
      <c r="Y257" s="95">
        <f t="shared" ref="Y257:Y273" si="171">X257/$X$68</f>
        <v>0</v>
      </c>
      <c r="Z257" s="62">
        <f t="shared" ref="Z257:Z273" si="172">V257+X257</f>
        <v>0</v>
      </c>
      <c r="AB257" s="139">
        <v>-15</v>
      </c>
      <c r="AC257" s="139">
        <v>-5</v>
      </c>
      <c r="AD257" s="139">
        <v>73</v>
      </c>
      <c r="AE257" s="139">
        <v>-22</v>
      </c>
      <c r="AF257" s="139">
        <v>-8</v>
      </c>
      <c r="AG257" s="140">
        <v>1</v>
      </c>
    </row>
    <row r="258" spans="2:33" ht="15" customHeight="1" x14ac:dyDescent="0.3">
      <c r="B258" s="124">
        <v>44080</v>
      </c>
      <c r="C258" s="89"/>
      <c r="D258" s="96"/>
      <c r="E258" s="30"/>
      <c r="F258" s="30"/>
      <c r="G258" s="96"/>
      <c r="H258" s="95">
        <v>216</v>
      </c>
      <c r="I258" s="91">
        <v>22</v>
      </c>
      <c r="J258" s="92">
        <v>890</v>
      </c>
      <c r="K258" s="93">
        <v>0.98888888888888893</v>
      </c>
      <c r="L258" s="92">
        <v>33</v>
      </c>
      <c r="M258" s="93">
        <v>0.91666666666666663</v>
      </c>
      <c r="N258" s="15">
        <v>923</v>
      </c>
      <c r="O258" s="56"/>
      <c r="P258" s="56"/>
      <c r="Q258" s="95">
        <v>0</v>
      </c>
      <c r="R258" s="64">
        <f t="shared" si="142"/>
        <v>0</v>
      </c>
      <c r="S258" s="95">
        <v>0</v>
      </c>
      <c r="T258" s="67">
        <f t="shared" si="168"/>
        <v>0</v>
      </c>
      <c r="U258" s="61">
        <f t="shared" si="169"/>
        <v>0</v>
      </c>
      <c r="V258" s="95">
        <v>0</v>
      </c>
      <c r="W258" s="95">
        <f t="shared" si="170"/>
        <v>0</v>
      </c>
      <c r="X258" s="95">
        <v>0</v>
      </c>
      <c r="Y258" s="95">
        <f t="shared" si="171"/>
        <v>0</v>
      </c>
      <c r="Z258" s="62">
        <f t="shared" si="172"/>
        <v>0</v>
      </c>
      <c r="AB258" s="139">
        <v>-16</v>
      </c>
      <c r="AC258" s="139">
        <v>-7</v>
      </c>
      <c r="AD258" s="139">
        <v>61</v>
      </c>
      <c r="AE258" s="139">
        <v>-25</v>
      </c>
      <c r="AF258" s="139">
        <v>1</v>
      </c>
      <c r="AG258" s="140">
        <v>-2</v>
      </c>
    </row>
    <row r="259" spans="2:33" ht="15" customHeight="1" x14ac:dyDescent="0.3">
      <c r="B259" s="124">
        <v>44081</v>
      </c>
      <c r="C259" s="89"/>
      <c r="D259" s="96"/>
      <c r="E259" s="30">
        <v>115237</v>
      </c>
      <c r="F259" s="30">
        <v>1368916</v>
      </c>
      <c r="G259" s="96"/>
      <c r="H259" s="95">
        <v>190</v>
      </c>
      <c r="I259" s="91">
        <v>27</v>
      </c>
      <c r="J259" s="92">
        <v>1473</v>
      </c>
      <c r="K259" s="93">
        <v>0.99258760107816713</v>
      </c>
      <c r="L259" s="92">
        <v>88</v>
      </c>
      <c r="M259" s="93">
        <v>0.87128712871287128</v>
      </c>
      <c r="N259" s="15">
        <v>1561</v>
      </c>
      <c r="O259" s="56"/>
      <c r="P259" s="56"/>
      <c r="Q259" s="92">
        <v>359</v>
      </c>
      <c r="R259" s="64">
        <f t="shared" si="142"/>
        <v>0.39782125925495648</v>
      </c>
      <c r="S259" s="92">
        <v>52</v>
      </c>
      <c r="T259" s="64">
        <f t="shared" si="168"/>
        <v>0.33536173089925625</v>
      </c>
      <c r="U259" s="61">
        <f t="shared" si="169"/>
        <v>411</v>
      </c>
      <c r="V259" s="92">
        <v>0</v>
      </c>
      <c r="W259" s="64">
        <f t="shared" si="170"/>
        <v>0</v>
      </c>
      <c r="X259" s="92">
        <v>8</v>
      </c>
      <c r="Y259" s="92">
        <f t="shared" si="171"/>
        <v>0.39887414555689588</v>
      </c>
      <c r="Z259" s="87">
        <f t="shared" si="172"/>
        <v>8</v>
      </c>
      <c r="AB259" s="139">
        <v>-8</v>
      </c>
      <c r="AC259" s="139">
        <v>3</v>
      </c>
      <c r="AD259" s="139">
        <v>78</v>
      </c>
      <c r="AE259" s="139">
        <v>-32</v>
      </c>
      <c r="AF259" s="139">
        <v>-33</v>
      </c>
      <c r="AG259" s="140">
        <v>8</v>
      </c>
    </row>
    <row r="260" spans="2:33" ht="15" customHeight="1" x14ac:dyDescent="0.3">
      <c r="B260" s="124">
        <v>44082</v>
      </c>
      <c r="C260" s="89"/>
      <c r="D260" s="96"/>
      <c r="E260" s="30"/>
      <c r="F260" s="30"/>
      <c r="G260" s="96"/>
      <c r="H260" s="95">
        <v>156</v>
      </c>
      <c r="I260" s="91">
        <v>19</v>
      </c>
      <c r="J260" s="92">
        <v>1478</v>
      </c>
      <c r="K260" s="93">
        <v>0.99261249160510412</v>
      </c>
      <c r="L260" s="92">
        <v>126</v>
      </c>
      <c r="M260" s="93">
        <v>1.1454545454545455</v>
      </c>
      <c r="N260" s="15">
        <v>1604</v>
      </c>
      <c r="O260" s="56"/>
      <c r="P260" s="56"/>
      <c r="Q260" s="92">
        <v>417</v>
      </c>
      <c r="R260" s="64">
        <f t="shared" si="142"/>
        <v>0.46209321757469873</v>
      </c>
      <c r="S260" s="92">
        <v>104</v>
      </c>
      <c r="T260" s="64">
        <f t="shared" si="168"/>
        <v>0.6707234617985125</v>
      </c>
      <c r="U260" s="61">
        <f t="shared" si="169"/>
        <v>521</v>
      </c>
      <c r="V260" s="92">
        <v>1</v>
      </c>
      <c r="W260" s="64">
        <f t="shared" si="170"/>
        <v>0.41264559068219636</v>
      </c>
      <c r="X260" s="92">
        <v>3</v>
      </c>
      <c r="Y260" s="92">
        <f t="shared" si="171"/>
        <v>0.14957780458383596</v>
      </c>
      <c r="Z260" s="87">
        <f t="shared" si="172"/>
        <v>4</v>
      </c>
      <c r="AB260" s="139">
        <v>-6</v>
      </c>
      <c r="AC260" s="139">
        <v>6</v>
      </c>
      <c r="AD260" s="139">
        <v>73</v>
      </c>
      <c r="AE260" s="139">
        <v>-30</v>
      </c>
      <c r="AF260" s="139">
        <v>-32</v>
      </c>
      <c r="AG260" s="140">
        <v>8</v>
      </c>
    </row>
    <row r="261" spans="2:33" ht="15" customHeight="1" x14ac:dyDescent="0.3">
      <c r="B261" s="124">
        <v>44083</v>
      </c>
      <c r="C261" s="89"/>
      <c r="D261" s="96"/>
      <c r="E261" s="30">
        <v>115240</v>
      </c>
      <c r="F261" s="30">
        <v>1368929</v>
      </c>
      <c r="G261" s="96"/>
      <c r="H261" s="95">
        <v>159</v>
      </c>
      <c r="I261" s="91">
        <v>30</v>
      </c>
      <c r="J261" s="92">
        <v>1476</v>
      </c>
      <c r="K261" s="93">
        <v>0.99060402684563753</v>
      </c>
      <c r="L261" s="92">
        <v>114</v>
      </c>
      <c r="M261" s="93">
        <v>0.95798319327731096</v>
      </c>
      <c r="N261" s="15">
        <v>1590</v>
      </c>
      <c r="O261" s="56"/>
      <c r="P261" s="56"/>
      <c r="Q261" s="92">
        <v>434</v>
      </c>
      <c r="R261" s="64">
        <f t="shared" si="142"/>
        <v>0.4809315501856577</v>
      </c>
      <c r="S261" s="92">
        <v>83</v>
      </c>
      <c r="T261" s="64">
        <f t="shared" si="168"/>
        <v>0.53528891662765898</v>
      </c>
      <c r="U261" s="61">
        <f t="shared" si="169"/>
        <v>517</v>
      </c>
      <c r="V261" s="92">
        <v>1</v>
      </c>
      <c r="W261" s="64">
        <f t="shared" si="170"/>
        <v>0.41264559068219636</v>
      </c>
      <c r="X261" s="92">
        <v>6</v>
      </c>
      <c r="Y261" s="92">
        <f t="shared" si="171"/>
        <v>0.29915560916767192</v>
      </c>
      <c r="Z261" s="87">
        <f t="shared" si="172"/>
        <v>7</v>
      </c>
      <c r="AB261" s="139">
        <v>-8</v>
      </c>
      <c r="AC261" s="139">
        <v>3</v>
      </c>
      <c r="AD261" s="139">
        <v>80</v>
      </c>
      <c r="AE261" s="139">
        <v>-29</v>
      </c>
      <c r="AF261" s="139">
        <v>-31</v>
      </c>
      <c r="AG261" s="140">
        <v>7</v>
      </c>
    </row>
    <row r="262" spans="2:33" ht="15" customHeight="1" x14ac:dyDescent="0.3">
      <c r="B262" s="124">
        <v>44084</v>
      </c>
      <c r="C262" s="89"/>
      <c r="D262" s="96"/>
      <c r="E262" s="30"/>
      <c r="F262" s="30"/>
      <c r="G262" s="96"/>
      <c r="H262" s="95">
        <v>180</v>
      </c>
      <c r="I262" s="91">
        <v>24</v>
      </c>
      <c r="J262" s="92">
        <v>1474</v>
      </c>
      <c r="K262" s="93">
        <v>0.98992612491605103</v>
      </c>
      <c r="L262" s="92">
        <v>91</v>
      </c>
      <c r="M262" s="93">
        <v>0.875</v>
      </c>
      <c r="N262" s="15">
        <v>1565</v>
      </c>
      <c r="O262" s="56"/>
      <c r="P262" s="56"/>
      <c r="Q262" s="92">
        <v>436</v>
      </c>
      <c r="R262" s="64">
        <f t="shared" si="142"/>
        <v>0.4831478246104764</v>
      </c>
      <c r="S262" s="92">
        <v>80</v>
      </c>
      <c r="T262" s="64">
        <f t="shared" si="168"/>
        <v>0.5159411244603942</v>
      </c>
      <c r="U262" s="61">
        <f t="shared" si="169"/>
        <v>516</v>
      </c>
      <c r="V262" s="92">
        <v>1</v>
      </c>
      <c r="W262" s="64">
        <f t="shared" si="170"/>
        <v>0.41264559068219636</v>
      </c>
      <c r="X262" s="92">
        <v>9</v>
      </c>
      <c r="Y262" s="92">
        <f t="shared" si="171"/>
        <v>0.44873341375150788</v>
      </c>
      <c r="Z262" s="87">
        <f t="shared" si="172"/>
        <v>10</v>
      </c>
      <c r="AB262" s="139">
        <v>-6</v>
      </c>
      <c r="AC262" s="139">
        <v>3</v>
      </c>
      <c r="AD262" s="139">
        <v>83</v>
      </c>
      <c r="AE262" s="139">
        <v>-29</v>
      </c>
      <c r="AF262" s="139">
        <v>-31</v>
      </c>
      <c r="AG262" s="140">
        <v>6</v>
      </c>
    </row>
    <row r="263" spans="2:33" ht="15" customHeight="1" x14ac:dyDescent="0.3">
      <c r="B263" s="124">
        <v>44085</v>
      </c>
      <c r="C263" s="89"/>
      <c r="D263" s="96"/>
      <c r="E263" s="30"/>
      <c r="F263" s="30"/>
      <c r="G263" s="96"/>
      <c r="H263" s="95">
        <v>207</v>
      </c>
      <c r="I263" s="91">
        <v>17</v>
      </c>
      <c r="J263" s="92">
        <v>1481</v>
      </c>
      <c r="K263" s="93">
        <v>0.99196249162759542</v>
      </c>
      <c r="L263" s="92">
        <v>115</v>
      </c>
      <c r="M263" s="93">
        <v>1.0360360360360361</v>
      </c>
      <c r="N263" s="15">
        <v>1596</v>
      </c>
      <c r="O263" s="56"/>
      <c r="P263" s="56"/>
      <c r="Q263" s="92">
        <v>287</v>
      </c>
      <c r="R263" s="64">
        <f t="shared" si="142"/>
        <v>0.31803537996148329</v>
      </c>
      <c r="S263" s="92">
        <v>63</v>
      </c>
      <c r="T263" s="64">
        <f t="shared" si="168"/>
        <v>0.40630363551256043</v>
      </c>
      <c r="U263" s="61">
        <f t="shared" si="169"/>
        <v>350</v>
      </c>
      <c r="V263" s="92">
        <v>0</v>
      </c>
      <c r="W263" s="64">
        <f t="shared" si="170"/>
        <v>0</v>
      </c>
      <c r="X263" s="92">
        <v>2</v>
      </c>
      <c r="Y263" s="92">
        <f t="shared" si="171"/>
        <v>9.9718536389223969E-2</v>
      </c>
      <c r="Z263" s="87">
        <f t="shared" si="172"/>
        <v>2</v>
      </c>
      <c r="AB263" s="139">
        <v>-12</v>
      </c>
      <c r="AC263" s="139">
        <v>0</v>
      </c>
      <c r="AD263" s="139">
        <v>68</v>
      </c>
      <c r="AE263" s="139">
        <v>-29</v>
      </c>
      <c r="AF263" s="139">
        <v>-31</v>
      </c>
      <c r="AG263" s="140">
        <v>6</v>
      </c>
    </row>
    <row r="264" spans="2:33" ht="15" customHeight="1" x14ac:dyDescent="0.3">
      <c r="B264" s="124">
        <v>44086</v>
      </c>
      <c r="C264" s="89"/>
      <c r="D264" s="96"/>
      <c r="E264" s="30"/>
      <c r="F264" s="30"/>
      <c r="G264" s="96"/>
      <c r="H264" s="95">
        <v>200</v>
      </c>
      <c r="I264" s="91">
        <v>23</v>
      </c>
      <c r="J264" s="92">
        <v>912</v>
      </c>
      <c r="K264" s="93">
        <v>0.99454743729552886</v>
      </c>
      <c r="L264" s="92">
        <v>57</v>
      </c>
      <c r="M264" s="93">
        <v>1.0555555555555556</v>
      </c>
      <c r="N264" s="15">
        <v>969</v>
      </c>
      <c r="O264" s="56"/>
      <c r="P264" s="56"/>
      <c r="Q264" s="95">
        <v>0</v>
      </c>
      <c r="R264" s="64">
        <f t="shared" si="142"/>
        <v>0</v>
      </c>
      <c r="S264" s="95">
        <v>0</v>
      </c>
      <c r="T264" s="67">
        <f t="shared" si="168"/>
        <v>0</v>
      </c>
      <c r="U264" s="61">
        <f t="shared" si="169"/>
        <v>0</v>
      </c>
      <c r="V264" s="95">
        <v>0</v>
      </c>
      <c r="W264" s="95">
        <f t="shared" si="170"/>
        <v>0</v>
      </c>
      <c r="X264" s="95">
        <v>0</v>
      </c>
      <c r="Y264" s="95">
        <f t="shared" si="171"/>
        <v>0</v>
      </c>
      <c r="Z264" s="62">
        <f t="shared" si="172"/>
        <v>0</v>
      </c>
      <c r="AB264" s="139">
        <v>-16</v>
      </c>
      <c r="AC264" s="139">
        <v>-5</v>
      </c>
      <c r="AD264" s="139">
        <v>65</v>
      </c>
      <c r="AE264" s="139">
        <v>-23</v>
      </c>
      <c r="AF264" s="139">
        <v>-6</v>
      </c>
      <c r="AG264" s="140">
        <v>0</v>
      </c>
    </row>
    <row r="265" spans="2:33" ht="15" customHeight="1" x14ac:dyDescent="0.3">
      <c r="B265" s="124">
        <v>44087</v>
      </c>
      <c r="C265" s="89"/>
      <c r="D265" s="96"/>
      <c r="E265" s="30"/>
      <c r="F265" s="30"/>
      <c r="G265" s="96"/>
      <c r="H265" s="95">
        <v>220</v>
      </c>
      <c r="I265" s="91">
        <v>18</v>
      </c>
      <c r="J265" s="92">
        <v>890</v>
      </c>
      <c r="K265" s="93">
        <v>0.98888888888888893</v>
      </c>
      <c r="L265" s="92">
        <v>36</v>
      </c>
      <c r="M265" s="93">
        <v>1</v>
      </c>
      <c r="N265" s="15">
        <v>926</v>
      </c>
      <c r="O265" s="56"/>
      <c r="P265" s="56"/>
      <c r="Q265" s="95">
        <v>0</v>
      </c>
      <c r="R265" s="64">
        <f t="shared" si="142"/>
        <v>0</v>
      </c>
      <c r="S265" s="95">
        <v>0</v>
      </c>
      <c r="T265" s="67">
        <f t="shared" si="168"/>
        <v>0</v>
      </c>
      <c r="U265" s="61">
        <f t="shared" si="169"/>
        <v>0</v>
      </c>
      <c r="V265" s="95">
        <v>0</v>
      </c>
      <c r="W265" s="95">
        <f t="shared" si="170"/>
        <v>0</v>
      </c>
      <c r="X265" s="95">
        <v>0</v>
      </c>
      <c r="Y265" s="95">
        <f t="shared" si="171"/>
        <v>0</v>
      </c>
      <c r="Z265" s="62">
        <f t="shared" si="172"/>
        <v>0</v>
      </c>
      <c r="AB265" s="139">
        <v>-18</v>
      </c>
      <c r="AC265" s="139">
        <v>-8</v>
      </c>
      <c r="AD265" s="139">
        <v>35</v>
      </c>
      <c r="AE265" s="139">
        <v>-27</v>
      </c>
      <c r="AF265" s="139">
        <v>1</v>
      </c>
      <c r="AG265" s="140">
        <v>-1</v>
      </c>
    </row>
    <row r="266" spans="2:33" ht="15" customHeight="1" x14ac:dyDescent="0.3">
      <c r="B266" s="124">
        <v>44088</v>
      </c>
      <c r="C266" s="89"/>
      <c r="D266" s="96"/>
      <c r="E266" s="30"/>
      <c r="F266" s="30"/>
      <c r="G266" s="96"/>
      <c r="H266" s="95">
        <v>188</v>
      </c>
      <c r="I266" s="91">
        <v>20</v>
      </c>
      <c r="J266" s="92">
        <v>1471</v>
      </c>
      <c r="K266" s="93">
        <v>0.99123989218328845</v>
      </c>
      <c r="L266" s="92">
        <v>97</v>
      </c>
      <c r="M266" s="93">
        <v>0.96039603960396036</v>
      </c>
      <c r="N266" s="15">
        <v>1568</v>
      </c>
      <c r="O266" s="56"/>
      <c r="P266" s="56"/>
      <c r="Q266" s="92">
        <v>400</v>
      </c>
      <c r="R266" s="64">
        <f t="shared" si="142"/>
        <v>0.44325488496373983</v>
      </c>
      <c r="S266" s="92">
        <v>75</v>
      </c>
      <c r="T266" s="64">
        <f t="shared" si="168"/>
        <v>0.48369480418161959</v>
      </c>
      <c r="U266" s="61">
        <f t="shared" si="169"/>
        <v>475</v>
      </c>
      <c r="V266" s="92">
        <v>0</v>
      </c>
      <c r="W266" s="64">
        <f t="shared" si="170"/>
        <v>0</v>
      </c>
      <c r="X266" s="92">
        <v>7</v>
      </c>
      <c r="Y266" s="92">
        <f t="shared" si="171"/>
        <v>0.34901487736228393</v>
      </c>
      <c r="Z266" s="87">
        <f t="shared" si="172"/>
        <v>7</v>
      </c>
      <c r="AB266" s="139">
        <v>-10</v>
      </c>
      <c r="AC266" s="139">
        <v>1</v>
      </c>
      <c r="AD266" s="139">
        <v>45</v>
      </c>
      <c r="AE266" s="139">
        <v>-31</v>
      </c>
      <c r="AF266" s="139">
        <v>-27</v>
      </c>
      <c r="AG266" s="140">
        <v>8</v>
      </c>
    </row>
    <row r="267" spans="2:33" ht="15" customHeight="1" x14ac:dyDescent="0.3">
      <c r="B267" s="124">
        <v>44089</v>
      </c>
      <c r="C267" s="89"/>
      <c r="D267" s="96"/>
      <c r="E267" s="30"/>
      <c r="F267" s="30"/>
      <c r="G267" s="96"/>
      <c r="H267" s="95">
        <v>146</v>
      </c>
      <c r="I267" s="91">
        <v>29</v>
      </c>
      <c r="J267" s="92">
        <v>1477</v>
      </c>
      <c r="K267" s="93">
        <v>0.99194089993284085</v>
      </c>
      <c r="L267" s="92">
        <v>114</v>
      </c>
      <c r="M267" s="93">
        <v>1.0363636363636364</v>
      </c>
      <c r="N267" s="15">
        <v>1591</v>
      </c>
      <c r="O267" s="56"/>
      <c r="P267" s="56"/>
      <c r="Q267" s="92">
        <v>460</v>
      </c>
      <c r="R267" s="64">
        <f t="shared" si="142"/>
        <v>0.50974311770830072</v>
      </c>
      <c r="S267" s="92">
        <v>91</v>
      </c>
      <c r="T267" s="64">
        <f t="shared" si="168"/>
        <v>0.58688302907369838</v>
      </c>
      <c r="U267" s="61">
        <f t="shared" si="169"/>
        <v>551</v>
      </c>
      <c r="V267" s="92">
        <v>2</v>
      </c>
      <c r="W267" s="64">
        <f t="shared" si="170"/>
        <v>0.82529118136439272</v>
      </c>
      <c r="X267" s="92">
        <v>10</v>
      </c>
      <c r="Y267" s="92">
        <f t="shared" si="171"/>
        <v>0.49859268194611989</v>
      </c>
      <c r="Z267" s="87">
        <f t="shared" si="172"/>
        <v>12</v>
      </c>
      <c r="AB267" s="139">
        <v>-10</v>
      </c>
      <c r="AC267" s="139">
        <v>2</v>
      </c>
      <c r="AD267" s="139">
        <v>38</v>
      </c>
      <c r="AE267" s="139">
        <v>-30</v>
      </c>
      <c r="AF267" s="139">
        <v>-27</v>
      </c>
      <c r="AG267" s="140">
        <v>8</v>
      </c>
    </row>
    <row r="268" spans="2:33" ht="15" customHeight="1" x14ac:dyDescent="0.3">
      <c r="B268" s="124">
        <v>44090</v>
      </c>
      <c r="C268" s="89"/>
      <c r="D268" s="96"/>
      <c r="E268" s="30">
        <v>115249</v>
      </c>
      <c r="F268" s="30">
        <v>1369030</v>
      </c>
      <c r="G268" s="96"/>
      <c r="H268" s="95">
        <v>159</v>
      </c>
      <c r="I268" s="91">
        <v>22</v>
      </c>
      <c r="J268" s="92">
        <v>1476</v>
      </c>
      <c r="K268" s="93">
        <v>0.99060402684563753</v>
      </c>
      <c r="L268" s="92">
        <v>116</v>
      </c>
      <c r="M268" s="93">
        <v>0.97478991596638653</v>
      </c>
      <c r="N268" s="15">
        <v>1592</v>
      </c>
      <c r="O268" s="56"/>
      <c r="P268" s="56"/>
      <c r="Q268" s="92">
        <v>485</v>
      </c>
      <c r="R268" s="64">
        <f t="shared" si="142"/>
        <v>0.53744654801853453</v>
      </c>
      <c r="S268" s="92">
        <v>74</v>
      </c>
      <c r="T268" s="64">
        <f t="shared" si="168"/>
        <v>0.47724554012586468</v>
      </c>
      <c r="U268" s="61">
        <f t="shared" si="169"/>
        <v>559</v>
      </c>
      <c r="V268" s="92">
        <v>1</v>
      </c>
      <c r="W268" s="64">
        <f t="shared" si="170"/>
        <v>0.41264559068219636</v>
      </c>
      <c r="X268" s="92">
        <v>11</v>
      </c>
      <c r="Y268" s="92">
        <f t="shared" si="171"/>
        <v>0.54845195014073189</v>
      </c>
      <c r="Z268" s="87">
        <f t="shared" si="172"/>
        <v>12</v>
      </c>
      <c r="AB268" s="139">
        <v>-7</v>
      </c>
      <c r="AC268" s="139">
        <v>5</v>
      </c>
      <c r="AD268" s="139">
        <v>44</v>
      </c>
      <c r="AE268" s="139">
        <v>-27</v>
      </c>
      <c r="AF268" s="139">
        <v>-27</v>
      </c>
      <c r="AG268" s="140">
        <v>7</v>
      </c>
    </row>
    <row r="269" spans="2:33" ht="15" customHeight="1" x14ac:dyDescent="0.3">
      <c r="B269" s="124">
        <v>44091</v>
      </c>
      <c r="C269" s="89"/>
      <c r="D269" s="96"/>
      <c r="E269" s="30"/>
      <c r="F269" s="30"/>
      <c r="G269" s="96"/>
      <c r="H269" s="95">
        <v>178</v>
      </c>
      <c r="I269" s="91">
        <v>24</v>
      </c>
      <c r="J269" s="92">
        <v>1476</v>
      </c>
      <c r="K269" s="93">
        <v>0.99126930826057758</v>
      </c>
      <c r="L269" s="92">
        <v>87</v>
      </c>
      <c r="M269" s="93">
        <v>0.83653846153846156</v>
      </c>
      <c r="N269" s="15">
        <v>1563</v>
      </c>
      <c r="O269" s="56"/>
      <c r="P269" s="56"/>
      <c r="Q269" s="92">
        <v>486</v>
      </c>
      <c r="R269" s="64">
        <f t="shared" si="142"/>
        <v>0.53855468523094385</v>
      </c>
      <c r="S269" s="92">
        <v>105</v>
      </c>
      <c r="T269" s="64">
        <f t="shared" si="168"/>
        <v>0.67717272585426747</v>
      </c>
      <c r="U269" s="61">
        <f t="shared" si="169"/>
        <v>591</v>
      </c>
      <c r="V269" s="92">
        <v>0</v>
      </c>
      <c r="W269" s="64">
        <f t="shared" si="170"/>
        <v>0</v>
      </c>
      <c r="X269" s="92">
        <v>21</v>
      </c>
      <c r="Y269" s="92">
        <f t="shared" si="171"/>
        <v>1.0470446320868516</v>
      </c>
      <c r="Z269" s="87">
        <f t="shared" si="172"/>
        <v>21</v>
      </c>
      <c r="AB269" s="139">
        <v>-10</v>
      </c>
      <c r="AC269" s="139">
        <v>2</v>
      </c>
      <c r="AD269" s="139">
        <v>26</v>
      </c>
      <c r="AE269" s="139">
        <v>-30</v>
      </c>
      <c r="AF269" s="139">
        <v>-28</v>
      </c>
      <c r="AG269" s="140">
        <v>7</v>
      </c>
    </row>
    <row r="270" spans="2:33" ht="15" customHeight="1" x14ac:dyDescent="0.3">
      <c r="B270" s="124">
        <v>44092</v>
      </c>
      <c r="C270" s="89"/>
      <c r="D270" s="96"/>
      <c r="E270" s="30"/>
      <c r="F270" s="30"/>
      <c r="G270" s="96"/>
      <c r="H270" s="95">
        <v>205</v>
      </c>
      <c r="I270" s="91">
        <v>18</v>
      </c>
      <c r="J270" s="92">
        <v>1481</v>
      </c>
      <c r="K270" s="93">
        <v>0.99196249162759542</v>
      </c>
      <c r="L270" s="92">
        <v>93</v>
      </c>
      <c r="M270" s="93">
        <v>0.83783783783783783</v>
      </c>
      <c r="N270" s="15">
        <v>1574</v>
      </c>
      <c r="O270" s="56"/>
      <c r="P270" s="56"/>
      <c r="Q270" s="92">
        <v>409</v>
      </c>
      <c r="R270" s="64">
        <f t="shared" si="142"/>
        <v>0.45322811987542394</v>
      </c>
      <c r="S270" s="92">
        <v>129</v>
      </c>
      <c r="T270" s="64">
        <f t="shared" si="168"/>
        <v>0.83195506319238566</v>
      </c>
      <c r="U270" s="61">
        <f t="shared" si="169"/>
        <v>538</v>
      </c>
      <c r="V270" s="92">
        <v>0</v>
      </c>
      <c r="W270" s="64">
        <f t="shared" si="170"/>
        <v>0</v>
      </c>
      <c r="X270" s="92">
        <v>12</v>
      </c>
      <c r="Y270" s="92">
        <f t="shared" si="171"/>
        <v>0.59831121833534384</v>
      </c>
      <c r="Z270" s="87">
        <f t="shared" si="172"/>
        <v>12</v>
      </c>
      <c r="AB270" s="139">
        <v>-20</v>
      </c>
      <c r="AC270" s="139">
        <v>-4</v>
      </c>
      <c r="AD270" s="139">
        <v>2</v>
      </c>
      <c r="AE270" s="139">
        <v>-32</v>
      </c>
      <c r="AF270" s="139">
        <v>-27</v>
      </c>
      <c r="AG270" s="140">
        <v>8</v>
      </c>
    </row>
    <row r="271" spans="2:33" ht="15" customHeight="1" x14ac:dyDescent="0.3">
      <c r="B271" s="124">
        <v>44093</v>
      </c>
      <c r="C271" s="89"/>
      <c r="D271" s="96"/>
      <c r="E271" s="30"/>
      <c r="F271" s="30"/>
      <c r="G271" s="96"/>
      <c r="H271" s="95">
        <v>193</v>
      </c>
      <c r="I271" s="91">
        <v>27</v>
      </c>
      <c r="J271" s="92">
        <v>913</v>
      </c>
      <c r="K271" s="93">
        <v>0.99563794983642306</v>
      </c>
      <c r="L271" s="92">
        <v>57</v>
      </c>
      <c r="M271" s="93">
        <v>1.0555555555555556</v>
      </c>
      <c r="N271" s="15">
        <v>970</v>
      </c>
      <c r="O271" s="56"/>
      <c r="P271" s="56"/>
      <c r="Q271" s="95">
        <v>0</v>
      </c>
      <c r="R271" s="64">
        <f t="shared" si="142"/>
        <v>0</v>
      </c>
      <c r="S271" s="95">
        <v>0</v>
      </c>
      <c r="T271" s="67">
        <f t="shared" si="168"/>
        <v>0</v>
      </c>
      <c r="U271" s="61">
        <f t="shared" si="169"/>
        <v>0</v>
      </c>
      <c r="V271" s="95">
        <v>0</v>
      </c>
      <c r="W271" s="95">
        <f t="shared" si="170"/>
        <v>0</v>
      </c>
      <c r="X271" s="95">
        <v>0</v>
      </c>
      <c r="Y271" s="95">
        <f t="shared" si="171"/>
        <v>0</v>
      </c>
      <c r="Z271" s="62">
        <f t="shared" si="172"/>
        <v>0</v>
      </c>
      <c r="AB271" s="139">
        <v>-21</v>
      </c>
      <c r="AC271" s="139">
        <v>-5</v>
      </c>
      <c r="AD271" s="139">
        <v>-4</v>
      </c>
      <c r="AE271" s="139">
        <v>-30</v>
      </c>
      <c r="AF271" s="139">
        <v>-7</v>
      </c>
      <c r="AG271" s="140">
        <v>6</v>
      </c>
    </row>
    <row r="272" spans="2:33" ht="15" customHeight="1" x14ac:dyDescent="0.3">
      <c r="B272" s="124">
        <v>44094</v>
      </c>
      <c r="C272" s="89"/>
      <c r="D272" s="96"/>
      <c r="E272" s="30"/>
      <c r="F272" s="30"/>
      <c r="G272" s="96"/>
      <c r="H272" s="95">
        <v>209</v>
      </c>
      <c r="I272" s="91">
        <v>15</v>
      </c>
      <c r="J272" s="92">
        <v>889</v>
      </c>
      <c r="K272" s="93">
        <v>0.98777777777777775</v>
      </c>
      <c r="L272" s="92">
        <v>28</v>
      </c>
      <c r="M272" s="93">
        <v>0.77777777777777779</v>
      </c>
      <c r="N272" s="15">
        <v>917</v>
      </c>
      <c r="O272" s="56"/>
      <c r="P272" s="56"/>
      <c r="Q272" s="95">
        <v>0</v>
      </c>
      <c r="R272" s="64">
        <f t="shared" si="142"/>
        <v>0</v>
      </c>
      <c r="S272" s="95">
        <v>0</v>
      </c>
      <c r="T272" s="67">
        <f t="shared" si="168"/>
        <v>0</v>
      </c>
      <c r="U272" s="61">
        <f t="shared" si="169"/>
        <v>0</v>
      </c>
      <c r="V272" s="95">
        <v>0</v>
      </c>
      <c r="W272" s="95">
        <f t="shared" si="170"/>
        <v>0</v>
      </c>
      <c r="X272" s="95">
        <v>0</v>
      </c>
      <c r="Y272" s="95">
        <f t="shared" si="171"/>
        <v>0</v>
      </c>
      <c r="Z272" s="62">
        <f t="shared" si="172"/>
        <v>0</v>
      </c>
      <c r="AB272" s="139">
        <v>-21</v>
      </c>
      <c r="AC272" s="139">
        <v>-7</v>
      </c>
      <c r="AD272" s="139">
        <v>0</v>
      </c>
      <c r="AE272" s="139">
        <v>-31</v>
      </c>
      <c r="AF272" s="139">
        <v>0</v>
      </c>
      <c r="AG272" s="140">
        <v>5</v>
      </c>
    </row>
    <row r="273" spans="2:33" ht="15" customHeight="1" x14ac:dyDescent="0.3">
      <c r="B273" s="124">
        <v>44095</v>
      </c>
      <c r="C273" s="89"/>
      <c r="D273" s="96"/>
      <c r="E273" s="30"/>
      <c r="F273" s="30"/>
      <c r="G273" s="96"/>
      <c r="H273" s="95">
        <v>180</v>
      </c>
      <c r="I273" s="91">
        <v>32</v>
      </c>
      <c r="J273" s="92">
        <v>1473</v>
      </c>
      <c r="K273" s="93">
        <v>0.99258760107816713</v>
      </c>
      <c r="L273" s="92">
        <v>89</v>
      </c>
      <c r="M273" s="93">
        <v>0.88118811881188119</v>
      </c>
      <c r="N273" s="15">
        <v>1562</v>
      </c>
      <c r="O273" s="56"/>
      <c r="P273" s="56"/>
      <c r="Q273" s="92">
        <v>537</v>
      </c>
      <c r="R273" s="64">
        <f t="shared" si="142"/>
        <v>0.59506968306382069</v>
      </c>
      <c r="S273" s="92">
        <v>82</v>
      </c>
      <c r="T273" s="64">
        <f t="shared" si="168"/>
        <v>0.52883965257190413</v>
      </c>
      <c r="U273" s="61">
        <f t="shared" si="169"/>
        <v>619</v>
      </c>
      <c r="V273" s="92">
        <v>1</v>
      </c>
      <c r="W273" s="64">
        <f t="shared" si="170"/>
        <v>0.41264559068219636</v>
      </c>
      <c r="X273" s="92">
        <v>22</v>
      </c>
      <c r="Y273" s="92">
        <f t="shared" si="171"/>
        <v>1.0969039002814638</v>
      </c>
      <c r="Z273" s="87">
        <f t="shared" si="172"/>
        <v>23</v>
      </c>
      <c r="AB273" s="139">
        <v>-12</v>
      </c>
      <c r="AC273" s="139">
        <v>0</v>
      </c>
      <c r="AD273" s="139">
        <v>29</v>
      </c>
      <c r="AE273" s="139">
        <v>-30</v>
      </c>
      <c r="AF273" s="139">
        <v>-27</v>
      </c>
      <c r="AG273" s="140">
        <v>7</v>
      </c>
    </row>
    <row r="274" spans="2:33" ht="15" customHeight="1" x14ac:dyDescent="0.3">
      <c r="B274" s="124">
        <v>44096</v>
      </c>
      <c r="C274" s="89"/>
      <c r="D274" s="96"/>
      <c r="E274" s="30"/>
      <c r="F274" s="30"/>
      <c r="G274" s="96"/>
      <c r="H274" s="95">
        <v>140</v>
      </c>
      <c r="I274" s="91">
        <v>29</v>
      </c>
      <c r="J274" s="92">
        <v>1478</v>
      </c>
      <c r="K274" s="93">
        <v>0.99261249160510412</v>
      </c>
      <c r="L274" s="92">
        <v>115</v>
      </c>
      <c r="M274" s="93">
        <v>1.0454545454545454</v>
      </c>
      <c r="N274" s="15">
        <v>1593</v>
      </c>
      <c r="O274" s="56"/>
      <c r="P274" s="56"/>
      <c r="Q274" s="92">
        <v>559</v>
      </c>
      <c r="R274" s="64">
        <f t="shared" si="142"/>
        <v>0.61944870173682642</v>
      </c>
      <c r="S274" s="92">
        <v>96</v>
      </c>
      <c r="T274" s="64">
        <f t="shared" ref="T274:T280" si="173">S274/$S$68</f>
        <v>0.6191293493524731</v>
      </c>
      <c r="U274" s="61">
        <f t="shared" ref="U274:U280" si="174">Q274+S274</f>
        <v>655</v>
      </c>
      <c r="V274" s="92">
        <v>5</v>
      </c>
      <c r="W274" s="64">
        <f t="shared" ref="W274:W280" si="175">V274/$V$68</f>
        <v>2.0632279534109816</v>
      </c>
      <c r="X274" s="92">
        <v>11</v>
      </c>
      <c r="Y274" s="92">
        <f t="shared" ref="Y274:Y280" si="176">X274/$X$68</f>
        <v>0.54845195014073189</v>
      </c>
      <c r="Z274" s="87">
        <f t="shared" ref="Z274:Z280" si="177">V274+X274</f>
        <v>16</v>
      </c>
      <c r="AB274" s="139">
        <v>-14</v>
      </c>
      <c r="AC274" s="139">
        <v>2</v>
      </c>
      <c r="AD274" s="139">
        <v>17</v>
      </c>
      <c r="AE274" s="139">
        <v>-29</v>
      </c>
      <c r="AF274" s="139">
        <v>-25</v>
      </c>
      <c r="AG274" s="140">
        <v>7</v>
      </c>
    </row>
    <row r="275" spans="2:33" ht="15" customHeight="1" x14ac:dyDescent="0.3">
      <c r="B275" s="124">
        <v>44097</v>
      </c>
      <c r="C275" s="89"/>
      <c r="D275" s="96"/>
      <c r="E275" s="30">
        <v>115261</v>
      </c>
      <c r="F275" s="30">
        <v>1369093</v>
      </c>
      <c r="G275" s="96"/>
      <c r="H275" s="95">
        <v>154</v>
      </c>
      <c r="I275" s="91">
        <v>22</v>
      </c>
      <c r="J275" s="92">
        <v>1478</v>
      </c>
      <c r="K275" s="93">
        <v>0.99194630872483225</v>
      </c>
      <c r="L275" s="92">
        <v>106</v>
      </c>
      <c r="M275" s="93">
        <v>0.89075630252100846</v>
      </c>
      <c r="N275" s="15">
        <v>1584</v>
      </c>
      <c r="O275" s="56"/>
      <c r="P275" s="56"/>
      <c r="Q275" s="92">
        <v>495</v>
      </c>
      <c r="R275" s="64">
        <f t="shared" si="142"/>
        <v>0.54852792014262797</v>
      </c>
      <c r="S275" s="92">
        <v>113</v>
      </c>
      <c r="T275" s="64">
        <f t="shared" si="173"/>
        <v>0.72876683830030686</v>
      </c>
      <c r="U275" s="61">
        <f t="shared" si="174"/>
        <v>608</v>
      </c>
      <c r="V275" s="92">
        <v>1</v>
      </c>
      <c r="W275" s="64">
        <f t="shared" si="175"/>
        <v>0.41264559068219636</v>
      </c>
      <c r="X275" s="92">
        <v>5</v>
      </c>
      <c r="Y275" s="92">
        <f t="shared" si="176"/>
        <v>0.24929634097305994</v>
      </c>
      <c r="Z275" s="87">
        <f t="shared" si="177"/>
        <v>6</v>
      </c>
      <c r="AB275" s="139">
        <v>-15</v>
      </c>
      <c r="AC275" s="139">
        <v>2</v>
      </c>
      <c r="AD275" s="139">
        <v>17</v>
      </c>
      <c r="AE275" s="139">
        <v>-28</v>
      </c>
      <c r="AF275" s="139">
        <v>-23</v>
      </c>
      <c r="AG275" s="140">
        <v>7</v>
      </c>
    </row>
    <row r="276" spans="2:33" ht="15" customHeight="1" x14ac:dyDescent="0.3">
      <c r="B276" s="124">
        <v>44098</v>
      </c>
      <c r="C276" s="89"/>
      <c r="D276" s="96"/>
      <c r="E276" s="30"/>
      <c r="F276" s="30"/>
      <c r="G276" s="96"/>
      <c r="H276" s="95">
        <v>174</v>
      </c>
      <c r="I276" s="91">
        <v>24</v>
      </c>
      <c r="J276" s="92">
        <v>1478</v>
      </c>
      <c r="K276" s="93">
        <v>0.99261249160510412</v>
      </c>
      <c r="L276" s="92">
        <v>92</v>
      </c>
      <c r="M276" s="93">
        <v>0.88461538461538458</v>
      </c>
      <c r="N276" s="15">
        <v>1570</v>
      </c>
      <c r="O276" s="56"/>
      <c r="P276" s="56"/>
      <c r="Q276" s="92">
        <v>627</v>
      </c>
      <c r="R276" s="64">
        <f t="shared" si="142"/>
        <v>0.69480203218066217</v>
      </c>
      <c r="S276" s="92">
        <v>153</v>
      </c>
      <c r="T276" s="64">
        <f t="shared" si="173"/>
        <v>0.98673740053050396</v>
      </c>
      <c r="U276" s="61">
        <f t="shared" si="174"/>
        <v>780</v>
      </c>
      <c r="V276" s="92">
        <v>1</v>
      </c>
      <c r="W276" s="64">
        <f t="shared" si="175"/>
        <v>0.41264559068219636</v>
      </c>
      <c r="X276" s="92">
        <v>11</v>
      </c>
      <c r="Y276" s="92">
        <f t="shared" si="176"/>
        <v>0.54845195014073189</v>
      </c>
      <c r="Z276" s="87">
        <f t="shared" si="177"/>
        <v>12</v>
      </c>
      <c r="AB276" s="139">
        <v>-15</v>
      </c>
      <c r="AC276" s="139">
        <v>1</v>
      </c>
      <c r="AD276" s="139">
        <v>20</v>
      </c>
      <c r="AE276" s="139">
        <v>-29</v>
      </c>
      <c r="AF276" s="139">
        <v>-24</v>
      </c>
      <c r="AG276" s="140">
        <v>7</v>
      </c>
    </row>
    <row r="277" spans="2:33" ht="15" customHeight="1" x14ac:dyDescent="0.3">
      <c r="B277" s="124">
        <v>44099</v>
      </c>
      <c r="C277" s="89"/>
      <c r="D277" s="96"/>
      <c r="E277" s="30"/>
      <c r="F277" s="30"/>
      <c r="G277" s="96"/>
      <c r="H277" s="95">
        <v>206</v>
      </c>
      <c r="I277" s="91">
        <v>20</v>
      </c>
      <c r="J277" s="92">
        <v>1481</v>
      </c>
      <c r="K277" s="93">
        <v>0.99196249162759542</v>
      </c>
      <c r="L277" s="92">
        <v>105</v>
      </c>
      <c r="M277" s="93">
        <v>0.94594594594594594</v>
      </c>
      <c r="N277" s="15">
        <v>1586</v>
      </c>
      <c r="O277" s="56"/>
      <c r="P277" s="56"/>
      <c r="Q277" s="92">
        <v>618</v>
      </c>
      <c r="R277" s="64">
        <f t="shared" si="142"/>
        <v>0.68482879726897794</v>
      </c>
      <c r="S277" s="92">
        <v>91</v>
      </c>
      <c r="T277" s="64">
        <f t="shared" si="173"/>
        <v>0.58688302907369838</v>
      </c>
      <c r="U277" s="61">
        <f t="shared" si="174"/>
        <v>709</v>
      </c>
      <c r="V277" s="92">
        <v>1</v>
      </c>
      <c r="W277" s="64">
        <f t="shared" si="175"/>
        <v>0.41264559068219636</v>
      </c>
      <c r="X277" s="92">
        <v>5</v>
      </c>
      <c r="Y277" s="92">
        <f t="shared" si="176"/>
        <v>0.24929634097305994</v>
      </c>
      <c r="Z277" s="87">
        <f t="shared" si="177"/>
        <v>6</v>
      </c>
      <c r="AB277" s="139">
        <v>-19</v>
      </c>
      <c r="AC277" s="139">
        <v>0</v>
      </c>
      <c r="AD277" s="139">
        <v>12</v>
      </c>
      <c r="AE277" s="139">
        <v>-29</v>
      </c>
      <c r="AF277" s="139">
        <v>-23</v>
      </c>
      <c r="AG277" s="140">
        <v>7</v>
      </c>
    </row>
    <row r="278" spans="2:33" ht="15" customHeight="1" x14ac:dyDescent="0.3">
      <c r="B278" s="124">
        <v>44100</v>
      </c>
      <c r="C278" s="89"/>
      <c r="D278" s="96"/>
      <c r="E278" s="30"/>
      <c r="F278" s="30"/>
      <c r="G278" s="96"/>
      <c r="H278" s="95">
        <v>196</v>
      </c>
      <c r="I278" s="91">
        <v>26</v>
      </c>
      <c r="J278" s="92">
        <v>914</v>
      </c>
      <c r="K278" s="93">
        <v>0.99672846237731738</v>
      </c>
      <c r="L278" s="92">
        <v>62</v>
      </c>
      <c r="M278" s="93">
        <v>1.1481481481481481</v>
      </c>
      <c r="N278" s="15">
        <v>976</v>
      </c>
      <c r="O278" s="56"/>
      <c r="P278" s="56"/>
      <c r="Q278" s="95">
        <v>0</v>
      </c>
      <c r="R278" s="64">
        <f t="shared" si="142"/>
        <v>0</v>
      </c>
      <c r="S278" s="95">
        <v>0</v>
      </c>
      <c r="T278" s="67">
        <f t="shared" si="173"/>
        <v>0</v>
      </c>
      <c r="U278" s="61">
        <f t="shared" si="174"/>
        <v>0</v>
      </c>
      <c r="V278" s="95">
        <v>0</v>
      </c>
      <c r="W278" s="95">
        <f t="shared" si="175"/>
        <v>0</v>
      </c>
      <c r="X278" s="95">
        <v>0</v>
      </c>
      <c r="Y278" s="68">
        <f t="shared" si="176"/>
        <v>0</v>
      </c>
      <c r="Z278" s="62">
        <f t="shared" si="177"/>
        <v>0</v>
      </c>
      <c r="AB278" s="139">
        <v>-22</v>
      </c>
      <c r="AC278" s="139">
        <v>-4</v>
      </c>
      <c r="AD278" s="139">
        <v>5</v>
      </c>
      <c r="AE278" s="139">
        <v>-27</v>
      </c>
      <c r="AF278" s="139">
        <v>-4</v>
      </c>
      <c r="AG278" s="140">
        <v>5</v>
      </c>
    </row>
    <row r="279" spans="2:33" ht="15" customHeight="1" x14ac:dyDescent="0.3">
      <c r="B279" s="124">
        <v>44101</v>
      </c>
      <c r="C279" s="89"/>
      <c r="D279" s="96"/>
      <c r="E279" s="30"/>
      <c r="F279" s="30"/>
      <c r="G279" s="96"/>
      <c r="H279" s="95">
        <v>219</v>
      </c>
      <c r="I279" s="91">
        <v>21</v>
      </c>
      <c r="J279" s="92">
        <v>889</v>
      </c>
      <c r="K279" s="93">
        <v>0.98777777777777775</v>
      </c>
      <c r="L279" s="92">
        <v>34</v>
      </c>
      <c r="M279" s="93">
        <v>0.94444444444444442</v>
      </c>
      <c r="N279" s="15">
        <v>923</v>
      </c>
      <c r="O279" s="56"/>
      <c r="P279" s="56"/>
      <c r="Q279" s="95">
        <v>0</v>
      </c>
      <c r="R279" s="64">
        <f t="shared" si="142"/>
        <v>0</v>
      </c>
      <c r="S279" s="95">
        <v>0</v>
      </c>
      <c r="T279" s="67">
        <f t="shared" si="173"/>
        <v>0</v>
      </c>
      <c r="U279" s="61">
        <f t="shared" si="174"/>
        <v>0</v>
      </c>
      <c r="V279" s="95">
        <v>0</v>
      </c>
      <c r="W279" s="95">
        <f t="shared" si="175"/>
        <v>0</v>
      </c>
      <c r="X279" s="95">
        <v>0</v>
      </c>
      <c r="Y279" s="68">
        <f t="shared" si="176"/>
        <v>0</v>
      </c>
      <c r="Z279" s="62">
        <f t="shared" si="177"/>
        <v>0</v>
      </c>
      <c r="AB279" s="139">
        <v>-23</v>
      </c>
      <c r="AC279" s="139">
        <v>-9</v>
      </c>
      <c r="AD279" s="139">
        <v>1</v>
      </c>
      <c r="AE279" s="139">
        <v>-30</v>
      </c>
      <c r="AF279" s="139">
        <v>-1</v>
      </c>
      <c r="AG279" s="140">
        <v>5</v>
      </c>
    </row>
    <row r="280" spans="2:33" ht="15" customHeight="1" x14ac:dyDescent="0.3">
      <c r="B280" s="124">
        <v>44102</v>
      </c>
      <c r="C280" s="89"/>
      <c r="D280" s="96"/>
      <c r="E280" s="30"/>
      <c r="F280" s="30"/>
      <c r="G280" s="96"/>
      <c r="H280" s="95">
        <v>174</v>
      </c>
      <c r="I280" s="91">
        <v>21</v>
      </c>
      <c r="J280" s="92">
        <v>1475</v>
      </c>
      <c r="K280" s="93">
        <v>0.9939353099730458</v>
      </c>
      <c r="L280" s="92">
        <v>100</v>
      </c>
      <c r="M280" s="93">
        <v>0.99009900990099009</v>
      </c>
      <c r="N280" s="15">
        <v>1575</v>
      </c>
      <c r="O280" s="56"/>
      <c r="P280" s="56"/>
      <c r="Q280" s="92">
        <v>1379</v>
      </c>
      <c r="R280" s="64">
        <f t="shared" si="142"/>
        <v>1.5281212159124931</v>
      </c>
      <c r="S280" s="92">
        <v>232</v>
      </c>
      <c r="T280" s="64">
        <f t="shared" si="173"/>
        <v>1.4962292609351433</v>
      </c>
      <c r="U280" s="61">
        <f t="shared" si="174"/>
        <v>1611</v>
      </c>
      <c r="V280" s="92">
        <v>2</v>
      </c>
      <c r="W280" s="64">
        <f t="shared" si="175"/>
        <v>0.82529118136439272</v>
      </c>
      <c r="X280" s="92">
        <v>44</v>
      </c>
      <c r="Y280" s="92">
        <f t="shared" si="176"/>
        <v>2.1938078005629276</v>
      </c>
      <c r="Z280" s="87">
        <f t="shared" si="177"/>
        <v>46</v>
      </c>
      <c r="AB280" s="139">
        <v>-16</v>
      </c>
      <c r="AC280" s="139">
        <v>3</v>
      </c>
      <c r="AD280" s="139">
        <v>11</v>
      </c>
      <c r="AE280" s="139">
        <v>-31</v>
      </c>
      <c r="AF280" s="139">
        <v>-21</v>
      </c>
      <c r="AG280" s="140">
        <v>8</v>
      </c>
    </row>
    <row r="281" spans="2:33" ht="15" customHeight="1" x14ac:dyDescent="0.3">
      <c r="B281" s="124">
        <v>44103</v>
      </c>
      <c r="C281" s="89"/>
      <c r="D281" s="96"/>
      <c r="E281" s="30"/>
      <c r="F281" s="30"/>
      <c r="G281" s="96"/>
      <c r="H281" s="95">
        <v>144</v>
      </c>
      <c r="I281" s="91">
        <v>23</v>
      </c>
      <c r="J281" s="92">
        <v>1478</v>
      </c>
      <c r="K281" s="93">
        <v>0.99261249160510412</v>
      </c>
      <c r="L281" s="92">
        <v>119</v>
      </c>
      <c r="M281" s="93">
        <v>1.0818181818181818</v>
      </c>
      <c r="N281" s="15">
        <v>1597</v>
      </c>
      <c r="O281" s="56"/>
      <c r="P281" s="56"/>
      <c r="Q281" s="92">
        <v>1426</v>
      </c>
      <c r="R281" s="64">
        <f t="shared" si="142"/>
        <v>1.5802036648957325</v>
      </c>
      <c r="S281" s="92">
        <v>340</v>
      </c>
      <c r="T281" s="64">
        <f t="shared" ref="T281:T284" si="178">S281/$S$68</f>
        <v>2.1927497789566752</v>
      </c>
      <c r="U281" s="61">
        <f t="shared" ref="U281:U284" si="179">Q281+S281</f>
        <v>1766</v>
      </c>
      <c r="V281" s="92">
        <v>0</v>
      </c>
      <c r="W281" s="64">
        <f t="shared" ref="W281:W284" si="180">V281/$V$68</f>
        <v>0</v>
      </c>
      <c r="X281" s="92">
        <v>19</v>
      </c>
      <c r="Y281" s="92">
        <f t="shared" ref="Y281:Y284" si="181">X281/$X$68</f>
        <v>0.94732609569762771</v>
      </c>
      <c r="Z281" s="87">
        <f t="shared" ref="Z281:Z284" si="182">V281+X281</f>
        <v>19</v>
      </c>
      <c r="AB281" s="139">
        <v>-14</v>
      </c>
      <c r="AC281" s="139">
        <v>4</v>
      </c>
      <c r="AD281" s="139">
        <v>14</v>
      </c>
      <c r="AE281" s="139">
        <v>-27</v>
      </c>
      <c r="AF281" s="139">
        <v>-21</v>
      </c>
      <c r="AG281" s="140">
        <v>7</v>
      </c>
    </row>
    <row r="282" spans="2:33" ht="15" customHeight="1" x14ac:dyDescent="0.3">
      <c r="B282" s="124">
        <v>44104</v>
      </c>
      <c r="C282" s="129">
        <v>51912</v>
      </c>
      <c r="D282" s="96"/>
      <c r="E282" s="30"/>
      <c r="F282" s="30"/>
      <c r="G282" s="96"/>
      <c r="H282" s="95">
        <v>163</v>
      </c>
      <c r="I282" s="91">
        <v>24</v>
      </c>
      <c r="J282" s="92">
        <v>1478</v>
      </c>
      <c r="K282" s="93">
        <v>0.99194630872483225</v>
      </c>
      <c r="L282" s="92">
        <v>122</v>
      </c>
      <c r="M282" s="93">
        <v>1.0252100840336134</v>
      </c>
      <c r="N282" s="15">
        <v>0</v>
      </c>
      <c r="O282" s="56"/>
      <c r="P282" s="56"/>
      <c r="Q282" s="92">
        <v>1867</v>
      </c>
      <c r="R282" s="64">
        <f t="shared" si="142"/>
        <v>2.0688921755682554</v>
      </c>
      <c r="S282" s="92">
        <v>300</v>
      </c>
      <c r="T282" s="64">
        <f t="shared" si="178"/>
        <v>1.9347792167264783</v>
      </c>
      <c r="U282" s="61">
        <f t="shared" si="179"/>
        <v>2167</v>
      </c>
      <c r="V282" s="92">
        <v>0</v>
      </c>
      <c r="W282" s="64">
        <f t="shared" si="180"/>
        <v>0</v>
      </c>
      <c r="X282" s="92">
        <v>11</v>
      </c>
      <c r="Y282" s="92">
        <f t="shared" si="181"/>
        <v>0.54845195014073189</v>
      </c>
      <c r="Z282" s="87">
        <f t="shared" si="182"/>
        <v>11</v>
      </c>
      <c r="AB282" s="139">
        <v>-12</v>
      </c>
      <c r="AC282" s="139">
        <v>7</v>
      </c>
      <c r="AD282" s="139">
        <v>17</v>
      </c>
      <c r="AE282" s="139">
        <v>-23</v>
      </c>
      <c r="AF282" s="139">
        <v>-21</v>
      </c>
      <c r="AG282" s="140">
        <v>5</v>
      </c>
    </row>
    <row r="283" spans="2:33" ht="15" customHeight="1" x14ac:dyDescent="0.3">
      <c r="B283" s="124">
        <v>44105</v>
      </c>
      <c r="C283" s="89"/>
      <c r="D283" s="96"/>
      <c r="E283" s="30">
        <v>115269</v>
      </c>
      <c r="F283" s="30">
        <v>1369163</v>
      </c>
      <c r="G283" s="96"/>
      <c r="H283" s="95">
        <v>166</v>
      </c>
      <c r="I283" s="91">
        <v>32</v>
      </c>
      <c r="J283" s="92">
        <v>1478</v>
      </c>
      <c r="K283" s="93">
        <v>0.99595687331536387</v>
      </c>
      <c r="L283" s="92">
        <v>92</v>
      </c>
      <c r="M283" s="93">
        <v>0.91089108910891092</v>
      </c>
      <c r="N283" s="15">
        <v>1570</v>
      </c>
      <c r="O283" s="56"/>
      <c r="P283" s="56"/>
      <c r="Q283" s="92">
        <v>487</v>
      </c>
      <c r="R283" s="64">
        <f t="shared" si="142"/>
        <v>0.53966282244335317</v>
      </c>
      <c r="S283" s="92">
        <v>66</v>
      </c>
      <c r="T283" s="64">
        <f t="shared" si="178"/>
        <v>0.42565142767982522</v>
      </c>
      <c r="U283" s="61">
        <f t="shared" si="179"/>
        <v>553</v>
      </c>
      <c r="V283" s="92">
        <v>10</v>
      </c>
      <c r="W283" s="64">
        <f t="shared" si="180"/>
        <v>4.1264559068219633</v>
      </c>
      <c r="X283" s="92">
        <v>39</v>
      </c>
      <c r="Y283" s="92">
        <f t="shared" si="181"/>
        <v>1.9445114595898674</v>
      </c>
      <c r="Z283" s="87">
        <f t="shared" si="182"/>
        <v>49</v>
      </c>
      <c r="AB283" s="139">
        <v>-12</v>
      </c>
      <c r="AC283" s="139">
        <v>7</v>
      </c>
      <c r="AD283" s="139">
        <v>13</v>
      </c>
      <c r="AE283" s="139">
        <v>-25</v>
      </c>
      <c r="AF283" s="139">
        <v>-19</v>
      </c>
      <c r="AG283" s="140">
        <v>6</v>
      </c>
    </row>
    <row r="284" spans="2:33" ht="15" customHeight="1" x14ac:dyDescent="0.3">
      <c r="B284" s="124">
        <v>44106</v>
      </c>
      <c r="C284" s="89"/>
      <c r="D284" s="96"/>
      <c r="E284" s="30"/>
      <c r="F284" s="30"/>
      <c r="G284" s="96"/>
      <c r="H284" s="95">
        <v>209</v>
      </c>
      <c r="I284" s="91">
        <v>21</v>
      </c>
      <c r="J284" s="92">
        <v>1474</v>
      </c>
      <c r="K284" s="93">
        <v>0.98992612491605103</v>
      </c>
      <c r="L284" s="92">
        <v>103</v>
      </c>
      <c r="M284" s="93">
        <v>0.9363636363636364</v>
      </c>
      <c r="N284" s="15">
        <v>1577</v>
      </c>
      <c r="O284" s="56"/>
      <c r="P284" s="56"/>
      <c r="Q284" s="92">
        <v>270</v>
      </c>
      <c r="R284" s="64">
        <f t="shared" si="142"/>
        <v>0.29919704735052438</v>
      </c>
      <c r="S284" s="92">
        <v>51</v>
      </c>
      <c r="T284" s="64">
        <f t="shared" si="178"/>
        <v>0.32891246684350134</v>
      </c>
      <c r="U284" s="61">
        <f t="shared" si="179"/>
        <v>321</v>
      </c>
      <c r="V284" s="92">
        <v>0</v>
      </c>
      <c r="W284" s="64">
        <f t="shared" si="180"/>
        <v>0</v>
      </c>
      <c r="X284" s="92">
        <v>11</v>
      </c>
      <c r="Y284" s="92">
        <f t="shared" si="181"/>
        <v>0.54845195014073189</v>
      </c>
      <c r="Z284" s="87">
        <f t="shared" si="182"/>
        <v>11</v>
      </c>
      <c r="AB284" s="139">
        <v>-19</v>
      </c>
      <c r="AC284" s="139">
        <v>3</v>
      </c>
      <c r="AD284" s="139">
        <v>-9</v>
      </c>
      <c r="AE284" s="139">
        <v>-26</v>
      </c>
      <c r="AF284" s="139">
        <v>-20</v>
      </c>
      <c r="AG284" s="140">
        <v>7</v>
      </c>
    </row>
    <row r="285" spans="2:33" ht="15" customHeight="1" x14ac:dyDescent="0.3">
      <c r="B285" s="124">
        <v>44107</v>
      </c>
      <c r="C285" s="89"/>
      <c r="D285" s="96"/>
      <c r="E285" s="30"/>
      <c r="F285" s="30"/>
      <c r="G285" s="96"/>
      <c r="H285" s="95">
        <v>195</v>
      </c>
      <c r="I285" s="91">
        <v>25</v>
      </c>
      <c r="J285" s="92">
        <v>913</v>
      </c>
      <c r="K285" s="93">
        <v>0.99563794983642306</v>
      </c>
      <c r="L285" s="92">
        <v>61</v>
      </c>
      <c r="M285" s="93">
        <v>1.1296296296296295</v>
      </c>
      <c r="N285" s="15">
        <v>974</v>
      </c>
      <c r="O285" s="56"/>
      <c r="P285" s="56"/>
      <c r="Q285" s="95">
        <v>0</v>
      </c>
      <c r="R285" s="64">
        <f t="shared" si="142"/>
        <v>0</v>
      </c>
      <c r="S285" s="95">
        <v>0</v>
      </c>
      <c r="T285" s="67">
        <f t="shared" ref="T285:T294" si="183">S285/$S$68</f>
        <v>0</v>
      </c>
      <c r="U285" s="61">
        <f t="shared" ref="U285:U294" si="184">Q285+S285</f>
        <v>0</v>
      </c>
      <c r="V285" s="95">
        <v>0</v>
      </c>
      <c r="W285" s="95">
        <f t="shared" ref="W285:W294" si="185">V285/$V$68</f>
        <v>0</v>
      </c>
      <c r="X285" s="95">
        <v>0</v>
      </c>
      <c r="Y285" s="68">
        <f t="shared" ref="Y285:Y294" si="186">X285/$X$68</f>
        <v>0</v>
      </c>
      <c r="Z285" s="87">
        <f t="shared" ref="Z285:Z294" si="187">V285+X285</f>
        <v>0</v>
      </c>
      <c r="AB285" s="139">
        <v>-17</v>
      </c>
      <c r="AC285" s="139">
        <v>1</v>
      </c>
      <c r="AD285" s="139">
        <v>8</v>
      </c>
      <c r="AE285" s="139">
        <v>-23</v>
      </c>
      <c r="AF285" s="139">
        <v>-7</v>
      </c>
      <c r="AG285" s="140">
        <v>3</v>
      </c>
    </row>
    <row r="286" spans="2:33" ht="15" customHeight="1" x14ac:dyDescent="0.3">
      <c r="B286" s="124">
        <v>44108</v>
      </c>
      <c r="C286" s="89"/>
      <c r="D286" s="96"/>
      <c r="E286" s="30"/>
      <c r="F286" s="30"/>
      <c r="G286" s="96"/>
      <c r="H286" s="95">
        <v>215</v>
      </c>
      <c r="I286" s="91">
        <v>18</v>
      </c>
      <c r="J286" s="92">
        <v>884</v>
      </c>
      <c r="K286" s="93">
        <v>0.98222222222222222</v>
      </c>
      <c r="L286" s="92">
        <v>34</v>
      </c>
      <c r="M286" s="93">
        <v>0.94444444444444442</v>
      </c>
      <c r="N286" s="15">
        <v>918</v>
      </c>
      <c r="O286" s="56"/>
      <c r="P286" s="56"/>
      <c r="Q286" s="95">
        <v>0</v>
      </c>
      <c r="R286" s="64">
        <f t="shared" si="142"/>
        <v>0</v>
      </c>
      <c r="S286" s="95">
        <v>0</v>
      </c>
      <c r="T286" s="67">
        <f t="shared" si="183"/>
        <v>0</v>
      </c>
      <c r="U286" s="61">
        <f t="shared" si="184"/>
        <v>0</v>
      </c>
      <c r="V286" s="95">
        <v>0</v>
      </c>
      <c r="W286" s="95">
        <f t="shared" si="185"/>
        <v>0</v>
      </c>
      <c r="X286" s="95">
        <v>0</v>
      </c>
      <c r="Y286" s="68">
        <f t="shared" si="186"/>
        <v>0</v>
      </c>
      <c r="Z286" s="87">
        <f t="shared" si="187"/>
        <v>0</v>
      </c>
      <c r="AB286" s="139">
        <v>-17</v>
      </c>
      <c r="AC286" s="139">
        <v>-6</v>
      </c>
      <c r="AD286" s="139">
        <v>3</v>
      </c>
      <c r="AE286" s="139">
        <v>-30</v>
      </c>
      <c r="AF286" s="139">
        <v>-6</v>
      </c>
      <c r="AG286" s="140">
        <v>4</v>
      </c>
    </row>
    <row r="287" spans="2:33" ht="15" customHeight="1" x14ac:dyDescent="0.3">
      <c r="B287" s="124">
        <v>44109</v>
      </c>
      <c r="C287" s="89"/>
      <c r="D287" s="96"/>
      <c r="E287" s="30"/>
      <c r="F287" s="30"/>
      <c r="G287" s="96"/>
      <c r="H287" s="95">
        <v>186</v>
      </c>
      <c r="I287" s="91">
        <v>23</v>
      </c>
      <c r="J287" s="92">
        <v>894</v>
      </c>
      <c r="K287" s="93">
        <v>0.60242587601078168</v>
      </c>
      <c r="L287" s="92">
        <v>52</v>
      </c>
      <c r="M287" s="93">
        <v>0.51485148514851486</v>
      </c>
      <c r="N287" s="15">
        <v>946</v>
      </c>
      <c r="O287" s="56"/>
      <c r="P287" s="56"/>
      <c r="Q287" s="92">
        <v>0</v>
      </c>
      <c r="R287" s="64">
        <f t="shared" si="142"/>
        <v>0</v>
      </c>
      <c r="S287" s="92">
        <v>0</v>
      </c>
      <c r="T287" s="64">
        <f t="shared" si="183"/>
        <v>0</v>
      </c>
      <c r="U287" s="61">
        <f t="shared" si="184"/>
        <v>0</v>
      </c>
      <c r="V287" s="92">
        <v>0</v>
      </c>
      <c r="W287" s="64">
        <f t="shared" si="185"/>
        <v>0</v>
      </c>
      <c r="X287" s="92">
        <v>0</v>
      </c>
      <c r="Y287" s="92">
        <f t="shared" si="186"/>
        <v>0</v>
      </c>
      <c r="Z287" s="87">
        <f t="shared" si="187"/>
        <v>0</v>
      </c>
      <c r="AB287" s="139">
        <v>-21</v>
      </c>
      <c r="AC287" s="139">
        <v>-5</v>
      </c>
      <c r="AD287" s="139">
        <v>32</v>
      </c>
      <c r="AE287" s="139">
        <v>-50</v>
      </c>
      <c r="AF287" s="139">
        <v>-73</v>
      </c>
      <c r="AG287" s="140">
        <v>20</v>
      </c>
    </row>
    <row r="288" spans="2:33" ht="15" customHeight="1" x14ac:dyDescent="0.3">
      <c r="B288" s="124">
        <v>44110</v>
      </c>
      <c r="C288" s="89"/>
      <c r="D288" s="96"/>
      <c r="E288" s="30"/>
      <c r="F288" s="30"/>
      <c r="G288" s="96"/>
      <c r="H288" s="95">
        <v>139</v>
      </c>
      <c r="I288" s="91">
        <v>28</v>
      </c>
      <c r="J288" s="92">
        <v>1474</v>
      </c>
      <c r="K288" s="93">
        <v>0.98992612491605103</v>
      </c>
      <c r="L288" s="92">
        <v>111</v>
      </c>
      <c r="M288" s="93">
        <v>1.009090909090909</v>
      </c>
      <c r="N288" s="15">
        <v>1585</v>
      </c>
      <c r="O288" s="56"/>
      <c r="P288" s="56"/>
      <c r="Q288" s="92">
        <v>306</v>
      </c>
      <c r="R288" s="64">
        <f t="shared" si="142"/>
        <v>0.33908998699726095</v>
      </c>
      <c r="S288" s="92">
        <v>78</v>
      </c>
      <c r="T288" s="64">
        <f t="shared" si="183"/>
        <v>0.50304259634888437</v>
      </c>
      <c r="U288" s="61">
        <f t="shared" si="184"/>
        <v>384</v>
      </c>
      <c r="V288" s="92">
        <v>3</v>
      </c>
      <c r="W288" s="64">
        <f t="shared" si="185"/>
        <v>1.237936772046589</v>
      </c>
      <c r="X288" s="92">
        <v>22</v>
      </c>
      <c r="Y288" s="92">
        <f t="shared" si="186"/>
        <v>1.0969039002814638</v>
      </c>
      <c r="Z288" s="87">
        <f t="shared" si="187"/>
        <v>25</v>
      </c>
      <c r="AB288" s="139">
        <v>-15</v>
      </c>
      <c r="AC288" s="139">
        <v>4</v>
      </c>
      <c r="AD288" s="139">
        <v>7</v>
      </c>
      <c r="AE288" s="139">
        <v>-24</v>
      </c>
      <c r="AF288" s="139">
        <v>-21</v>
      </c>
      <c r="AG288" s="140">
        <v>6</v>
      </c>
    </row>
    <row r="289" spans="2:33" ht="15" customHeight="1" x14ac:dyDescent="0.3">
      <c r="B289" s="124">
        <v>44111</v>
      </c>
      <c r="C289" s="89"/>
      <c r="D289" s="96"/>
      <c r="E289" s="30">
        <v>115269</v>
      </c>
      <c r="F289" s="30">
        <v>1369171</v>
      </c>
      <c r="G289" s="96"/>
      <c r="H289" s="95">
        <v>142</v>
      </c>
      <c r="I289" s="91">
        <v>21</v>
      </c>
      <c r="J289" s="92">
        <v>1478</v>
      </c>
      <c r="K289" s="93">
        <v>0.99194630872483225</v>
      </c>
      <c r="L289" s="92">
        <v>114</v>
      </c>
      <c r="M289" s="93">
        <v>0.95798319327731096</v>
      </c>
      <c r="N289" s="15">
        <v>1592</v>
      </c>
      <c r="O289" s="56"/>
      <c r="P289" s="56"/>
      <c r="Q289" s="92">
        <v>413</v>
      </c>
      <c r="R289" s="64">
        <f t="shared" si="142"/>
        <v>0.45766066872506134</v>
      </c>
      <c r="S289" s="92">
        <v>50</v>
      </c>
      <c r="T289" s="64">
        <f t="shared" si="183"/>
        <v>0.32246320278774637</v>
      </c>
      <c r="U289" s="61">
        <f t="shared" si="184"/>
        <v>463</v>
      </c>
      <c r="V289" s="92">
        <v>0</v>
      </c>
      <c r="W289" s="64">
        <f t="shared" si="185"/>
        <v>0</v>
      </c>
      <c r="X289" s="92">
        <v>5</v>
      </c>
      <c r="Y289" s="92">
        <f t="shared" si="186"/>
        <v>0.24929634097305994</v>
      </c>
      <c r="Z289" s="87">
        <f t="shared" si="187"/>
        <v>5</v>
      </c>
      <c r="AB289" s="139">
        <v>-14</v>
      </c>
      <c r="AC289" s="139">
        <v>2</v>
      </c>
      <c r="AD289" s="139">
        <v>23</v>
      </c>
      <c r="AE289" s="139">
        <v>-23</v>
      </c>
      <c r="AF289" s="139">
        <v>-18</v>
      </c>
      <c r="AG289" s="140">
        <v>6</v>
      </c>
    </row>
    <row r="290" spans="2:33" ht="15" customHeight="1" x14ac:dyDescent="0.3">
      <c r="B290" s="124">
        <v>44112</v>
      </c>
      <c r="C290" s="89"/>
      <c r="D290" s="96"/>
      <c r="E290" s="30"/>
      <c r="F290" s="30"/>
      <c r="G290" s="96"/>
      <c r="H290" s="95">
        <v>161</v>
      </c>
      <c r="I290" s="91">
        <v>32</v>
      </c>
      <c r="J290" s="92">
        <v>1478</v>
      </c>
      <c r="K290" s="93">
        <v>0.99261249160510412</v>
      </c>
      <c r="L290" s="92">
        <v>94</v>
      </c>
      <c r="M290" s="93">
        <v>0.90384615384615385</v>
      </c>
      <c r="N290" s="15">
        <v>1572</v>
      </c>
      <c r="O290" s="56"/>
      <c r="P290" s="56"/>
      <c r="Q290" s="92">
        <v>462</v>
      </c>
      <c r="R290" s="64">
        <f t="shared" si="142"/>
        <v>0.51195939213311947</v>
      </c>
      <c r="S290" s="92">
        <v>48</v>
      </c>
      <c r="T290" s="64">
        <f t="shared" si="183"/>
        <v>0.30956467467623655</v>
      </c>
      <c r="U290" s="61">
        <f t="shared" si="184"/>
        <v>510</v>
      </c>
      <c r="V290" s="92">
        <v>4</v>
      </c>
      <c r="W290" s="64">
        <f t="shared" si="185"/>
        <v>1.6505823627287854</v>
      </c>
      <c r="X290" s="92">
        <v>7</v>
      </c>
      <c r="Y290" s="92">
        <f t="shared" si="186"/>
        <v>0.34901487736228393</v>
      </c>
      <c r="Z290" s="87">
        <f t="shared" si="187"/>
        <v>11</v>
      </c>
      <c r="AB290" s="139">
        <v>-12</v>
      </c>
      <c r="AC290" s="139">
        <v>5</v>
      </c>
      <c r="AD290" s="139">
        <v>23</v>
      </c>
      <c r="AE290" s="139">
        <v>-25</v>
      </c>
      <c r="AF290" s="139">
        <v>-19</v>
      </c>
      <c r="AG290" s="140">
        <v>6</v>
      </c>
    </row>
    <row r="291" spans="2:33" ht="15" customHeight="1" x14ac:dyDescent="0.3">
      <c r="B291" s="124">
        <v>44113</v>
      </c>
      <c r="C291" s="89"/>
      <c r="D291" s="96"/>
      <c r="E291" s="30"/>
      <c r="F291" s="30"/>
      <c r="G291" s="96"/>
      <c r="H291" s="95">
        <v>206</v>
      </c>
      <c r="I291" s="91">
        <v>28</v>
      </c>
      <c r="J291" s="92">
        <v>1482</v>
      </c>
      <c r="K291" s="93">
        <v>0.99263228399196246</v>
      </c>
      <c r="L291" s="92">
        <v>107</v>
      </c>
      <c r="M291" s="93">
        <v>0.963963963963964</v>
      </c>
      <c r="N291" s="15">
        <v>1589</v>
      </c>
      <c r="O291" s="56"/>
      <c r="P291" s="56"/>
      <c r="Q291" s="92">
        <v>288</v>
      </c>
      <c r="R291" s="64">
        <f t="shared" si="142"/>
        <v>0.31914351717389267</v>
      </c>
      <c r="S291" s="92">
        <v>48</v>
      </c>
      <c r="T291" s="64">
        <f t="shared" si="183"/>
        <v>0.30956467467623655</v>
      </c>
      <c r="U291" s="61">
        <f t="shared" si="184"/>
        <v>336</v>
      </c>
      <c r="V291" s="92">
        <v>0</v>
      </c>
      <c r="W291" s="64">
        <f t="shared" si="185"/>
        <v>0</v>
      </c>
      <c r="X291" s="92">
        <v>11</v>
      </c>
      <c r="Y291" s="92">
        <f t="shared" si="186"/>
        <v>0.54845195014073189</v>
      </c>
      <c r="Z291" s="87">
        <f t="shared" si="187"/>
        <v>11</v>
      </c>
      <c r="AB291" s="139">
        <v>-18</v>
      </c>
      <c r="AC291" s="139">
        <v>1</v>
      </c>
      <c r="AD291" s="139">
        <v>15</v>
      </c>
      <c r="AE291" s="139">
        <v>-25</v>
      </c>
      <c r="AF291" s="139">
        <v>-18</v>
      </c>
      <c r="AG291" s="140">
        <v>6</v>
      </c>
    </row>
    <row r="292" spans="2:33" ht="15" customHeight="1" x14ac:dyDescent="0.3">
      <c r="B292" s="124">
        <v>44114</v>
      </c>
      <c r="C292" s="89"/>
      <c r="D292" s="96"/>
      <c r="E292" s="30"/>
      <c r="F292" s="30"/>
      <c r="G292" s="96"/>
      <c r="H292" s="95">
        <v>182</v>
      </c>
      <c r="I292" s="91">
        <v>27</v>
      </c>
      <c r="J292" s="92">
        <v>912</v>
      </c>
      <c r="K292" s="93">
        <v>0.99454743729552886</v>
      </c>
      <c r="L292" s="92">
        <v>64</v>
      </c>
      <c r="M292" s="93">
        <v>1.1851851851851851</v>
      </c>
      <c r="N292" s="15">
        <v>976</v>
      </c>
      <c r="O292" s="56"/>
      <c r="P292" s="56"/>
      <c r="Q292" s="95">
        <v>0</v>
      </c>
      <c r="R292" s="64">
        <f t="shared" ref="R292:R355" si="188">Q292/Q$68</f>
        <v>0</v>
      </c>
      <c r="S292" s="95">
        <v>0</v>
      </c>
      <c r="T292" s="67">
        <f t="shared" si="183"/>
        <v>0</v>
      </c>
      <c r="U292" s="61">
        <f t="shared" si="184"/>
        <v>0</v>
      </c>
      <c r="V292" s="95">
        <v>0</v>
      </c>
      <c r="W292" s="95">
        <f t="shared" si="185"/>
        <v>0</v>
      </c>
      <c r="X292" s="95">
        <v>0</v>
      </c>
      <c r="Y292" s="68">
        <f t="shared" si="186"/>
        <v>0</v>
      </c>
      <c r="Z292" s="87">
        <f t="shared" si="187"/>
        <v>0</v>
      </c>
      <c r="AB292" s="139">
        <v>-19</v>
      </c>
      <c r="AC292" s="139">
        <v>-4</v>
      </c>
      <c r="AD292" s="139">
        <v>23</v>
      </c>
      <c r="AE292" s="139">
        <v>-24</v>
      </c>
      <c r="AF292" s="139">
        <v>-4</v>
      </c>
      <c r="AG292" s="140">
        <v>5</v>
      </c>
    </row>
    <row r="293" spans="2:33" ht="15" customHeight="1" x14ac:dyDescent="0.3">
      <c r="B293" s="124">
        <v>44115</v>
      </c>
      <c r="C293" s="89"/>
      <c r="D293" s="96"/>
      <c r="E293" s="30"/>
      <c r="F293" s="30"/>
      <c r="G293" s="96"/>
      <c r="H293" s="95">
        <v>209</v>
      </c>
      <c r="I293" s="91">
        <v>22</v>
      </c>
      <c r="J293" s="92">
        <v>888</v>
      </c>
      <c r="K293" s="93">
        <v>0.98666666666666669</v>
      </c>
      <c r="L293" s="92">
        <v>43</v>
      </c>
      <c r="M293" s="93">
        <v>1.1944444444444444</v>
      </c>
      <c r="N293" s="15">
        <v>931</v>
      </c>
      <c r="O293" s="56"/>
      <c r="P293" s="56"/>
      <c r="Q293" s="95">
        <v>0</v>
      </c>
      <c r="R293" s="64">
        <f t="shared" si="188"/>
        <v>0</v>
      </c>
      <c r="S293" s="95">
        <v>0</v>
      </c>
      <c r="T293" s="67">
        <f t="shared" si="183"/>
        <v>0</v>
      </c>
      <c r="U293" s="61">
        <f t="shared" si="184"/>
        <v>0</v>
      </c>
      <c r="V293" s="95">
        <v>0</v>
      </c>
      <c r="W293" s="95">
        <f t="shared" si="185"/>
        <v>0</v>
      </c>
      <c r="X293" s="95">
        <v>0</v>
      </c>
      <c r="Y293" s="68">
        <f t="shared" si="186"/>
        <v>0</v>
      </c>
      <c r="Z293" s="87">
        <f t="shared" si="187"/>
        <v>0</v>
      </c>
      <c r="AB293" s="139">
        <v>-21</v>
      </c>
      <c r="AC293" s="139">
        <v>-7</v>
      </c>
      <c r="AD293" s="139">
        <v>15</v>
      </c>
      <c r="AE293" s="139">
        <v>-28</v>
      </c>
      <c r="AF293" s="139">
        <v>-2</v>
      </c>
      <c r="AG293" s="140">
        <v>5</v>
      </c>
    </row>
    <row r="294" spans="2:33" ht="15" customHeight="1" x14ac:dyDescent="0.3">
      <c r="B294" s="124">
        <v>44116</v>
      </c>
      <c r="C294" s="89"/>
      <c r="D294" s="96"/>
      <c r="E294" s="30"/>
      <c r="F294" s="30"/>
      <c r="G294" s="96"/>
      <c r="H294" s="95">
        <v>164</v>
      </c>
      <c r="I294" s="91">
        <v>26</v>
      </c>
      <c r="J294" s="92">
        <v>1469</v>
      </c>
      <c r="K294" s="93">
        <v>0.98989218328840967</v>
      </c>
      <c r="L294" s="92">
        <v>98</v>
      </c>
      <c r="M294" s="93">
        <v>0.97029702970297027</v>
      </c>
      <c r="N294" s="15">
        <v>1567</v>
      </c>
      <c r="O294" s="56"/>
      <c r="P294" s="56"/>
      <c r="Q294" s="92">
        <v>405</v>
      </c>
      <c r="R294" s="64">
        <f t="shared" si="188"/>
        <v>0.44879557102578654</v>
      </c>
      <c r="S294" s="92">
        <v>64</v>
      </c>
      <c r="T294" s="64">
        <f t="shared" si="183"/>
        <v>0.4127528995683154</v>
      </c>
      <c r="U294" s="61">
        <f t="shared" si="184"/>
        <v>469</v>
      </c>
      <c r="V294" s="92">
        <v>0</v>
      </c>
      <c r="W294" s="64">
        <f t="shared" si="185"/>
        <v>0</v>
      </c>
      <c r="X294" s="92">
        <v>5</v>
      </c>
      <c r="Y294" s="92">
        <f t="shared" si="186"/>
        <v>0.24929634097305994</v>
      </c>
      <c r="Z294" s="87">
        <f t="shared" si="187"/>
        <v>5</v>
      </c>
      <c r="AB294" s="139">
        <v>-15</v>
      </c>
      <c r="AC294" s="139">
        <v>2</v>
      </c>
      <c r="AD294" s="139">
        <v>19</v>
      </c>
      <c r="AE294" s="139">
        <v>-28</v>
      </c>
      <c r="AF294" s="139">
        <v>-18</v>
      </c>
      <c r="AG294" s="140">
        <v>7</v>
      </c>
    </row>
    <row r="295" spans="2:33" ht="15" customHeight="1" x14ac:dyDescent="0.3">
      <c r="B295" s="124">
        <v>44117</v>
      </c>
      <c r="C295" s="89"/>
      <c r="D295" s="96"/>
      <c r="E295" s="30"/>
      <c r="F295" s="30"/>
      <c r="G295" s="96"/>
      <c r="H295" s="95">
        <v>120</v>
      </c>
      <c r="I295" s="91">
        <v>25</v>
      </c>
      <c r="J295" s="92">
        <v>1478</v>
      </c>
      <c r="K295" s="93">
        <v>0.99261249160510412</v>
      </c>
      <c r="L295" s="92">
        <v>126</v>
      </c>
      <c r="M295" s="93">
        <v>1.1454545454545455</v>
      </c>
      <c r="N295" s="15">
        <v>1604</v>
      </c>
      <c r="O295" s="56"/>
      <c r="P295" s="56"/>
      <c r="Q295" s="92">
        <v>411</v>
      </c>
      <c r="R295" s="64">
        <f t="shared" si="188"/>
        <v>0.45544439430024264</v>
      </c>
      <c r="S295" s="92">
        <v>102</v>
      </c>
      <c r="T295" s="64">
        <f t="shared" ref="T295:T301" si="189">S295/$S$68</f>
        <v>0.65782493368700268</v>
      </c>
      <c r="U295" s="61">
        <f t="shared" ref="U295:U301" si="190">Q295+S295</f>
        <v>513</v>
      </c>
      <c r="V295" s="92">
        <v>0</v>
      </c>
      <c r="W295" s="64">
        <f t="shared" ref="W295:W301" si="191">V295/$V$68</f>
        <v>0</v>
      </c>
      <c r="X295" s="92">
        <v>6</v>
      </c>
      <c r="Y295" s="92">
        <f t="shared" ref="Y295:Y301" si="192">X295/$X$68</f>
        <v>0.29915560916767192</v>
      </c>
      <c r="Z295" s="87">
        <f t="shared" ref="Z295:Z301" si="193">V295+X295</f>
        <v>6</v>
      </c>
      <c r="AB295" s="139">
        <v>-17</v>
      </c>
      <c r="AC295" s="139">
        <v>1</v>
      </c>
      <c r="AD295" s="139">
        <v>4</v>
      </c>
      <c r="AE295" s="139">
        <v>-27</v>
      </c>
      <c r="AF295" s="139">
        <v>-17</v>
      </c>
      <c r="AG295" s="140">
        <v>7</v>
      </c>
    </row>
    <row r="296" spans="2:33" ht="15" customHeight="1" x14ac:dyDescent="0.3">
      <c r="B296" s="124">
        <v>44118</v>
      </c>
      <c r="C296" s="89"/>
      <c r="D296" s="96"/>
      <c r="E296" s="30">
        <v>115271</v>
      </c>
      <c r="F296" s="30">
        <v>1369239</v>
      </c>
      <c r="G296" s="96"/>
      <c r="H296" s="95">
        <v>121</v>
      </c>
      <c r="I296" s="91">
        <v>23</v>
      </c>
      <c r="J296" s="92">
        <v>1477</v>
      </c>
      <c r="K296" s="93">
        <v>0.99127516778523495</v>
      </c>
      <c r="L296" s="92">
        <v>137</v>
      </c>
      <c r="M296" s="93">
        <v>1.1512605042016806</v>
      </c>
      <c r="N296" s="15">
        <v>1614</v>
      </c>
      <c r="O296" s="56"/>
      <c r="P296" s="56"/>
      <c r="Q296" s="92">
        <v>508</v>
      </c>
      <c r="R296" s="64">
        <f t="shared" si="188"/>
        <v>0.56293370390394959</v>
      </c>
      <c r="S296" s="92">
        <v>72</v>
      </c>
      <c r="T296" s="64">
        <f t="shared" si="189"/>
        <v>0.4643470120143548</v>
      </c>
      <c r="U296" s="61">
        <f t="shared" si="190"/>
        <v>580</v>
      </c>
      <c r="V296" s="92">
        <v>7</v>
      </c>
      <c r="W296" s="64">
        <f t="shared" si="191"/>
        <v>2.8885191347753745</v>
      </c>
      <c r="X296" s="92">
        <v>7</v>
      </c>
      <c r="Y296" s="92">
        <f t="shared" si="192"/>
        <v>0.34901487736228393</v>
      </c>
      <c r="Z296" s="87">
        <f t="shared" si="193"/>
        <v>14</v>
      </c>
      <c r="AB296" s="139">
        <v>-17</v>
      </c>
      <c r="AC296" s="139">
        <v>1</v>
      </c>
      <c r="AD296" s="139">
        <v>7</v>
      </c>
      <c r="AE296" s="139">
        <v>-25</v>
      </c>
      <c r="AF296" s="139">
        <v>-16</v>
      </c>
      <c r="AG296" s="140">
        <v>7</v>
      </c>
    </row>
    <row r="297" spans="2:33" ht="15" customHeight="1" x14ac:dyDescent="0.3">
      <c r="B297" s="124">
        <v>44119</v>
      </c>
      <c r="C297" s="96"/>
      <c r="D297" s="96"/>
      <c r="E297" s="30"/>
      <c r="F297" s="30"/>
      <c r="G297" s="96"/>
      <c r="H297" s="95">
        <v>153</v>
      </c>
      <c r="I297" s="91">
        <v>37</v>
      </c>
      <c r="J297" s="92">
        <v>1476</v>
      </c>
      <c r="K297" s="93">
        <v>0.99126930826057758</v>
      </c>
      <c r="L297" s="92">
        <v>107</v>
      </c>
      <c r="M297" s="93">
        <v>1.0288461538461537</v>
      </c>
      <c r="N297" s="15">
        <v>1583</v>
      </c>
      <c r="O297" s="56"/>
      <c r="P297" s="56"/>
      <c r="Q297" s="92">
        <v>360</v>
      </c>
      <c r="R297" s="64">
        <f t="shared" si="188"/>
        <v>0.3989293964673658</v>
      </c>
      <c r="S297" s="92">
        <v>80</v>
      </c>
      <c r="T297" s="64">
        <f t="shared" si="189"/>
        <v>0.5159411244603942</v>
      </c>
      <c r="U297" s="61">
        <f t="shared" si="190"/>
        <v>440</v>
      </c>
      <c r="V297" s="92">
        <v>0</v>
      </c>
      <c r="W297" s="64">
        <f t="shared" si="191"/>
        <v>0</v>
      </c>
      <c r="X297" s="92">
        <v>14</v>
      </c>
      <c r="Y297" s="92">
        <f t="shared" si="192"/>
        <v>0.69802975472456785</v>
      </c>
      <c r="Z297" s="87">
        <f t="shared" si="193"/>
        <v>14</v>
      </c>
      <c r="AB297" s="139">
        <v>-16</v>
      </c>
      <c r="AC297" s="139">
        <v>3</v>
      </c>
      <c r="AD297" s="139">
        <v>9</v>
      </c>
      <c r="AE297" s="139">
        <v>-26</v>
      </c>
      <c r="AF297" s="139">
        <v>-16</v>
      </c>
      <c r="AG297" s="140">
        <v>7</v>
      </c>
    </row>
    <row r="298" spans="2:33" ht="15" customHeight="1" x14ac:dyDescent="0.3">
      <c r="B298" s="124">
        <v>44120</v>
      </c>
      <c r="C298" s="96"/>
      <c r="D298" s="96"/>
      <c r="E298" s="30"/>
      <c r="F298" s="30"/>
      <c r="G298" s="96"/>
      <c r="H298" s="95">
        <v>187</v>
      </c>
      <c r="I298" s="91">
        <v>21</v>
      </c>
      <c r="J298" s="92">
        <v>1482</v>
      </c>
      <c r="K298" s="93">
        <v>0.99263228399196246</v>
      </c>
      <c r="L298" s="92">
        <v>117</v>
      </c>
      <c r="M298" s="93">
        <v>1.0540540540540539</v>
      </c>
      <c r="N298" s="15">
        <v>1599</v>
      </c>
      <c r="O298" s="56"/>
      <c r="P298" s="56"/>
      <c r="Q298" s="92">
        <v>316</v>
      </c>
      <c r="R298" s="64">
        <f t="shared" si="188"/>
        <v>0.35017135912135444</v>
      </c>
      <c r="S298" s="92">
        <v>103</v>
      </c>
      <c r="T298" s="64">
        <f t="shared" si="189"/>
        <v>0.66427419774275753</v>
      </c>
      <c r="U298" s="61">
        <f t="shared" si="190"/>
        <v>419</v>
      </c>
      <c r="V298" s="92">
        <v>2</v>
      </c>
      <c r="W298" s="64">
        <f t="shared" si="191"/>
        <v>0.82529118136439272</v>
      </c>
      <c r="X298" s="92">
        <v>21</v>
      </c>
      <c r="Y298" s="92">
        <f t="shared" si="192"/>
        <v>1.0470446320868516</v>
      </c>
      <c r="Z298" s="87">
        <f t="shared" si="193"/>
        <v>23</v>
      </c>
      <c r="AB298" s="139">
        <v>-20</v>
      </c>
      <c r="AC298" s="139">
        <v>4</v>
      </c>
      <c r="AD298" s="139">
        <v>4</v>
      </c>
      <c r="AE298" s="139">
        <v>-26</v>
      </c>
      <c r="AF298" s="139">
        <v>-15</v>
      </c>
      <c r="AG298" s="140">
        <v>7</v>
      </c>
    </row>
    <row r="299" spans="2:33" ht="15" customHeight="1" x14ac:dyDescent="0.3">
      <c r="B299" s="124">
        <v>44121</v>
      </c>
      <c r="C299" s="96"/>
      <c r="D299" s="96"/>
      <c r="E299" s="30"/>
      <c r="F299" s="30"/>
      <c r="G299" s="96"/>
      <c r="H299" s="95">
        <v>176</v>
      </c>
      <c r="I299" s="91">
        <v>27</v>
      </c>
      <c r="J299" s="92">
        <v>910</v>
      </c>
      <c r="K299" s="93">
        <v>0.99236641221374045</v>
      </c>
      <c r="L299" s="92">
        <v>71</v>
      </c>
      <c r="M299" s="93">
        <v>1.3148148148148149</v>
      </c>
      <c r="N299" s="15">
        <v>981</v>
      </c>
      <c r="O299" s="56"/>
      <c r="P299" s="56"/>
      <c r="Q299" s="95">
        <v>0</v>
      </c>
      <c r="R299" s="64">
        <f t="shared" si="188"/>
        <v>0</v>
      </c>
      <c r="S299" s="95">
        <v>0</v>
      </c>
      <c r="T299" s="67">
        <f t="shared" si="189"/>
        <v>0</v>
      </c>
      <c r="U299" s="61">
        <f t="shared" si="190"/>
        <v>0</v>
      </c>
      <c r="V299" s="95">
        <v>0</v>
      </c>
      <c r="W299" s="95">
        <f t="shared" si="191"/>
        <v>0</v>
      </c>
      <c r="X299" s="95">
        <v>0</v>
      </c>
      <c r="Y299" s="68">
        <f t="shared" si="192"/>
        <v>0</v>
      </c>
      <c r="Z299" s="87">
        <f t="shared" si="193"/>
        <v>0</v>
      </c>
      <c r="AB299" s="139">
        <v>-24</v>
      </c>
      <c r="AC299" s="139">
        <v>-3</v>
      </c>
      <c r="AD299" s="139">
        <v>-3</v>
      </c>
      <c r="AE299" s="139">
        <v>-28</v>
      </c>
      <c r="AF299" s="139">
        <v>-5</v>
      </c>
      <c r="AG299" s="140">
        <v>7</v>
      </c>
    </row>
    <row r="300" spans="2:33" ht="15" customHeight="1" x14ac:dyDescent="0.3">
      <c r="B300" s="124">
        <v>44122</v>
      </c>
      <c r="C300" s="96"/>
      <c r="D300" s="96"/>
      <c r="E300" s="30"/>
      <c r="F300" s="30"/>
      <c r="G300" s="96"/>
      <c r="H300" s="95">
        <v>193</v>
      </c>
      <c r="I300" s="91">
        <v>16</v>
      </c>
      <c r="J300" s="92">
        <v>889</v>
      </c>
      <c r="K300" s="93">
        <v>0.98777777777777775</v>
      </c>
      <c r="L300" s="92">
        <v>41</v>
      </c>
      <c r="M300" s="93">
        <v>1.1388888888888888</v>
      </c>
      <c r="N300" s="15">
        <v>930</v>
      </c>
      <c r="O300" s="56"/>
      <c r="P300" s="56"/>
      <c r="Q300" s="95">
        <v>0</v>
      </c>
      <c r="R300" s="64">
        <f t="shared" si="188"/>
        <v>0</v>
      </c>
      <c r="S300" s="95">
        <v>0</v>
      </c>
      <c r="T300" s="67">
        <f t="shared" si="189"/>
        <v>0</v>
      </c>
      <c r="U300" s="61">
        <f t="shared" si="190"/>
        <v>0</v>
      </c>
      <c r="V300" s="95">
        <v>0</v>
      </c>
      <c r="W300" s="95">
        <f t="shared" si="191"/>
        <v>0</v>
      </c>
      <c r="X300" s="95">
        <v>0</v>
      </c>
      <c r="Y300" s="68">
        <f t="shared" si="192"/>
        <v>0</v>
      </c>
      <c r="Z300" s="87">
        <f t="shared" si="193"/>
        <v>0</v>
      </c>
      <c r="AB300" s="139">
        <v>-27</v>
      </c>
      <c r="AC300" s="139">
        <v>-10</v>
      </c>
      <c r="AD300" s="139">
        <v>-5</v>
      </c>
      <c r="AE300" s="139">
        <v>-33</v>
      </c>
      <c r="AF300" s="139">
        <v>-4</v>
      </c>
      <c r="AG300" s="140">
        <v>6</v>
      </c>
    </row>
    <row r="301" spans="2:33" ht="15" customHeight="1" x14ac:dyDescent="0.3">
      <c r="B301" s="124">
        <v>44123</v>
      </c>
      <c r="C301" s="96"/>
      <c r="D301" s="96"/>
      <c r="E301" s="30"/>
      <c r="F301" s="30"/>
      <c r="G301" s="96"/>
      <c r="H301" s="95">
        <v>158</v>
      </c>
      <c r="I301" s="91">
        <v>16</v>
      </c>
      <c r="J301" s="92">
        <v>1471</v>
      </c>
      <c r="K301" s="93">
        <v>0.99123989218328845</v>
      </c>
      <c r="L301" s="92">
        <v>109</v>
      </c>
      <c r="M301" s="93">
        <v>1.0792079207920793</v>
      </c>
      <c r="N301" s="15">
        <v>1580</v>
      </c>
      <c r="O301" s="56"/>
      <c r="P301" s="56"/>
      <c r="Q301" s="92">
        <v>555</v>
      </c>
      <c r="R301" s="64">
        <f t="shared" si="188"/>
        <v>0.61501615288718903</v>
      </c>
      <c r="S301" s="92">
        <v>99</v>
      </c>
      <c r="T301" s="64">
        <f t="shared" si="189"/>
        <v>0.63847714151973789</v>
      </c>
      <c r="U301" s="61">
        <f t="shared" si="190"/>
        <v>654</v>
      </c>
      <c r="V301" s="92">
        <v>1</v>
      </c>
      <c r="W301" s="64">
        <f t="shared" si="191"/>
        <v>0.41264559068219636</v>
      </c>
      <c r="X301" s="92">
        <v>29</v>
      </c>
      <c r="Y301" s="92">
        <f t="shared" si="192"/>
        <v>1.4459187776437477</v>
      </c>
      <c r="Z301" s="87">
        <f t="shared" si="193"/>
        <v>30</v>
      </c>
      <c r="AB301" s="139">
        <v>-28</v>
      </c>
      <c r="AC301" s="139">
        <v>-5</v>
      </c>
      <c r="AD301" s="139">
        <v>-26</v>
      </c>
      <c r="AE301" s="139">
        <v>-35</v>
      </c>
      <c r="AF301" s="139">
        <v>-17</v>
      </c>
      <c r="AG301" s="140">
        <v>10</v>
      </c>
    </row>
    <row r="302" spans="2:33" ht="15" customHeight="1" x14ac:dyDescent="0.3">
      <c r="B302" s="124">
        <v>44124</v>
      </c>
      <c r="C302" s="96"/>
      <c r="D302" s="96"/>
      <c r="E302" s="30"/>
      <c r="F302" s="30"/>
      <c r="G302" s="96"/>
      <c r="H302" s="95">
        <v>123</v>
      </c>
      <c r="I302" s="91">
        <v>22</v>
      </c>
      <c r="J302" s="92">
        <v>1478</v>
      </c>
      <c r="K302" s="93">
        <v>0.99261249160510412</v>
      </c>
      <c r="L302" s="92">
        <v>117</v>
      </c>
      <c r="M302" s="93">
        <v>1.0636363636363637</v>
      </c>
      <c r="N302" s="15">
        <v>1595</v>
      </c>
      <c r="O302" s="56"/>
      <c r="P302" s="56"/>
      <c r="Q302" s="92">
        <v>514</v>
      </c>
      <c r="R302" s="64">
        <f t="shared" si="188"/>
        <v>0.56958252717840563</v>
      </c>
      <c r="S302" s="92">
        <v>93</v>
      </c>
      <c r="T302" s="64">
        <f t="shared" ref="T302:T308" si="194">S302/$S$68</f>
        <v>0.59978155718520831</v>
      </c>
      <c r="U302" s="61">
        <f t="shared" ref="U302:U308" si="195">Q302+S302</f>
        <v>607</v>
      </c>
      <c r="V302" s="92">
        <v>5</v>
      </c>
      <c r="W302" s="64">
        <f t="shared" ref="W302:W308" si="196">V302/$V$68</f>
        <v>2.0632279534109816</v>
      </c>
      <c r="X302" s="92">
        <v>22</v>
      </c>
      <c r="Y302" s="92">
        <f t="shared" ref="Y302:Y308" si="197">X302/$X$68</f>
        <v>1.0969039002814638</v>
      </c>
      <c r="Z302" s="87">
        <f t="shared" ref="Z302:Z308" si="198">V302+X302</f>
        <v>27</v>
      </c>
      <c r="AB302" s="139">
        <v>-28</v>
      </c>
      <c r="AC302" s="139">
        <v>-6</v>
      </c>
      <c r="AD302" s="139">
        <v>-37</v>
      </c>
      <c r="AE302" s="139">
        <v>-36</v>
      </c>
      <c r="AF302" s="139">
        <v>-18</v>
      </c>
      <c r="AG302" s="140">
        <v>11</v>
      </c>
    </row>
    <row r="303" spans="2:33" ht="15" customHeight="1" x14ac:dyDescent="0.3">
      <c r="B303" s="124">
        <v>44125</v>
      </c>
      <c r="C303" s="96"/>
      <c r="D303" s="96"/>
      <c r="E303" s="30"/>
      <c r="F303" s="30"/>
      <c r="G303" s="96"/>
      <c r="H303" s="95">
        <v>125</v>
      </c>
      <c r="I303" s="91">
        <v>25</v>
      </c>
      <c r="J303" s="92">
        <v>1475</v>
      </c>
      <c r="K303" s="93">
        <v>0.98993288590604023</v>
      </c>
      <c r="L303" s="92">
        <v>121</v>
      </c>
      <c r="M303" s="93">
        <v>1.0168067226890756</v>
      </c>
      <c r="N303" s="15">
        <v>1596</v>
      </c>
      <c r="O303" s="56"/>
      <c r="P303" s="56"/>
      <c r="Q303" s="92">
        <v>607</v>
      </c>
      <c r="R303" s="64">
        <f t="shared" si="188"/>
        <v>0.67263928793247518</v>
      </c>
      <c r="S303" s="92">
        <v>88</v>
      </c>
      <c r="T303" s="64">
        <f t="shared" si="194"/>
        <v>0.56753523690643359</v>
      </c>
      <c r="U303" s="61">
        <f t="shared" si="195"/>
        <v>695</v>
      </c>
      <c r="V303" s="92">
        <v>2</v>
      </c>
      <c r="W303" s="64">
        <f t="shared" si="196"/>
        <v>0.82529118136439272</v>
      </c>
      <c r="X303" s="92">
        <v>12</v>
      </c>
      <c r="Y303" s="92">
        <f t="shared" si="197"/>
        <v>0.59831121833534384</v>
      </c>
      <c r="Z303" s="87">
        <f t="shared" si="198"/>
        <v>14</v>
      </c>
      <c r="AB303" s="139">
        <v>-19</v>
      </c>
      <c r="AC303" s="139">
        <v>3</v>
      </c>
      <c r="AD303" s="139">
        <v>-10</v>
      </c>
      <c r="AE303" s="139">
        <v>-29</v>
      </c>
      <c r="AF303" s="139">
        <v>-15</v>
      </c>
      <c r="AG303" s="140">
        <v>9</v>
      </c>
    </row>
    <row r="304" spans="2:33" ht="15" customHeight="1" x14ac:dyDescent="0.3">
      <c r="B304" s="124">
        <v>44126</v>
      </c>
      <c r="C304" s="96"/>
      <c r="D304" s="96"/>
      <c r="E304" s="30"/>
      <c r="F304" s="30"/>
      <c r="G304" s="96"/>
      <c r="H304" s="95">
        <v>138</v>
      </c>
      <c r="I304" s="91">
        <v>21</v>
      </c>
      <c r="J304" s="92">
        <v>1478</v>
      </c>
      <c r="K304" s="93">
        <v>0.99261249160510412</v>
      </c>
      <c r="L304" s="92">
        <v>107</v>
      </c>
      <c r="M304" s="93">
        <v>1.0288461538461537</v>
      </c>
      <c r="N304" s="15">
        <v>1585</v>
      </c>
      <c r="O304" s="56"/>
      <c r="P304" s="56"/>
      <c r="Q304" s="92">
        <v>780</v>
      </c>
      <c r="R304" s="64">
        <f t="shared" si="188"/>
        <v>0.86434702567929267</v>
      </c>
      <c r="S304" s="92">
        <v>171</v>
      </c>
      <c r="T304" s="64">
        <f t="shared" si="194"/>
        <v>1.1028241535340926</v>
      </c>
      <c r="U304" s="61">
        <f t="shared" si="195"/>
        <v>951</v>
      </c>
      <c r="V304" s="92">
        <v>5</v>
      </c>
      <c r="W304" s="64">
        <f t="shared" si="196"/>
        <v>2.0632279534109816</v>
      </c>
      <c r="X304" s="92">
        <v>6</v>
      </c>
      <c r="Y304" s="92">
        <f t="shared" si="197"/>
        <v>0.29915560916767192</v>
      </c>
      <c r="Z304" s="87">
        <f t="shared" si="198"/>
        <v>11</v>
      </c>
      <c r="AB304" s="139">
        <v>-17</v>
      </c>
      <c r="AC304" s="139">
        <v>2</v>
      </c>
      <c r="AD304" s="139">
        <v>0</v>
      </c>
      <c r="AE304" s="139">
        <v>-29</v>
      </c>
      <c r="AF304" s="139">
        <v>-15</v>
      </c>
      <c r="AG304" s="140">
        <v>8</v>
      </c>
    </row>
    <row r="305" spans="2:33" ht="15" customHeight="1" x14ac:dyDescent="0.3">
      <c r="B305" s="124">
        <v>44127</v>
      </c>
      <c r="C305" s="96"/>
      <c r="D305" s="96"/>
      <c r="E305" s="30"/>
      <c r="F305" s="30"/>
      <c r="G305" s="96"/>
      <c r="H305" s="95">
        <v>178</v>
      </c>
      <c r="I305" s="91">
        <v>28</v>
      </c>
      <c r="J305" s="92">
        <v>1480</v>
      </c>
      <c r="K305" s="93">
        <v>0.99129269926322838</v>
      </c>
      <c r="L305" s="92">
        <v>112</v>
      </c>
      <c r="M305" s="93">
        <v>1.0090090090090089</v>
      </c>
      <c r="N305" s="15">
        <v>1592</v>
      </c>
      <c r="O305" s="56"/>
      <c r="P305" s="56"/>
      <c r="Q305" s="92">
        <v>514</v>
      </c>
      <c r="R305" s="64">
        <f t="shared" si="188"/>
        <v>0.56958252717840563</v>
      </c>
      <c r="S305" s="92">
        <v>111</v>
      </c>
      <c r="T305" s="64">
        <f t="shared" si="194"/>
        <v>0.71586831018879693</v>
      </c>
      <c r="U305" s="61">
        <f t="shared" si="195"/>
        <v>625</v>
      </c>
      <c r="V305" s="92">
        <v>0</v>
      </c>
      <c r="W305" s="64">
        <f t="shared" si="196"/>
        <v>0</v>
      </c>
      <c r="X305" s="92">
        <v>2</v>
      </c>
      <c r="Y305" s="92">
        <f t="shared" si="197"/>
        <v>9.9718536389223969E-2</v>
      </c>
      <c r="Z305" s="87">
        <f t="shared" si="198"/>
        <v>2</v>
      </c>
      <c r="AB305" s="139">
        <v>-21</v>
      </c>
      <c r="AC305" s="139">
        <v>5</v>
      </c>
      <c r="AD305" s="139">
        <v>-2</v>
      </c>
      <c r="AE305" s="139">
        <v>-27</v>
      </c>
      <c r="AF305" s="139">
        <v>-15</v>
      </c>
      <c r="AG305" s="140">
        <v>8</v>
      </c>
    </row>
    <row r="306" spans="2:33" ht="15" customHeight="1" x14ac:dyDescent="0.3">
      <c r="B306" s="124">
        <v>44128</v>
      </c>
      <c r="C306" s="96"/>
      <c r="D306" s="96"/>
      <c r="E306" s="30"/>
      <c r="F306" s="30"/>
      <c r="G306" s="96"/>
      <c r="H306" s="95">
        <v>167</v>
      </c>
      <c r="I306" s="91">
        <v>26</v>
      </c>
      <c r="J306" s="92">
        <v>909</v>
      </c>
      <c r="K306" s="93">
        <v>0.99127589967284624</v>
      </c>
      <c r="L306" s="92">
        <v>61</v>
      </c>
      <c r="M306" s="93">
        <v>1.1296296296296295</v>
      </c>
      <c r="N306" s="15">
        <v>970</v>
      </c>
      <c r="O306" s="56"/>
      <c r="P306" s="56"/>
      <c r="Q306" s="95">
        <v>0</v>
      </c>
      <c r="R306" s="64">
        <f t="shared" si="188"/>
        <v>0</v>
      </c>
      <c r="S306" s="95">
        <v>0</v>
      </c>
      <c r="T306" s="67">
        <f t="shared" si="194"/>
        <v>0</v>
      </c>
      <c r="U306" s="61">
        <f t="shared" si="195"/>
        <v>0</v>
      </c>
      <c r="V306" s="95">
        <v>0</v>
      </c>
      <c r="W306" s="95">
        <f t="shared" si="196"/>
        <v>0</v>
      </c>
      <c r="X306" s="95">
        <v>0</v>
      </c>
      <c r="Y306" s="68">
        <f t="shared" si="197"/>
        <v>0</v>
      </c>
      <c r="Z306" s="87">
        <f t="shared" si="198"/>
        <v>0</v>
      </c>
      <c r="AB306" s="139">
        <v>-26</v>
      </c>
      <c r="AC306" s="139">
        <v>-3</v>
      </c>
      <c r="AD306" s="139">
        <v>-19</v>
      </c>
      <c r="AE306" s="139">
        <v>-32</v>
      </c>
      <c r="AF306" s="139">
        <v>-6</v>
      </c>
      <c r="AG306" s="140">
        <v>8</v>
      </c>
    </row>
    <row r="307" spans="2:33" ht="15" customHeight="1" x14ac:dyDescent="0.3">
      <c r="B307" s="124">
        <v>44129</v>
      </c>
      <c r="C307" s="96"/>
      <c r="D307" s="96"/>
      <c r="E307" s="30"/>
      <c r="F307" s="30"/>
      <c r="G307" s="96"/>
      <c r="H307" s="95">
        <v>187</v>
      </c>
      <c r="I307" s="91">
        <v>23</v>
      </c>
      <c r="J307" s="92">
        <v>890</v>
      </c>
      <c r="K307" s="93">
        <v>0.98888888888888893</v>
      </c>
      <c r="L307" s="92">
        <v>35</v>
      </c>
      <c r="M307" s="93">
        <v>0.97222222222222221</v>
      </c>
      <c r="N307" s="15">
        <v>925</v>
      </c>
      <c r="O307" s="56"/>
      <c r="P307" s="56"/>
      <c r="Q307" s="95">
        <v>0</v>
      </c>
      <c r="R307" s="64">
        <f t="shared" si="188"/>
        <v>0</v>
      </c>
      <c r="S307" s="95">
        <v>0</v>
      </c>
      <c r="T307" s="67">
        <f t="shared" si="194"/>
        <v>0</v>
      </c>
      <c r="U307" s="61">
        <f t="shared" si="195"/>
        <v>0</v>
      </c>
      <c r="V307" s="95">
        <v>0</v>
      </c>
      <c r="W307" s="95">
        <f t="shared" si="196"/>
        <v>0</v>
      </c>
      <c r="X307" s="95">
        <v>0</v>
      </c>
      <c r="Y307" s="68">
        <f t="shared" si="197"/>
        <v>0</v>
      </c>
      <c r="Z307" s="87">
        <f t="shared" si="198"/>
        <v>0</v>
      </c>
      <c r="AB307" s="139">
        <v>-35</v>
      </c>
      <c r="AC307" s="139">
        <v>-14</v>
      </c>
      <c r="AD307" s="139">
        <v>-47</v>
      </c>
      <c r="AE307" s="139">
        <v>-41</v>
      </c>
      <c r="AF307" s="139">
        <v>-8</v>
      </c>
      <c r="AG307" s="140">
        <v>9</v>
      </c>
    </row>
    <row r="308" spans="2:33" ht="15" customHeight="1" x14ac:dyDescent="0.3">
      <c r="B308" s="124">
        <v>44130</v>
      </c>
      <c r="C308" s="96"/>
      <c r="D308" s="96"/>
      <c r="E308" s="30"/>
      <c r="F308" s="30"/>
      <c r="G308" s="96"/>
      <c r="H308" s="95">
        <v>162</v>
      </c>
      <c r="I308" s="91">
        <v>20</v>
      </c>
      <c r="J308" s="92">
        <v>1477</v>
      </c>
      <c r="K308" s="93">
        <v>0.99528301886792447</v>
      </c>
      <c r="L308" s="92">
        <v>99</v>
      </c>
      <c r="M308" s="93">
        <v>0.98019801980198018</v>
      </c>
      <c r="N308" s="15">
        <v>1576</v>
      </c>
      <c r="O308" s="56"/>
      <c r="P308" s="56"/>
      <c r="Q308" s="92">
        <v>722</v>
      </c>
      <c r="R308" s="64">
        <f t="shared" si="188"/>
        <v>0.80007506735955036</v>
      </c>
      <c r="S308" s="92">
        <v>201</v>
      </c>
      <c r="T308" s="64">
        <f t="shared" si="194"/>
        <v>1.2963020752067405</v>
      </c>
      <c r="U308" s="61">
        <f t="shared" si="195"/>
        <v>923</v>
      </c>
      <c r="V308" s="92">
        <v>0</v>
      </c>
      <c r="W308" s="64">
        <f t="shared" si="196"/>
        <v>0</v>
      </c>
      <c r="X308" s="92">
        <v>12</v>
      </c>
      <c r="Y308" s="92">
        <f t="shared" si="197"/>
        <v>0.59831121833534384</v>
      </c>
      <c r="Z308" s="87">
        <f t="shared" si="198"/>
        <v>12</v>
      </c>
      <c r="AB308" s="139">
        <v>-20</v>
      </c>
      <c r="AC308" s="139">
        <v>0</v>
      </c>
      <c r="AD308" s="139">
        <v>-7</v>
      </c>
      <c r="AE308" s="139">
        <v>-32</v>
      </c>
      <c r="AF308" s="139">
        <v>-16</v>
      </c>
      <c r="AG308" s="140">
        <v>9</v>
      </c>
    </row>
    <row r="309" spans="2:33" ht="15" customHeight="1" x14ac:dyDescent="0.3">
      <c r="B309" s="124">
        <v>44131</v>
      </c>
      <c r="C309" s="96"/>
      <c r="D309" s="96"/>
      <c r="E309" s="30"/>
      <c r="F309" s="30"/>
      <c r="G309" s="96"/>
      <c r="H309" s="95">
        <v>102</v>
      </c>
      <c r="I309" s="91">
        <v>24</v>
      </c>
      <c r="J309" s="92">
        <v>1474</v>
      </c>
      <c r="K309" s="93">
        <v>0.98992612491605103</v>
      </c>
      <c r="L309" s="92">
        <v>121</v>
      </c>
      <c r="M309" s="93">
        <v>1.1000000000000001</v>
      </c>
      <c r="N309" s="15">
        <v>1595</v>
      </c>
      <c r="O309" s="56"/>
      <c r="P309" s="56"/>
      <c r="Q309" s="92">
        <v>911</v>
      </c>
      <c r="R309" s="64">
        <f t="shared" si="188"/>
        <v>1.0095130005049173</v>
      </c>
      <c r="S309" s="92">
        <v>163</v>
      </c>
      <c r="T309" s="64">
        <f t="shared" ref="T309:T315" si="199">S309/$S$68</f>
        <v>1.0512300410880533</v>
      </c>
      <c r="U309" s="61">
        <f t="shared" ref="U309:U315" si="200">Q309+S309</f>
        <v>1074</v>
      </c>
      <c r="V309" s="92">
        <v>1</v>
      </c>
      <c r="W309" s="64">
        <f t="shared" ref="W309:W315" si="201">V309/$V$68</f>
        <v>0.41264559068219636</v>
      </c>
      <c r="X309" s="92">
        <v>37</v>
      </c>
      <c r="Y309" s="92">
        <f t="shared" ref="Y309:Y315" si="202">X309/$X$68</f>
        <v>1.8447929232006435</v>
      </c>
      <c r="Z309" s="87">
        <f t="shared" ref="Z309:Z315" si="203">V309+X309</f>
        <v>38</v>
      </c>
      <c r="AB309" s="139">
        <v>-21</v>
      </c>
      <c r="AC309" s="139">
        <v>0</v>
      </c>
      <c r="AD309" s="139">
        <v>-18</v>
      </c>
      <c r="AE309" s="139">
        <v>-31</v>
      </c>
      <c r="AF309" s="139">
        <v>-16</v>
      </c>
      <c r="AG309" s="140">
        <v>9</v>
      </c>
    </row>
    <row r="310" spans="2:33" ht="15" customHeight="1" x14ac:dyDescent="0.3">
      <c r="B310" s="124">
        <v>44132</v>
      </c>
      <c r="C310" s="96"/>
      <c r="D310" s="96"/>
      <c r="E310" s="30"/>
      <c r="F310" s="30"/>
      <c r="G310" s="96"/>
      <c r="H310" s="95">
        <v>127</v>
      </c>
      <c r="I310" s="91">
        <v>21</v>
      </c>
      <c r="J310" s="92">
        <v>1475</v>
      </c>
      <c r="K310" s="93">
        <v>0.98993288590604023</v>
      </c>
      <c r="L310" s="92">
        <v>117</v>
      </c>
      <c r="M310" s="93">
        <v>0.98319327731092432</v>
      </c>
      <c r="N310" s="15">
        <v>1592</v>
      </c>
      <c r="O310" s="56"/>
      <c r="P310" s="56"/>
      <c r="Q310" s="92">
        <v>1312</v>
      </c>
      <c r="R310" s="64">
        <f t="shared" si="188"/>
        <v>1.4538760226810665</v>
      </c>
      <c r="S310" s="92">
        <v>197</v>
      </c>
      <c r="T310" s="64">
        <f t="shared" si="199"/>
        <v>1.2705050189837208</v>
      </c>
      <c r="U310" s="61">
        <f t="shared" si="200"/>
        <v>1509</v>
      </c>
      <c r="V310" s="92">
        <v>0</v>
      </c>
      <c r="W310" s="64">
        <f t="shared" si="201"/>
        <v>0</v>
      </c>
      <c r="X310" s="92">
        <v>15</v>
      </c>
      <c r="Y310" s="92">
        <f t="shared" si="202"/>
        <v>0.7478890229191798</v>
      </c>
      <c r="Z310" s="87">
        <f t="shared" si="203"/>
        <v>15</v>
      </c>
      <c r="AB310" s="139">
        <v>-17</v>
      </c>
      <c r="AC310" s="139">
        <v>3</v>
      </c>
      <c r="AD310" s="139">
        <v>-4</v>
      </c>
      <c r="AE310" s="139">
        <v>-29</v>
      </c>
      <c r="AF310" s="139">
        <v>-15</v>
      </c>
      <c r="AG310" s="140">
        <v>8</v>
      </c>
    </row>
    <row r="311" spans="2:33" ht="15" customHeight="1" x14ac:dyDescent="0.3">
      <c r="B311" s="124">
        <v>44133</v>
      </c>
      <c r="C311" s="96"/>
      <c r="D311" s="96"/>
      <c r="E311" s="30"/>
      <c r="F311" s="30"/>
      <c r="G311" s="96"/>
      <c r="H311" s="95">
        <v>140</v>
      </c>
      <c r="I311" s="91">
        <v>20</v>
      </c>
      <c r="J311" s="92">
        <v>1478</v>
      </c>
      <c r="K311" s="93">
        <v>0.99261249160510412</v>
      </c>
      <c r="L311" s="92">
        <v>108</v>
      </c>
      <c r="M311" s="93">
        <v>1.0384615384615385</v>
      </c>
      <c r="N311" s="15">
        <v>1586</v>
      </c>
      <c r="O311" s="56"/>
      <c r="P311" s="56"/>
      <c r="Q311" s="92">
        <v>1448</v>
      </c>
      <c r="R311" s="64">
        <f t="shared" si="188"/>
        <v>1.604582683568738</v>
      </c>
      <c r="S311" s="92">
        <v>235</v>
      </c>
      <c r="T311" s="64">
        <f t="shared" si="199"/>
        <v>1.515577053102408</v>
      </c>
      <c r="U311" s="61">
        <f t="shared" si="200"/>
        <v>1683</v>
      </c>
      <c r="V311" s="92">
        <v>0</v>
      </c>
      <c r="W311" s="64">
        <f t="shared" si="201"/>
        <v>0</v>
      </c>
      <c r="X311" s="92">
        <v>7</v>
      </c>
      <c r="Y311" s="92">
        <f t="shared" si="202"/>
        <v>0.34901487736228393</v>
      </c>
      <c r="Z311" s="87">
        <f t="shared" si="203"/>
        <v>7</v>
      </c>
      <c r="AB311" s="139">
        <v>-15</v>
      </c>
      <c r="AC311" s="139">
        <v>6</v>
      </c>
      <c r="AD311" s="139">
        <v>6</v>
      </c>
      <c r="AE311" s="139">
        <v>-27</v>
      </c>
      <c r="AF311" s="139">
        <v>-15</v>
      </c>
      <c r="AG311" s="140">
        <v>7</v>
      </c>
    </row>
    <row r="312" spans="2:33" ht="15" customHeight="1" x14ac:dyDescent="0.3">
      <c r="B312" s="124">
        <v>44134</v>
      </c>
      <c r="C312" s="96"/>
      <c r="D312" s="96"/>
      <c r="E312" s="30"/>
      <c r="F312" s="30"/>
      <c r="G312" s="96"/>
      <c r="H312" s="95">
        <v>187</v>
      </c>
      <c r="I312" s="91">
        <v>26</v>
      </c>
      <c r="J312" s="92">
        <v>1482</v>
      </c>
      <c r="K312" s="93">
        <v>0.99263228399196246</v>
      </c>
      <c r="L312" s="92">
        <v>103</v>
      </c>
      <c r="M312" s="93">
        <v>0.92792792792792789</v>
      </c>
      <c r="N312" s="15">
        <v>1585</v>
      </c>
      <c r="O312" s="56"/>
      <c r="P312" s="56"/>
      <c r="Q312" s="92">
        <v>2087</v>
      </c>
      <c r="R312" s="64">
        <f t="shared" si="188"/>
        <v>2.3126823622983124</v>
      </c>
      <c r="S312" s="92">
        <v>357</v>
      </c>
      <c r="T312" s="64">
        <f t="shared" si="199"/>
        <v>2.3023872679045092</v>
      </c>
      <c r="U312" s="61">
        <f t="shared" si="200"/>
        <v>2444</v>
      </c>
      <c r="V312" s="92">
        <v>0</v>
      </c>
      <c r="W312" s="64">
        <f t="shared" si="201"/>
        <v>0</v>
      </c>
      <c r="X312" s="92">
        <v>1</v>
      </c>
      <c r="Y312" s="92">
        <f t="shared" si="202"/>
        <v>4.9859268194611985E-2</v>
      </c>
      <c r="Z312" s="87">
        <f t="shared" si="203"/>
        <v>1</v>
      </c>
      <c r="AB312" s="139">
        <v>-26</v>
      </c>
      <c r="AC312" s="139">
        <v>2</v>
      </c>
      <c r="AD312" s="139">
        <v>-10</v>
      </c>
      <c r="AE312" s="139">
        <v>-36</v>
      </c>
      <c r="AF312" s="139">
        <v>-17</v>
      </c>
      <c r="AG312" s="140">
        <v>11</v>
      </c>
    </row>
    <row r="313" spans="2:33" ht="15" customHeight="1" x14ac:dyDescent="0.3">
      <c r="B313" s="124">
        <v>44135</v>
      </c>
      <c r="C313" s="128">
        <v>52534</v>
      </c>
      <c r="D313" s="96"/>
      <c r="E313" s="30"/>
      <c r="F313" s="30"/>
      <c r="G313" s="96"/>
      <c r="H313" s="95">
        <v>157</v>
      </c>
      <c r="I313" s="91">
        <v>29</v>
      </c>
      <c r="J313" s="92">
        <v>909</v>
      </c>
      <c r="K313" s="93">
        <v>0.99127589967284624</v>
      </c>
      <c r="L313" s="92">
        <v>60</v>
      </c>
      <c r="M313" s="93">
        <v>1.1111111111111112</v>
      </c>
      <c r="N313" s="15">
        <v>969</v>
      </c>
      <c r="O313" s="56"/>
      <c r="P313" s="56"/>
      <c r="Q313" s="95">
        <v>0</v>
      </c>
      <c r="R313" s="64">
        <f t="shared" si="188"/>
        <v>0</v>
      </c>
      <c r="S313" s="95">
        <v>0</v>
      </c>
      <c r="T313" s="67">
        <f t="shared" si="199"/>
        <v>0</v>
      </c>
      <c r="U313" s="61">
        <f t="shared" si="200"/>
        <v>0</v>
      </c>
      <c r="V313" s="95">
        <v>0</v>
      </c>
      <c r="W313" s="95">
        <f t="shared" si="201"/>
        <v>0</v>
      </c>
      <c r="X313" s="95">
        <v>0</v>
      </c>
      <c r="Y313" s="95">
        <f t="shared" si="202"/>
        <v>0</v>
      </c>
      <c r="Z313" s="62">
        <f t="shared" si="203"/>
        <v>0</v>
      </c>
      <c r="AB313" s="139">
        <v>-35</v>
      </c>
      <c r="AC313" s="139">
        <v>-6</v>
      </c>
      <c r="AD313" s="139">
        <v>-27</v>
      </c>
      <c r="AE313" s="139">
        <v>-43</v>
      </c>
      <c r="AF313" s="139">
        <v>-8</v>
      </c>
      <c r="AG313" s="140">
        <v>12</v>
      </c>
    </row>
    <row r="314" spans="2:33" ht="15" customHeight="1" x14ac:dyDescent="0.3">
      <c r="B314" s="124">
        <v>44136</v>
      </c>
      <c r="C314" s="96"/>
      <c r="D314" s="96"/>
      <c r="E314" s="30"/>
      <c r="F314" s="30"/>
      <c r="G314" s="96"/>
      <c r="H314" s="95">
        <v>186</v>
      </c>
      <c r="I314" s="91">
        <v>26</v>
      </c>
      <c r="J314" s="92">
        <v>889</v>
      </c>
      <c r="K314" s="93">
        <v>0.98777777777777775</v>
      </c>
      <c r="L314" s="92">
        <v>38</v>
      </c>
      <c r="M314" s="93">
        <v>1.0555555555555556</v>
      </c>
      <c r="N314" s="15">
        <v>927</v>
      </c>
      <c r="O314" s="56"/>
      <c r="P314" s="56"/>
      <c r="Q314" s="95">
        <v>0</v>
      </c>
      <c r="R314" s="64">
        <f t="shared" si="188"/>
        <v>0</v>
      </c>
      <c r="S314" s="95">
        <v>0</v>
      </c>
      <c r="T314" s="67">
        <f t="shared" si="199"/>
        <v>0</v>
      </c>
      <c r="U314" s="61">
        <f t="shared" si="200"/>
        <v>0</v>
      </c>
      <c r="V314" s="95">
        <v>0</v>
      </c>
      <c r="W314" s="95">
        <f t="shared" si="201"/>
        <v>0</v>
      </c>
      <c r="X314" s="95">
        <v>0</v>
      </c>
      <c r="Y314" s="95">
        <f t="shared" si="202"/>
        <v>0</v>
      </c>
      <c r="Z314" s="62">
        <f t="shared" si="203"/>
        <v>0</v>
      </c>
      <c r="AB314" s="139">
        <v>-44</v>
      </c>
      <c r="AC314" s="139">
        <v>-20</v>
      </c>
      <c r="AD314" s="139">
        <v>-47</v>
      </c>
      <c r="AE314" s="139">
        <v>-51</v>
      </c>
      <c r="AF314" s="139">
        <v>-13</v>
      </c>
      <c r="AG314" s="140">
        <v>13</v>
      </c>
    </row>
    <row r="315" spans="2:33" ht="15" customHeight="1" x14ac:dyDescent="0.3">
      <c r="B315" s="124">
        <v>44137</v>
      </c>
      <c r="C315" s="96"/>
      <c r="D315" s="96"/>
      <c r="E315" s="30"/>
      <c r="F315" s="30"/>
      <c r="G315" s="96"/>
      <c r="H315" s="95">
        <v>171</v>
      </c>
      <c r="I315" s="91">
        <v>25</v>
      </c>
      <c r="J315" s="92">
        <v>1475</v>
      </c>
      <c r="K315" s="93">
        <v>0.9939353099730458</v>
      </c>
      <c r="L315" s="92">
        <v>99</v>
      </c>
      <c r="M315" s="93">
        <v>0.98019801980198018</v>
      </c>
      <c r="N315" s="15">
        <v>1574</v>
      </c>
      <c r="O315" s="56"/>
      <c r="P315" s="56"/>
      <c r="Q315" s="92">
        <v>389</v>
      </c>
      <c r="R315" s="64">
        <f t="shared" si="188"/>
        <v>0.43106537562723696</v>
      </c>
      <c r="S315" s="92">
        <v>58</v>
      </c>
      <c r="T315" s="64">
        <f t="shared" si="199"/>
        <v>0.37405731523378583</v>
      </c>
      <c r="U315" s="61">
        <f t="shared" si="200"/>
        <v>447</v>
      </c>
      <c r="V315" s="92">
        <v>0</v>
      </c>
      <c r="W315" s="64">
        <f t="shared" si="201"/>
        <v>0</v>
      </c>
      <c r="X315" s="92">
        <v>18</v>
      </c>
      <c r="Y315" s="92">
        <f t="shared" si="202"/>
        <v>0.89746682750301576</v>
      </c>
      <c r="Z315" s="87">
        <f t="shared" si="203"/>
        <v>18</v>
      </c>
      <c r="AB315" s="139">
        <v>-27</v>
      </c>
      <c r="AC315" s="139">
        <v>-3</v>
      </c>
      <c r="AD315" s="139">
        <v>-23</v>
      </c>
      <c r="AE315" s="139">
        <v>-40</v>
      </c>
      <c r="AF315" s="139">
        <v>-18</v>
      </c>
      <c r="AG315" s="140">
        <v>12</v>
      </c>
    </row>
    <row r="316" spans="2:33" ht="15" customHeight="1" x14ac:dyDescent="0.3">
      <c r="B316" s="124">
        <v>44138</v>
      </c>
      <c r="C316" s="96"/>
      <c r="D316" s="96"/>
      <c r="E316" s="30"/>
      <c r="F316" s="30"/>
      <c r="G316" s="96"/>
      <c r="H316" s="95">
        <v>96</v>
      </c>
      <c r="I316" s="91">
        <v>24</v>
      </c>
      <c r="J316" s="92">
        <v>1478</v>
      </c>
      <c r="K316" s="93">
        <v>0.99261249160510412</v>
      </c>
      <c r="L316" s="92">
        <v>119</v>
      </c>
      <c r="M316" s="93">
        <v>1.0818181818181818</v>
      </c>
      <c r="N316" s="15">
        <v>1597</v>
      </c>
      <c r="O316" s="56"/>
      <c r="P316" s="56"/>
      <c r="Q316" s="92">
        <v>273</v>
      </c>
      <c r="R316" s="64">
        <f t="shared" si="188"/>
        <v>0.3025214589877524</v>
      </c>
      <c r="S316" s="92">
        <v>47</v>
      </c>
      <c r="T316" s="64">
        <f t="shared" ref="T316:T322" si="204">S316/$S$68</f>
        <v>0.30311541062048158</v>
      </c>
      <c r="U316" s="61">
        <f t="shared" ref="U316:U322" si="205">Q316+S316</f>
        <v>320</v>
      </c>
      <c r="V316" s="92">
        <v>2</v>
      </c>
      <c r="W316" s="64">
        <f t="shared" ref="W316:W322" si="206">V316/$V$68</f>
        <v>0.82529118136439272</v>
      </c>
      <c r="X316" s="92">
        <v>12</v>
      </c>
      <c r="Y316" s="92">
        <f t="shared" ref="Y316:Y322" si="207">X316/$X$68</f>
        <v>0.59831121833534384</v>
      </c>
      <c r="Z316" s="87">
        <f t="shared" ref="Z316:Z322" si="208">V316+X316</f>
        <v>14</v>
      </c>
      <c r="AB316" s="139">
        <v>-20</v>
      </c>
      <c r="AC316" s="139">
        <v>1</v>
      </c>
      <c r="AD316" s="139">
        <v>-18</v>
      </c>
      <c r="AE316" s="139">
        <v>-34</v>
      </c>
      <c r="AF316" s="139">
        <v>-17</v>
      </c>
      <c r="AG316" s="140">
        <v>10</v>
      </c>
    </row>
    <row r="317" spans="2:33" ht="15" customHeight="1" x14ac:dyDescent="0.3">
      <c r="B317" s="124">
        <v>44139</v>
      </c>
      <c r="C317" s="96"/>
      <c r="D317" s="96"/>
      <c r="E317" s="30"/>
      <c r="F317" s="30"/>
      <c r="G317" s="96"/>
      <c r="H317" s="95">
        <v>109</v>
      </c>
      <c r="I317" s="91">
        <v>22</v>
      </c>
      <c r="J317" s="92">
        <v>1476</v>
      </c>
      <c r="K317" s="93">
        <v>0.99060402684563753</v>
      </c>
      <c r="L317" s="92">
        <v>107</v>
      </c>
      <c r="M317" s="93">
        <v>0.89915966386554624</v>
      </c>
      <c r="N317" s="15">
        <v>1583</v>
      </c>
      <c r="O317" s="56"/>
      <c r="P317" s="56"/>
      <c r="Q317" s="92">
        <v>504</v>
      </c>
      <c r="R317" s="64">
        <f t="shared" si="188"/>
        <v>0.55850115505431219</v>
      </c>
      <c r="S317" s="92">
        <v>86</v>
      </c>
      <c r="T317" s="64">
        <f t="shared" si="204"/>
        <v>0.55463670879492377</v>
      </c>
      <c r="U317" s="61">
        <f t="shared" si="205"/>
        <v>590</v>
      </c>
      <c r="V317" s="92">
        <v>0</v>
      </c>
      <c r="W317" s="64">
        <f t="shared" si="206"/>
        <v>0</v>
      </c>
      <c r="X317" s="92">
        <v>9</v>
      </c>
      <c r="Y317" s="92">
        <f t="shared" si="207"/>
        <v>0.44873341375150788</v>
      </c>
      <c r="Z317" s="87">
        <f t="shared" si="208"/>
        <v>9</v>
      </c>
      <c r="AB317" s="139">
        <v>-21</v>
      </c>
      <c r="AC317" s="139">
        <v>0</v>
      </c>
      <c r="AD317" s="139">
        <v>-17</v>
      </c>
      <c r="AE317" s="139">
        <v>-33</v>
      </c>
      <c r="AF317" s="139">
        <v>-17</v>
      </c>
      <c r="AG317" s="140">
        <v>10</v>
      </c>
    </row>
    <row r="318" spans="2:33" ht="15" customHeight="1" x14ac:dyDescent="0.3">
      <c r="B318" s="124">
        <v>44140</v>
      </c>
      <c r="C318" s="96"/>
      <c r="D318" s="96"/>
      <c r="E318" s="30"/>
      <c r="F318" s="30"/>
      <c r="G318" s="96"/>
      <c r="H318" s="95">
        <v>109</v>
      </c>
      <c r="I318" s="91">
        <v>19</v>
      </c>
      <c r="J318" s="92">
        <v>1472</v>
      </c>
      <c r="K318" s="93">
        <v>0.98858294157152449</v>
      </c>
      <c r="L318" s="92">
        <v>107</v>
      </c>
      <c r="M318" s="93">
        <v>1.0288461538461537</v>
      </c>
      <c r="N318" s="15">
        <v>1579</v>
      </c>
      <c r="O318" s="56"/>
      <c r="P318" s="56"/>
      <c r="Q318" s="92">
        <v>383</v>
      </c>
      <c r="R318" s="64">
        <f t="shared" si="188"/>
        <v>0.42441655235278086</v>
      </c>
      <c r="S318" s="92">
        <v>81</v>
      </c>
      <c r="T318" s="64">
        <f t="shared" si="204"/>
        <v>0.52239038851614916</v>
      </c>
      <c r="U318" s="61">
        <f t="shared" si="205"/>
        <v>464</v>
      </c>
      <c r="V318" s="92">
        <v>0</v>
      </c>
      <c r="W318" s="64">
        <f t="shared" si="206"/>
        <v>0</v>
      </c>
      <c r="X318" s="92">
        <v>9</v>
      </c>
      <c r="Y318" s="92">
        <f t="shared" si="207"/>
        <v>0.44873341375150788</v>
      </c>
      <c r="Z318" s="87">
        <f t="shared" si="208"/>
        <v>9</v>
      </c>
      <c r="AB318" s="139">
        <v>-22</v>
      </c>
      <c r="AC318" s="139">
        <v>-1</v>
      </c>
      <c r="AD318" s="139">
        <v>-23</v>
      </c>
      <c r="AE318" s="139">
        <v>-36</v>
      </c>
      <c r="AF318" s="139">
        <v>-18</v>
      </c>
      <c r="AG318" s="140">
        <v>11</v>
      </c>
    </row>
    <row r="319" spans="2:33" ht="15" customHeight="1" x14ac:dyDescent="0.3">
      <c r="B319" s="124">
        <v>44141</v>
      </c>
      <c r="C319" s="96"/>
      <c r="D319" s="96"/>
      <c r="E319" s="30"/>
      <c r="F319" s="30"/>
      <c r="G319" s="96"/>
      <c r="H319" s="95">
        <v>164</v>
      </c>
      <c r="I319" s="91">
        <v>19</v>
      </c>
      <c r="J319" s="92">
        <v>1483</v>
      </c>
      <c r="K319" s="93">
        <v>0.9933020763563295</v>
      </c>
      <c r="L319" s="92">
        <v>104</v>
      </c>
      <c r="M319" s="93">
        <v>0.93693693693693691</v>
      </c>
      <c r="N319" s="15">
        <v>1587</v>
      </c>
      <c r="O319" s="56"/>
      <c r="P319" s="56"/>
      <c r="Q319" s="92">
        <v>339</v>
      </c>
      <c r="R319" s="64">
        <f t="shared" si="188"/>
        <v>0.3756585150067695</v>
      </c>
      <c r="S319" s="92">
        <v>45</v>
      </c>
      <c r="T319" s="64">
        <f t="shared" si="204"/>
        <v>0.29021688250897176</v>
      </c>
      <c r="U319" s="61">
        <f t="shared" si="205"/>
        <v>384</v>
      </c>
      <c r="V319" s="92">
        <v>0</v>
      </c>
      <c r="W319" s="64">
        <f t="shared" si="206"/>
        <v>0</v>
      </c>
      <c r="X319" s="92">
        <v>7</v>
      </c>
      <c r="Y319" s="92">
        <f t="shared" si="207"/>
        <v>0.34901487736228393</v>
      </c>
      <c r="Z319" s="87">
        <f t="shared" si="208"/>
        <v>7</v>
      </c>
      <c r="AB319" s="139">
        <v>-30</v>
      </c>
      <c r="AC319" s="139">
        <v>-3</v>
      </c>
      <c r="AD319" s="139">
        <v>-36</v>
      </c>
      <c r="AE319" s="139">
        <v>-39</v>
      </c>
      <c r="AF319" s="139">
        <v>-19</v>
      </c>
      <c r="AG319" s="140">
        <v>13</v>
      </c>
    </row>
    <row r="320" spans="2:33" ht="15" customHeight="1" x14ac:dyDescent="0.3">
      <c r="B320" s="124">
        <v>44142</v>
      </c>
      <c r="C320" s="96"/>
      <c r="D320" s="96"/>
      <c r="E320" s="30"/>
      <c r="F320" s="30"/>
      <c r="G320" s="96"/>
      <c r="H320" s="95">
        <v>128</v>
      </c>
      <c r="I320" s="91">
        <v>34</v>
      </c>
      <c r="J320" s="92">
        <v>907</v>
      </c>
      <c r="K320" s="93">
        <v>0.98909487459105783</v>
      </c>
      <c r="L320" s="92">
        <v>54</v>
      </c>
      <c r="M320" s="93">
        <v>1</v>
      </c>
      <c r="N320" s="15">
        <v>961</v>
      </c>
      <c r="O320" s="56"/>
      <c r="P320" s="56"/>
      <c r="Q320" s="95">
        <v>0</v>
      </c>
      <c r="R320" s="64">
        <f t="shared" si="188"/>
        <v>0</v>
      </c>
      <c r="S320" s="95">
        <v>0</v>
      </c>
      <c r="T320" s="67">
        <f t="shared" si="204"/>
        <v>0</v>
      </c>
      <c r="U320" s="61">
        <f t="shared" si="205"/>
        <v>0</v>
      </c>
      <c r="V320" s="95">
        <v>0</v>
      </c>
      <c r="W320" s="95">
        <f t="shared" si="206"/>
        <v>0</v>
      </c>
      <c r="X320" s="95">
        <v>0</v>
      </c>
      <c r="Y320" s="68">
        <f t="shared" si="207"/>
        <v>0</v>
      </c>
      <c r="Z320" s="87">
        <f t="shared" si="208"/>
        <v>0</v>
      </c>
      <c r="AB320" s="139">
        <v>-30</v>
      </c>
      <c r="AC320" s="139">
        <v>-5</v>
      </c>
      <c r="AD320" s="139">
        <v>-37</v>
      </c>
      <c r="AE320" s="139">
        <v>-39</v>
      </c>
      <c r="AF320" s="139">
        <v>-10</v>
      </c>
      <c r="AG320" s="140">
        <v>10</v>
      </c>
    </row>
    <row r="321" spans="2:33" ht="15" customHeight="1" x14ac:dyDescent="0.3">
      <c r="B321" s="124">
        <v>44143</v>
      </c>
      <c r="C321" s="96"/>
      <c r="D321" s="96"/>
      <c r="E321" s="30"/>
      <c r="F321" s="30"/>
      <c r="G321" s="96"/>
      <c r="H321" s="95">
        <v>153</v>
      </c>
      <c r="I321" s="91">
        <v>20</v>
      </c>
      <c r="J321" s="92">
        <v>879</v>
      </c>
      <c r="K321" s="93">
        <v>0.97666666666666668</v>
      </c>
      <c r="L321" s="92">
        <v>34</v>
      </c>
      <c r="M321" s="93">
        <v>0.94444444444444442</v>
      </c>
      <c r="N321" s="15">
        <v>913</v>
      </c>
      <c r="O321" s="56"/>
      <c r="P321" s="56"/>
      <c r="Q321" s="95">
        <v>0</v>
      </c>
      <c r="R321" s="64">
        <f t="shared" si="188"/>
        <v>0</v>
      </c>
      <c r="S321" s="95">
        <v>0</v>
      </c>
      <c r="T321" s="67">
        <f t="shared" si="204"/>
        <v>0</v>
      </c>
      <c r="U321" s="61">
        <f t="shared" si="205"/>
        <v>0</v>
      </c>
      <c r="V321" s="95">
        <v>0</v>
      </c>
      <c r="W321" s="95">
        <f t="shared" si="206"/>
        <v>0</v>
      </c>
      <c r="X321" s="95">
        <v>0</v>
      </c>
      <c r="Y321" s="68">
        <f t="shared" si="207"/>
        <v>0</v>
      </c>
      <c r="Z321" s="87">
        <f t="shared" si="208"/>
        <v>0</v>
      </c>
      <c r="AB321" s="139">
        <v>-37</v>
      </c>
      <c r="AC321" s="139">
        <v>-16</v>
      </c>
      <c r="AD321" s="139">
        <v>-48</v>
      </c>
      <c r="AE321" s="139">
        <v>-46</v>
      </c>
      <c r="AF321" s="139">
        <v>-12</v>
      </c>
      <c r="AG321" s="140">
        <v>10</v>
      </c>
    </row>
    <row r="322" spans="2:33" ht="15" customHeight="1" x14ac:dyDescent="0.3">
      <c r="B322" s="124">
        <v>44144</v>
      </c>
      <c r="C322" s="96"/>
      <c r="D322" s="96"/>
      <c r="E322" s="30"/>
      <c r="F322" s="30"/>
      <c r="G322" s="96"/>
      <c r="H322" s="95">
        <v>129</v>
      </c>
      <c r="I322" s="91">
        <v>31</v>
      </c>
      <c r="J322" s="92">
        <v>1474</v>
      </c>
      <c r="K322" s="93">
        <v>0.99326145552560652</v>
      </c>
      <c r="L322" s="92">
        <v>93</v>
      </c>
      <c r="M322" s="93">
        <v>0.92079207920792083</v>
      </c>
      <c r="N322" s="15">
        <v>1567</v>
      </c>
      <c r="O322" s="56"/>
      <c r="P322" s="56"/>
      <c r="Q322" s="92">
        <v>328</v>
      </c>
      <c r="R322" s="64">
        <f t="shared" si="188"/>
        <v>0.36346900567026663</v>
      </c>
      <c r="S322" s="92">
        <v>66</v>
      </c>
      <c r="T322" s="64">
        <f t="shared" si="204"/>
        <v>0.42565142767982522</v>
      </c>
      <c r="U322" s="61">
        <f t="shared" si="205"/>
        <v>394</v>
      </c>
      <c r="V322" s="92">
        <v>0</v>
      </c>
      <c r="W322" s="64">
        <f t="shared" si="206"/>
        <v>0</v>
      </c>
      <c r="X322" s="92">
        <v>22</v>
      </c>
      <c r="Y322" s="92">
        <f t="shared" si="207"/>
        <v>1.0969039002814638</v>
      </c>
      <c r="Z322" s="87">
        <f t="shared" si="208"/>
        <v>22</v>
      </c>
      <c r="AB322" s="139">
        <v>-24</v>
      </c>
      <c r="AC322" s="139">
        <v>-1</v>
      </c>
      <c r="AD322" s="139">
        <v>-19</v>
      </c>
      <c r="AE322" s="139">
        <v>-38</v>
      </c>
      <c r="AF322" s="139">
        <v>-19</v>
      </c>
      <c r="AG322" s="140">
        <v>12</v>
      </c>
    </row>
    <row r="323" spans="2:33" ht="15" customHeight="1" x14ac:dyDescent="0.3">
      <c r="B323" s="124">
        <v>44145</v>
      </c>
      <c r="C323" s="96"/>
      <c r="D323" s="96"/>
      <c r="E323" s="30"/>
      <c r="F323" s="30"/>
      <c r="G323" s="96"/>
      <c r="H323" s="95">
        <v>88</v>
      </c>
      <c r="I323" s="91">
        <v>26</v>
      </c>
      <c r="J323" s="92">
        <v>1478</v>
      </c>
      <c r="K323" s="93">
        <v>0.99261249160510412</v>
      </c>
      <c r="L323" s="92">
        <v>117</v>
      </c>
      <c r="M323" s="93">
        <v>1.0636363636363637</v>
      </c>
      <c r="N323" s="15">
        <v>1595</v>
      </c>
      <c r="O323" s="56"/>
      <c r="P323" s="56"/>
      <c r="Q323" s="92">
        <v>370</v>
      </c>
      <c r="R323" s="64">
        <f t="shared" si="188"/>
        <v>0.4100107685914593</v>
      </c>
      <c r="S323" s="92">
        <v>67</v>
      </c>
      <c r="T323" s="64">
        <f t="shared" ref="T323:T329" si="209">S323/$S$68</f>
        <v>0.43210069173558013</v>
      </c>
      <c r="U323" s="61">
        <f t="shared" ref="U323:U329" si="210">Q323+S323</f>
        <v>437</v>
      </c>
      <c r="V323" s="92">
        <v>9</v>
      </c>
      <c r="W323" s="64">
        <f t="shared" ref="W323:W329" si="211">V323/$V$68</f>
        <v>3.7138103161397673</v>
      </c>
      <c r="X323" s="92">
        <v>8</v>
      </c>
      <c r="Y323" s="92">
        <f t="shared" ref="Y323:Y329" si="212">X323/$X$68</f>
        <v>0.39887414555689588</v>
      </c>
      <c r="Z323" s="87">
        <f t="shared" ref="Z323:Z329" si="213">V323+X323</f>
        <v>17</v>
      </c>
      <c r="AB323" s="139">
        <v>-22</v>
      </c>
      <c r="AC323" s="139">
        <v>0</v>
      </c>
      <c r="AD323" s="139">
        <v>-15</v>
      </c>
      <c r="AE323" s="139">
        <v>-35</v>
      </c>
      <c r="AF323" s="139">
        <v>-18</v>
      </c>
      <c r="AG323" s="140">
        <v>11</v>
      </c>
    </row>
    <row r="324" spans="2:33" ht="15" customHeight="1" x14ac:dyDescent="0.3">
      <c r="B324" s="124">
        <v>44146</v>
      </c>
      <c r="C324" s="96"/>
      <c r="D324" s="96"/>
      <c r="E324" s="30"/>
      <c r="F324" s="30"/>
      <c r="G324" s="96"/>
      <c r="H324" s="95">
        <v>100</v>
      </c>
      <c r="I324" s="91">
        <v>36</v>
      </c>
      <c r="J324" s="92">
        <v>1471</v>
      </c>
      <c r="K324" s="93">
        <v>0.98724832214765101</v>
      </c>
      <c r="L324" s="92">
        <v>101</v>
      </c>
      <c r="M324" s="93">
        <v>0.84873949579831931</v>
      </c>
      <c r="N324" s="15">
        <v>1572</v>
      </c>
      <c r="O324" s="56"/>
      <c r="P324" s="56"/>
      <c r="Q324" s="92">
        <v>379</v>
      </c>
      <c r="R324" s="64">
        <f t="shared" si="188"/>
        <v>0.41998400350314347</v>
      </c>
      <c r="S324" s="92">
        <v>105</v>
      </c>
      <c r="T324" s="64">
        <f t="shared" si="209"/>
        <v>0.67717272585426747</v>
      </c>
      <c r="U324" s="61">
        <f t="shared" si="210"/>
        <v>484</v>
      </c>
      <c r="V324" s="92">
        <v>0</v>
      </c>
      <c r="W324" s="64">
        <f t="shared" si="211"/>
        <v>0</v>
      </c>
      <c r="X324" s="92">
        <v>8</v>
      </c>
      <c r="Y324" s="92">
        <f t="shared" si="212"/>
        <v>0.39887414555689588</v>
      </c>
      <c r="Z324" s="87">
        <f t="shared" si="213"/>
        <v>8</v>
      </c>
      <c r="AB324" s="139">
        <v>-22</v>
      </c>
      <c r="AC324" s="139">
        <v>1</v>
      </c>
      <c r="AD324" s="139">
        <v>-12</v>
      </c>
      <c r="AE324" s="139">
        <v>-34</v>
      </c>
      <c r="AF324" s="139">
        <v>-19</v>
      </c>
      <c r="AG324" s="140">
        <v>11</v>
      </c>
    </row>
    <row r="325" spans="2:33" ht="15" customHeight="1" x14ac:dyDescent="0.3">
      <c r="B325" s="124">
        <v>44147</v>
      </c>
      <c r="C325" s="96"/>
      <c r="D325" s="96"/>
      <c r="E325" s="30"/>
      <c r="F325" s="30"/>
      <c r="G325" s="96"/>
      <c r="H325" s="95">
        <v>108</v>
      </c>
      <c r="I325" s="91">
        <v>24</v>
      </c>
      <c r="J325" s="92">
        <v>1471</v>
      </c>
      <c r="K325" s="93">
        <v>0.98791134989926122</v>
      </c>
      <c r="L325" s="92">
        <v>102</v>
      </c>
      <c r="M325" s="93">
        <v>0.98076923076923073</v>
      </c>
      <c r="N325" s="15">
        <v>1573</v>
      </c>
      <c r="O325" s="56"/>
      <c r="P325" s="56"/>
      <c r="Q325" s="92">
        <v>433</v>
      </c>
      <c r="R325" s="64">
        <f t="shared" si="188"/>
        <v>0.47982341297324832</v>
      </c>
      <c r="S325" s="92">
        <v>102</v>
      </c>
      <c r="T325" s="64">
        <f t="shared" si="209"/>
        <v>0.65782493368700268</v>
      </c>
      <c r="U325" s="61">
        <f t="shared" si="210"/>
        <v>535</v>
      </c>
      <c r="V325" s="92">
        <v>6</v>
      </c>
      <c r="W325" s="64">
        <f t="shared" si="211"/>
        <v>2.4758735440931781</v>
      </c>
      <c r="X325" s="92">
        <v>9</v>
      </c>
      <c r="Y325" s="92">
        <f t="shared" si="212"/>
        <v>0.44873341375150788</v>
      </c>
      <c r="Z325" s="87">
        <f t="shared" si="213"/>
        <v>15</v>
      </c>
      <c r="AB325" s="139">
        <v>-20</v>
      </c>
      <c r="AC325" s="139">
        <v>1</v>
      </c>
      <c r="AD325" s="139">
        <v>-8</v>
      </c>
      <c r="AE325" s="139">
        <v>-36</v>
      </c>
      <c r="AF325" s="139">
        <v>-19</v>
      </c>
      <c r="AG325" s="140">
        <v>11</v>
      </c>
    </row>
    <row r="326" spans="2:33" ht="15" customHeight="1" x14ac:dyDescent="0.3">
      <c r="B326" s="124">
        <v>44148</v>
      </c>
      <c r="C326" s="96"/>
      <c r="D326" s="96"/>
      <c r="E326" s="30"/>
      <c r="F326" s="30"/>
      <c r="G326" s="96"/>
      <c r="H326" s="95">
        <v>151</v>
      </c>
      <c r="I326" s="91">
        <v>28</v>
      </c>
      <c r="J326" s="92">
        <v>1482</v>
      </c>
      <c r="K326" s="93">
        <v>0.99263228399196246</v>
      </c>
      <c r="L326" s="92">
        <v>107</v>
      </c>
      <c r="M326" s="93">
        <v>0.963963963963964</v>
      </c>
      <c r="N326" s="15">
        <v>1589</v>
      </c>
      <c r="O326" s="56"/>
      <c r="P326" s="56"/>
      <c r="Q326" s="92">
        <v>296</v>
      </c>
      <c r="R326" s="64">
        <f t="shared" si="188"/>
        <v>0.32800861487316746</v>
      </c>
      <c r="S326" s="92">
        <v>109</v>
      </c>
      <c r="T326" s="64">
        <f t="shared" si="209"/>
        <v>0.70296978207728711</v>
      </c>
      <c r="U326" s="61">
        <f t="shared" si="210"/>
        <v>405</v>
      </c>
      <c r="V326" s="92">
        <v>1</v>
      </c>
      <c r="W326" s="64">
        <f t="shared" si="211"/>
        <v>0.41264559068219636</v>
      </c>
      <c r="X326" s="92">
        <v>9</v>
      </c>
      <c r="Y326" s="92">
        <f t="shared" si="212"/>
        <v>0.44873341375150788</v>
      </c>
      <c r="Z326" s="87">
        <f t="shared" si="213"/>
        <v>10</v>
      </c>
      <c r="AB326" s="139">
        <v>-24</v>
      </c>
      <c r="AC326" s="139">
        <v>11</v>
      </c>
      <c r="AD326" s="139">
        <v>-18</v>
      </c>
      <c r="AE326" s="139">
        <v>-35</v>
      </c>
      <c r="AF326" s="139">
        <v>-19</v>
      </c>
      <c r="AG326" s="140">
        <v>11</v>
      </c>
    </row>
    <row r="327" spans="2:33" ht="15" customHeight="1" x14ac:dyDescent="0.3">
      <c r="B327" s="124">
        <v>44149</v>
      </c>
      <c r="C327" s="96"/>
      <c r="D327" s="96"/>
      <c r="E327" s="30"/>
      <c r="F327" s="30"/>
      <c r="G327" s="96"/>
      <c r="H327" s="95">
        <v>113</v>
      </c>
      <c r="I327" s="91">
        <v>26</v>
      </c>
      <c r="J327" s="92">
        <v>844</v>
      </c>
      <c r="K327" s="93">
        <v>0.92039258451472195</v>
      </c>
      <c r="L327" s="92">
        <v>54</v>
      </c>
      <c r="M327" s="93">
        <v>1</v>
      </c>
      <c r="N327" s="15">
        <v>898</v>
      </c>
      <c r="O327" s="56"/>
      <c r="P327" s="56"/>
      <c r="Q327" s="95">
        <v>0</v>
      </c>
      <c r="R327" s="64">
        <f t="shared" si="188"/>
        <v>0</v>
      </c>
      <c r="S327" s="95">
        <v>0</v>
      </c>
      <c r="T327" s="67">
        <f t="shared" si="209"/>
        <v>0</v>
      </c>
      <c r="U327" s="61">
        <f t="shared" si="210"/>
        <v>0</v>
      </c>
      <c r="V327" s="95">
        <v>0</v>
      </c>
      <c r="W327" s="95">
        <f t="shared" si="211"/>
        <v>0</v>
      </c>
      <c r="X327" s="95">
        <v>0</v>
      </c>
      <c r="Y327" s="68">
        <f t="shared" si="212"/>
        <v>0</v>
      </c>
      <c r="Z327" s="87">
        <f t="shared" si="213"/>
        <v>0</v>
      </c>
      <c r="AB327" s="139">
        <v>-56</v>
      </c>
      <c r="AC327" s="139">
        <v>-33</v>
      </c>
      <c r="AD327" s="139">
        <v>-55</v>
      </c>
      <c r="AE327" s="139">
        <v>-60</v>
      </c>
      <c r="AF327" s="139">
        <v>-23</v>
      </c>
      <c r="AG327" s="140">
        <v>18</v>
      </c>
    </row>
    <row r="328" spans="2:33" ht="15" customHeight="1" x14ac:dyDescent="0.3">
      <c r="B328" s="124">
        <v>44150</v>
      </c>
      <c r="C328" s="96"/>
      <c r="D328" s="96"/>
      <c r="E328" s="30"/>
      <c r="F328" s="30"/>
      <c r="G328" s="96"/>
      <c r="H328" s="95">
        <v>140</v>
      </c>
      <c r="I328" s="91">
        <v>15</v>
      </c>
      <c r="J328" s="92">
        <v>811</v>
      </c>
      <c r="K328" s="93">
        <v>0.90111111111111108</v>
      </c>
      <c r="L328" s="92">
        <v>37</v>
      </c>
      <c r="M328" s="93">
        <v>1.0277777777777777</v>
      </c>
      <c r="N328" s="15">
        <v>848</v>
      </c>
      <c r="O328" s="56"/>
      <c r="P328" s="56"/>
      <c r="Q328" s="95">
        <v>0</v>
      </c>
      <c r="R328" s="64">
        <f t="shared" si="188"/>
        <v>0</v>
      </c>
      <c r="S328" s="95">
        <v>0</v>
      </c>
      <c r="T328" s="67">
        <f t="shared" si="209"/>
        <v>0</v>
      </c>
      <c r="U328" s="61">
        <f t="shared" si="210"/>
        <v>0</v>
      </c>
      <c r="V328" s="95">
        <v>0</v>
      </c>
      <c r="W328" s="95">
        <f t="shared" si="211"/>
        <v>0</v>
      </c>
      <c r="X328" s="95">
        <v>0</v>
      </c>
      <c r="Y328" s="68">
        <f t="shared" si="212"/>
        <v>0</v>
      </c>
      <c r="Z328" s="87">
        <f t="shared" si="213"/>
        <v>0</v>
      </c>
      <c r="AB328" s="139">
        <v>-57</v>
      </c>
      <c r="AC328" s="139">
        <v>-40</v>
      </c>
      <c r="AD328" s="139">
        <v>-56</v>
      </c>
      <c r="AE328" s="139">
        <v>-62</v>
      </c>
      <c r="AF328" s="139">
        <v>-26</v>
      </c>
      <c r="AG328" s="140">
        <v>16</v>
      </c>
    </row>
    <row r="329" spans="2:33" ht="15" customHeight="1" x14ac:dyDescent="0.3">
      <c r="B329" s="124">
        <v>44151</v>
      </c>
      <c r="C329" s="96"/>
      <c r="D329" s="96"/>
      <c r="E329" s="30"/>
      <c r="F329" s="30"/>
      <c r="G329" s="96"/>
      <c r="H329" s="95">
        <v>117</v>
      </c>
      <c r="I329" s="91">
        <v>26</v>
      </c>
      <c r="J329" s="92">
        <v>1473</v>
      </c>
      <c r="K329" s="93">
        <v>0.99258760107816713</v>
      </c>
      <c r="L329" s="92">
        <v>101</v>
      </c>
      <c r="M329" s="93">
        <v>1</v>
      </c>
      <c r="N329" s="15">
        <v>1574</v>
      </c>
      <c r="O329" s="56"/>
      <c r="P329" s="56"/>
      <c r="Q329" s="92">
        <v>438</v>
      </c>
      <c r="R329" s="64">
        <f t="shared" si="188"/>
        <v>0.48536409903529509</v>
      </c>
      <c r="S329" s="92">
        <v>101</v>
      </c>
      <c r="T329" s="64">
        <f t="shared" si="209"/>
        <v>0.65137566963124771</v>
      </c>
      <c r="U329" s="61">
        <f t="shared" si="210"/>
        <v>539</v>
      </c>
      <c r="V329" s="92">
        <v>0</v>
      </c>
      <c r="W329" s="64">
        <f t="shared" si="211"/>
        <v>0</v>
      </c>
      <c r="X329" s="92">
        <v>12</v>
      </c>
      <c r="Y329" s="92">
        <f t="shared" si="212"/>
        <v>0.59831121833534384</v>
      </c>
      <c r="Z329" s="87">
        <f t="shared" si="213"/>
        <v>12</v>
      </c>
      <c r="AB329" s="139">
        <v>-23</v>
      </c>
      <c r="AC329" s="139">
        <v>1</v>
      </c>
      <c r="AD329" s="139">
        <v>-14</v>
      </c>
      <c r="AE329" s="139">
        <v>-37</v>
      </c>
      <c r="AF329" s="139">
        <v>-18</v>
      </c>
      <c r="AG329" s="140">
        <v>11</v>
      </c>
    </row>
    <row r="330" spans="2:33" ht="15" customHeight="1" x14ac:dyDescent="0.3">
      <c r="B330" s="124">
        <v>44152</v>
      </c>
      <c r="C330" s="96"/>
      <c r="D330" s="96"/>
      <c r="E330" s="30"/>
      <c r="F330" s="30"/>
      <c r="G330" s="96"/>
      <c r="H330" s="95">
        <v>73</v>
      </c>
      <c r="I330" s="91">
        <v>19</v>
      </c>
      <c r="J330" s="92">
        <v>1474</v>
      </c>
      <c r="K330" s="93">
        <v>0.98992612491605103</v>
      </c>
      <c r="L330" s="92">
        <v>124</v>
      </c>
      <c r="M330" s="93">
        <v>1.1272727272727272</v>
      </c>
      <c r="N330" s="15">
        <v>1598</v>
      </c>
      <c r="O330" s="56"/>
      <c r="P330" s="56"/>
      <c r="Q330" s="92">
        <v>379</v>
      </c>
      <c r="R330" s="64">
        <f t="shared" si="188"/>
        <v>0.41998400350314347</v>
      </c>
      <c r="S330" s="92">
        <v>142</v>
      </c>
      <c r="T330" s="64">
        <f t="shared" ref="T330:T336" si="214">S330/$S$68</f>
        <v>0.91579549591719978</v>
      </c>
      <c r="U330" s="61">
        <f t="shared" ref="U330:U336" si="215">Q330+S330</f>
        <v>521</v>
      </c>
      <c r="V330" s="92">
        <v>1</v>
      </c>
      <c r="W330" s="64">
        <f t="shared" ref="W330:W336" si="216">V330/$V$68</f>
        <v>0.41264559068219636</v>
      </c>
      <c r="X330" s="92">
        <v>13</v>
      </c>
      <c r="Y330" s="92">
        <f t="shared" ref="Y330:Y336" si="217">X330/$X$68</f>
        <v>0.64817048652995579</v>
      </c>
      <c r="Z330" s="87">
        <f t="shared" ref="Z330:Z336" si="218">V330+X330</f>
        <v>14</v>
      </c>
      <c r="AB330" s="139">
        <v>-22</v>
      </c>
      <c r="AC330" s="139">
        <v>-1</v>
      </c>
      <c r="AD330" s="139">
        <v>-16</v>
      </c>
      <c r="AE330" s="139">
        <v>-36</v>
      </c>
      <c r="AF330" s="139">
        <v>-18</v>
      </c>
      <c r="AG330" s="140">
        <v>11</v>
      </c>
    </row>
    <row r="331" spans="2:33" ht="15" customHeight="1" x14ac:dyDescent="0.3">
      <c r="B331" s="124">
        <v>44153</v>
      </c>
      <c r="C331" s="96"/>
      <c r="D331" s="96"/>
      <c r="E331" s="30"/>
      <c r="F331" s="30"/>
      <c r="G331" s="96"/>
      <c r="H331" s="95">
        <v>81</v>
      </c>
      <c r="I331" s="91">
        <v>23</v>
      </c>
      <c r="J331" s="92">
        <v>1477</v>
      </c>
      <c r="K331" s="93">
        <v>0.99127516778523495</v>
      </c>
      <c r="L331" s="92">
        <v>124</v>
      </c>
      <c r="M331" s="93">
        <v>1.0420168067226891</v>
      </c>
      <c r="N331" s="15">
        <v>1601</v>
      </c>
      <c r="O331" s="56"/>
      <c r="P331" s="56"/>
      <c r="Q331" s="92">
        <v>465</v>
      </c>
      <c r="R331" s="64">
        <f t="shared" si="188"/>
        <v>0.51528380377034755</v>
      </c>
      <c r="S331" s="92">
        <v>146</v>
      </c>
      <c r="T331" s="64">
        <f t="shared" si="214"/>
        <v>0.94159255214021942</v>
      </c>
      <c r="U331" s="61">
        <f t="shared" si="215"/>
        <v>611</v>
      </c>
      <c r="V331" s="92">
        <v>0</v>
      </c>
      <c r="W331" s="64">
        <f t="shared" si="216"/>
        <v>0</v>
      </c>
      <c r="X331" s="92">
        <v>19</v>
      </c>
      <c r="Y331" s="92">
        <f t="shared" si="217"/>
        <v>0.94732609569762771</v>
      </c>
      <c r="Z331" s="87">
        <f t="shared" si="218"/>
        <v>19</v>
      </c>
      <c r="AB331" s="139">
        <v>-22</v>
      </c>
      <c r="AC331" s="139">
        <v>-3</v>
      </c>
      <c r="AD331" s="139">
        <v>-13</v>
      </c>
      <c r="AE331" s="139">
        <v>-35</v>
      </c>
      <c r="AF331" s="139">
        <v>-18</v>
      </c>
      <c r="AG331" s="140">
        <v>11</v>
      </c>
    </row>
    <row r="332" spans="2:33" ht="15" customHeight="1" x14ac:dyDescent="0.3">
      <c r="B332" s="124">
        <v>44154</v>
      </c>
      <c r="C332" s="96"/>
      <c r="D332" s="96"/>
      <c r="E332" s="30"/>
      <c r="F332" s="30"/>
      <c r="G332" s="96"/>
      <c r="H332" s="95">
        <v>83</v>
      </c>
      <c r="I332" s="91">
        <v>32</v>
      </c>
      <c r="J332" s="92">
        <v>1478</v>
      </c>
      <c r="K332" s="93">
        <v>0.99261249160510412</v>
      </c>
      <c r="L332" s="92">
        <v>112</v>
      </c>
      <c r="M332" s="93">
        <v>1.0769230769230769</v>
      </c>
      <c r="N332" s="15">
        <v>1590</v>
      </c>
      <c r="O332" s="56"/>
      <c r="P332" s="56"/>
      <c r="Q332" s="92">
        <v>464</v>
      </c>
      <c r="R332" s="64">
        <f t="shared" si="188"/>
        <v>0.51417566655793812</v>
      </c>
      <c r="S332" s="92">
        <v>115</v>
      </c>
      <c r="T332" s="64">
        <f t="shared" si="214"/>
        <v>0.74166536641181668</v>
      </c>
      <c r="U332" s="61">
        <f t="shared" si="215"/>
        <v>579</v>
      </c>
      <c r="V332" s="92">
        <v>0</v>
      </c>
      <c r="W332" s="64">
        <f t="shared" si="216"/>
        <v>0</v>
      </c>
      <c r="X332" s="92">
        <v>14</v>
      </c>
      <c r="Y332" s="92">
        <f t="shared" si="217"/>
        <v>0.69802975472456785</v>
      </c>
      <c r="Z332" s="87">
        <f t="shared" si="218"/>
        <v>14</v>
      </c>
      <c r="AB332" s="139">
        <v>-19</v>
      </c>
      <c r="AC332" s="139">
        <v>1</v>
      </c>
      <c r="AD332" s="139">
        <v>-9</v>
      </c>
      <c r="AE332" s="139">
        <v>-36</v>
      </c>
      <c r="AF332" s="139">
        <v>-19</v>
      </c>
      <c r="AG332" s="140">
        <v>11</v>
      </c>
    </row>
    <row r="333" spans="2:33" ht="15" customHeight="1" x14ac:dyDescent="0.3">
      <c r="B333" s="124">
        <v>44155</v>
      </c>
      <c r="C333" s="96"/>
      <c r="D333" s="96"/>
      <c r="E333" s="30"/>
      <c r="F333" s="30"/>
      <c r="G333" s="96"/>
      <c r="H333" s="95">
        <v>127</v>
      </c>
      <c r="I333" s="91">
        <v>29</v>
      </c>
      <c r="J333" s="92">
        <v>1480</v>
      </c>
      <c r="K333" s="93">
        <v>0.99129269926322838</v>
      </c>
      <c r="L333" s="92">
        <v>100</v>
      </c>
      <c r="M333" s="93">
        <v>0.90090090090090091</v>
      </c>
      <c r="N333" s="15">
        <v>1580</v>
      </c>
      <c r="O333" s="56"/>
      <c r="P333" s="56"/>
      <c r="Q333" s="92">
        <v>271</v>
      </c>
      <c r="R333" s="64">
        <f t="shared" si="188"/>
        <v>0.3003051845629337</v>
      </c>
      <c r="S333" s="92">
        <v>82</v>
      </c>
      <c r="T333" s="64">
        <f t="shared" si="214"/>
        <v>0.52883965257190413</v>
      </c>
      <c r="U333" s="61">
        <f t="shared" si="215"/>
        <v>353</v>
      </c>
      <c r="V333" s="92">
        <v>0</v>
      </c>
      <c r="W333" s="64">
        <f t="shared" si="216"/>
        <v>0</v>
      </c>
      <c r="X333" s="92">
        <v>10</v>
      </c>
      <c r="Y333" s="92">
        <f t="shared" si="217"/>
        <v>0.49859268194611989</v>
      </c>
      <c r="Z333" s="87">
        <f t="shared" si="218"/>
        <v>10</v>
      </c>
      <c r="AB333" s="139">
        <v>-22</v>
      </c>
      <c r="AC333" s="139">
        <v>9</v>
      </c>
      <c r="AD333" s="139">
        <v>-16</v>
      </c>
      <c r="AE333" s="139">
        <v>-35</v>
      </c>
      <c r="AF333" s="139">
        <v>-18</v>
      </c>
      <c r="AG333" s="140">
        <v>11</v>
      </c>
    </row>
    <row r="334" spans="2:33" ht="15" customHeight="1" x14ac:dyDescent="0.3">
      <c r="B334" s="124">
        <v>44156</v>
      </c>
      <c r="C334" s="96"/>
      <c r="D334" s="96"/>
      <c r="E334" s="30"/>
      <c r="F334" s="30"/>
      <c r="G334" s="96"/>
      <c r="H334" s="95">
        <v>99</v>
      </c>
      <c r="I334" s="91">
        <v>31</v>
      </c>
      <c r="J334" s="92">
        <v>859</v>
      </c>
      <c r="K334" s="93">
        <v>0.93675027262813526</v>
      </c>
      <c r="L334" s="92">
        <v>56</v>
      </c>
      <c r="M334" s="93">
        <v>1.037037037037037</v>
      </c>
      <c r="N334" s="15">
        <v>915</v>
      </c>
      <c r="O334" s="56"/>
      <c r="P334" s="56"/>
      <c r="Q334" s="95">
        <v>0</v>
      </c>
      <c r="R334" s="64">
        <f t="shared" si="188"/>
        <v>0</v>
      </c>
      <c r="S334" s="95">
        <v>0</v>
      </c>
      <c r="T334" s="64">
        <f t="shared" si="214"/>
        <v>0</v>
      </c>
      <c r="U334" s="61">
        <f t="shared" si="215"/>
        <v>0</v>
      </c>
      <c r="V334" s="95">
        <v>0</v>
      </c>
      <c r="W334" s="95">
        <f t="shared" si="216"/>
        <v>0</v>
      </c>
      <c r="X334" s="95">
        <v>0</v>
      </c>
      <c r="Y334" s="68">
        <f t="shared" si="217"/>
        <v>0</v>
      </c>
      <c r="Z334" s="87">
        <f t="shared" si="218"/>
        <v>0</v>
      </c>
      <c r="AB334" s="139">
        <v>-53</v>
      </c>
      <c r="AC334" s="139">
        <v>-31</v>
      </c>
      <c r="AD334" s="139">
        <v>-43</v>
      </c>
      <c r="AE334" s="139">
        <v>-56</v>
      </c>
      <c r="AF334" s="139">
        <v>-23</v>
      </c>
      <c r="AG334" s="140">
        <v>17</v>
      </c>
    </row>
    <row r="335" spans="2:33" ht="15" customHeight="1" x14ac:dyDescent="0.3">
      <c r="B335" s="124">
        <v>44157</v>
      </c>
      <c r="C335" s="96"/>
      <c r="D335" s="96"/>
      <c r="E335" s="30"/>
      <c r="F335" s="30"/>
      <c r="G335" s="96"/>
      <c r="H335" s="95">
        <v>121</v>
      </c>
      <c r="I335" s="91">
        <v>29</v>
      </c>
      <c r="J335" s="92">
        <v>824</v>
      </c>
      <c r="K335" s="93">
        <v>0.91555555555555557</v>
      </c>
      <c r="L335" s="92">
        <v>31</v>
      </c>
      <c r="M335" s="93">
        <v>0.86111111111111116</v>
      </c>
      <c r="N335" s="15">
        <v>855</v>
      </c>
      <c r="O335" s="56"/>
      <c r="P335" s="56"/>
      <c r="Q335" s="95">
        <v>0</v>
      </c>
      <c r="R335" s="64">
        <f t="shared" si="188"/>
        <v>0</v>
      </c>
      <c r="S335" s="95">
        <v>0</v>
      </c>
      <c r="T335" s="64">
        <f t="shared" si="214"/>
        <v>0</v>
      </c>
      <c r="U335" s="61">
        <f t="shared" si="215"/>
        <v>0</v>
      </c>
      <c r="V335" s="95">
        <v>0</v>
      </c>
      <c r="W335" s="95">
        <f t="shared" si="216"/>
        <v>0</v>
      </c>
      <c r="X335" s="95">
        <v>0</v>
      </c>
      <c r="Y335" s="68">
        <f t="shared" si="217"/>
        <v>0</v>
      </c>
      <c r="Z335" s="87">
        <f t="shared" si="218"/>
        <v>0</v>
      </c>
      <c r="AB335" s="139">
        <v>-53</v>
      </c>
      <c r="AC335" s="139">
        <v>-35</v>
      </c>
      <c r="AD335" s="139">
        <v>-45</v>
      </c>
      <c r="AE335" s="139">
        <v>-58</v>
      </c>
      <c r="AF335" s="139">
        <v>-26</v>
      </c>
      <c r="AG335" s="140">
        <v>15</v>
      </c>
    </row>
    <row r="336" spans="2:33" ht="15" customHeight="1" x14ac:dyDescent="0.3">
      <c r="B336" s="124">
        <v>44158</v>
      </c>
      <c r="C336" s="96"/>
      <c r="D336" s="96"/>
      <c r="E336" s="30"/>
      <c r="F336" s="30"/>
      <c r="G336" s="96"/>
      <c r="H336" s="95">
        <v>109</v>
      </c>
      <c r="I336" s="91">
        <v>26</v>
      </c>
      <c r="J336" s="92">
        <v>1474</v>
      </c>
      <c r="K336" s="93">
        <v>0.99326145552560652</v>
      </c>
      <c r="L336" s="92">
        <v>84</v>
      </c>
      <c r="M336" s="93">
        <v>0.83168316831683164</v>
      </c>
      <c r="N336" s="15">
        <v>1558</v>
      </c>
      <c r="O336" s="56"/>
      <c r="P336" s="56"/>
      <c r="Q336" s="92">
        <v>641</v>
      </c>
      <c r="R336" s="64">
        <f t="shared" si="188"/>
        <v>0.710315953154393</v>
      </c>
      <c r="S336" s="92">
        <v>155</v>
      </c>
      <c r="T336" s="64">
        <f t="shared" si="214"/>
        <v>0.99963592864201378</v>
      </c>
      <c r="U336" s="61">
        <f t="shared" si="215"/>
        <v>796</v>
      </c>
      <c r="V336" s="92">
        <v>0</v>
      </c>
      <c r="W336" s="64">
        <f t="shared" si="216"/>
        <v>0</v>
      </c>
      <c r="X336" s="92">
        <v>12</v>
      </c>
      <c r="Y336" s="92">
        <f t="shared" si="217"/>
        <v>0.59831121833534384</v>
      </c>
      <c r="Z336" s="87">
        <f t="shared" si="218"/>
        <v>12</v>
      </c>
      <c r="AB336" s="139">
        <v>-20</v>
      </c>
      <c r="AC336" s="139">
        <v>4</v>
      </c>
      <c r="AD336" s="139">
        <v>-18</v>
      </c>
      <c r="AE336" s="139">
        <v>-38</v>
      </c>
      <c r="AF336" s="139">
        <v>-18</v>
      </c>
      <c r="AG336" s="140">
        <v>10</v>
      </c>
    </row>
    <row r="337" spans="2:33" ht="15" customHeight="1" x14ac:dyDescent="0.3">
      <c r="B337" s="124">
        <v>44159</v>
      </c>
      <c r="C337" s="96"/>
      <c r="D337" s="96"/>
      <c r="E337" s="30"/>
      <c r="F337" s="30"/>
      <c r="G337" s="96"/>
      <c r="H337" s="95">
        <v>64</v>
      </c>
      <c r="I337" s="91">
        <v>28</v>
      </c>
      <c r="J337" s="92">
        <v>1478</v>
      </c>
      <c r="K337" s="93">
        <v>0.99261249160510412</v>
      </c>
      <c r="L337" s="92">
        <v>121</v>
      </c>
      <c r="M337" s="93">
        <v>1.1000000000000001</v>
      </c>
      <c r="N337" s="15">
        <v>1599</v>
      </c>
      <c r="O337" s="56"/>
      <c r="P337" s="56"/>
      <c r="Q337" s="92">
        <v>825</v>
      </c>
      <c r="R337" s="64">
        <f t="shared" si="188"/>
        <v>0.91421320023771335</v>
      </c>
      <c r="S337" s="92">
        <v>140</v>
      </c>
      <c r="T337" s="64">
        <f t="shared" ref="T337:T346" si="219">S337/$S$68</f>
        <v>0.90289696780568984</v>
      </c>
      <c r="U337" s="61">
        <f t="shared" ref="U337:U346" si="220">Q337+S337</f>
        <v>965</v>
      </c>
      <c r="V337" s="92">
        <v>1</v>
      </c>
      <c r="W337" s="64">
        <f t="shared" ref="W337:W346" si="221">V337/$V$68</f>
        <v>0.41264559068219636</v>
      </c>
      <c r="X337" s="92">
        <v>12</v>
      </c>
      <c r="Y337" s="92">
        <f t="shared" ref="Y337:Y346" si="222">X337/$X$68</f>
        <v>0.59831121833534384</v>
      </c>
      <c r="Z337" s="87">
        <f t="shared" ref="Z337:Z344" si="223">V337+X337</f>
        <v>13</v>
      </c>
      <c r="AB337" s="139">
        <v>-20</v>
      </c>
      <c r="AC337" s="139">
        <v>2</v>
      </c>
      <c r="AD337" s="139">
        <v>-23</v>
      </c>
      <c r="AE337" s="139">
        <v>-37</v>
      </c>
      <c r="AF337" s="139">
        <v>-18</v>
      </c>
      <c r="AG337" s="140">
        <v>11</v>
      </c>
    </row>
    <row r="338" spans="2:33" ht="15" customHeight="1" x14ac:dyDescent="0.3">
      <c r="B338" s="124">
        <v>44160</v>
      </c>
      <c r="C338" s="96"/>
      <c r="D338" s="96"/>
      <c r="E338" s="30"/>
      <c r="F338" s="30"/>
      <c r="G338" s="96"/>
      <c r="H338" s="95">
        <v>73</v>
      </c>
      <c r="I338" s="91">
        <v>32</v>
      </c>
      <c r="J338" s="92">
        <v>1479</v>
      </c>
      <c r="K338" s="93">
        <v>0.99261744966442955</v>
      </c>
      <c r="L338" s="92">
        <v>123</v>
      </c>
      <c r="M338" s="93">
        <v>1.0336134453781514</v>
      </c>
      <c r="N338" s="15">
        <v>1602</v>
      </c>
      <c r="O338" s="56"/>
      <c r="P338" s="56"/>
      <c r="Q338" s="92">
        <v>735</v>
      </c>
      <c r="R338" s="64">
        <f t="shared" si="188"/>
        <v>0.81448085112087187</v>
      </c>
      <c r="S338" s="92">
        <v>252</v>
      </c>
      <c r="T338" s="64">
        <f t="shared" si="219"/>
        <v>1.6252145420502417</v>
      </c>
      <c r="U338" s="61">
        <f t="shared" si="220"/>
        <v>987</v>
      </c>
      <c r="V338" s="92">
        <v>0</v>
      </c>
      <c r="W338" s="64">
        <f t="shared" si="221"/>
        <v>0</v>
      </c>
      <c r="X338" s="92">
        <v>26</v>
      </c>
      <c r="Y338" s="92">
        <f t="shared" si="222"/>
        <v>1.2963409730599116</v>
      </c>
      <c r="Z338" s="87">
        <f t="shared" si="223"/>
        <v>26</v>
      </c>
      <c r="AB338" s="139">
        <v>-23</v>
      </c>
      <c r="AC338" s="139">
        <v>-2</v>
      </c>
      <c r="AD338" s="139">
        <v>-33</v>
      </c>
      <c r="AE338" s="139">
        <v>-39</v>
      </c>
      <c r="AF338" s="139">
        <v>-18</v>
      </c>
      <c r="AG338" s="140">
        <v>12</v>
      </c>
    </row>
    <row r="339" spans="2:33" ht="15" customHeight="1" x14ac:dyDescent="0.3">
      <c r="B339" s="124">
        <v>44161</v>
      </c>
      <c r="C339" s="96"/>
      <c r="D339" s="96"/>
      <c r="E339" s="30"/>
      <c r="F339" s="30"/>
      <c r="G339" s="96"/>
      <c r="H339" s="95">
        <v>82</v>
      </c>
      <c r="I339" s="91">
        <v>29</v>
      </c>
      <c r="J339" s="92">
        <v>1478</v>
      </c>
      <c r="K339" s="93">
        <v>0.99261249160510412</v>
      </c>
      <c r="L339" s="92">
        <v>102</v>
      </c>
      <c r="M339" s="93">
        <v>0.98076923076923073</v>
      </c>
      <c r="N339" s="15">
        <v>1580</v>
      </c>
      <c r="O339" s="56"/>
      <c r="P339" s="56"/>
      <c r="Q339" s="92">
        <v>1129</v>
      </c>
      <c r="R339" s="64">
        <f t="shared" si="188"/>
        <v>1.2510869128101556</v>
      </c>
      <c r="S339" s="92">
        <v>228</v>
      </c>
      <c r="T339" s="64">
        <f t="shared" si="219"/>
        <v>1.4704322047121234</v>
      </c>
      <c r="U339" s="61">
        <f t="shared" si="220"/>
        <v>1357</v>
      </c>
      <c r="V339" s="92">
        <v>0</v>
      </c>
      <c r="W339" s="64">
        <f t="shared" si="221"/>
        <v>0</v>
      </c>
      <c r="X339" s="92">
        <v>5</v>
      </c>
      <c r="Y339" s="92">
        <f t="shared" si="222"/>
        <v>0.24929634097305994</v>
      </c>
      <c r="Z339" s="87">
        <f t="shared" si="223"/>
        <v>5</v>
      </c>
      <c r="AB339" s="139">
        <v>-19</v>
      </c>
      <c r="AC339" s="139">
        <v>3</v>
      </c>
      <c r="AD339" s="139">
        <v>-24</v>
      </c>
      <c r="AE339" s="139">
        <v>-37</v>
      </c>
      <c r="AF339" s="139">
        <v>-18</v>
      </c>
      <c r="AG339" s="140">
        <v>11</v>
      </c>
    </row>
    <row r="340" spans="2:33" ht="15" customHeight="1" x14ac:dyDescent="0.3">
      <c r="B340" s="124">
        <v>44162</v>
      </c>
      <c r="C340" s="96"/>
      <c r="D340" s="96"/>
      <c r="E340" s="30"/>
      <c r="F340" s="30"/>
      <c r="G340" s="96"/>
      <c r="H340" s="95">
        <v>124</v>
      </c>
      <c r="I340" s="91">
        <v>21</v>
      </c>
      <c r="J340" s="92">
        <v>1476</v>
      </c>
      <c r="K340" s="93">
        <v>0.98861352980576023</v>
      </c>
      <c r="L340" s="92">
        <v>108</v>
      </c>
      <c r="M340" s="93">
        <v>0.97297297297297303</v>
      </c>
      <c r="N340" s="15">
        <v>1584</v>
      </c>
      <c r="O340" s="56"/>
      <c r="P340" s="56"/>
      <c r="Q340" s="92">
        <v>1648</v>
      </c>
      <c r="R340" s="64">
        <f t="shared" si="188"/>
        <v>1.8262101260506081</v>
      </c>
      <c r="S340" s="92">
        <v>391</v>
      </c>
      <c r="T340" s="64">
        <f t="shared" si="219"/>
        <v>2.5216622458001767</v>
      </c>
      <c r="U340" s="61">
        <f t="shared" si="220"/>
        <v>2039</v>
      </c>
      <c r="V340" s="92">
        <v>0</v>
      </c>
      <c r="W340" s="64">
        <f t="shared" si="221"/>
        <v>0</v>
      </c>
      <c r="X340" s="92">
        <v>17</v>
      </c>
      <c r="Y340" s="92">
        <f t="shared" si="222"/>
        <v>0.84760755930840381</v>
      </c>
      <c r="Z340" s="87">
        <f t="shared" si="223"/>
        <v>17</v>
      </c>
      <c r="AB340" s="139">
        <v>-19</v>
      </c>
      <c r="AC340" s="139">
        <v>10</v>
      </c>
      <c r="AD340" s="139">
        <v>-21</v>
      </c>
      <c r="AE340" s="139">
        <v>-33</v>
      </c>
      <c r="AF340" s="139">
        <v>-18</v>
      </c>
      <c r="AG340" s="140">
        <v>9</v>
      </c>
    </row>
    <row r="341" spans="2:33" ht="15" customHeight="1" x14ac:dyDescent="0.3">
      <c r="B341" s="124">
        <v>44163</v>
      </c>
      <c r="C341" s="96"/>
      <c r="D341" s="96"/>
      <c r="E341" s="30"/>
      <c r="F341" s="30"/>
      <c r="G341" s="96"/>
      <c r="H341" s="95">
        <v>99</v>
      </c>
      <c r="I341" s="91">
        <v>20</v>
      </c>
      <c r="J341" s="92">
        <v>505</v>
      </c>
      <c r="K341" s="93">
        <v>0.55070883315158126</v>
      </c>
      <c r="L341" s="92">
        <v>71</v>
      </c>
      <c r="M341" s="93">
        <v>1.3148148148148149</v>
      </c>
      <c r="N341" s="15">
        <v>576</v>
      </c>
      <c r="O341" s="56"/>
      <c r="P341" s="56"/>
      <c r="Q341" s="95">
        <v>0</v>
      </c>
      <c r="R341" s="64">
        <f t="shared" si="188"/>
        <v>0</v>
      </c>
      <c r="S341" s="95">
        <v>0</v>
      </c>
      <c r="T341" s="67">
        <f t="shared" si="219"/>
        <v>0</v>
      </c>
      <c r="U341" s="61">
        <f t="shared" si="220"/>
        <v>0</v>
      </c>
      <c r="V341" s="95">
        <v>0</v>
      </c>
      <c r="W341" s="95">
        <f t="shared" si="221"/>
        <v>0</v>
      </c>
      <c r="X341" s="95">
        <v>0</v>
      </c>
      <c r="Y341" s="95">
        <f t="shared" si="222"/>
        <v>0</v>
      </c>
      <c r="Z341" s="62">
        <f t="shared" si="223"/>
        <v>0</v>
      </c>
      <c r="AB341" s="139">
        <v>-50</v>
      </c>
      <c r="AC341" s="139">
        <v>-28</v>
      </c>
      <c r="AD341" s="139">
        <v>-54</v>
      </c>
      <c r="AE341" s="139">
        <v>-57</v>
      </c>
      <c r="AF341" s="139">
        <v>-20</v>
      </c>
      <c r="AG341" s="140">
        <v>17</v>
      </c>
    </row>
    <row r="342" spans="2:33" ht="15" customHeight="1" x14ac:dyDescent="0.3">
      <c r="B342" s="124">
        <v>44164</v>
      </c>
      <c r="C342" s="96"/>
      <c r="D342" s="96"/>
      <c r="E342" s="30"/>
      <c r="F342" s="30"/>
      <c r="G342" s="96"/>
      <c r="H342" s="95">
        <v>125</v>
      </c>
      <c r="I342" s="91">
        <v>17</v>
      </c>
      <c r="J342" s="92">
        <v>484</v>
      </c>
      <c r="K342" s="93">
        <v>0.5377777777777778</v>
      </c>
      <c r="L342" s="92">
        <v>32</v>
      </c>
      <c r="M342" s="93">
        <v>0.88888888888888884</v>
      </c>
      <c r="N342" s="15">
        <v>516</v>
      </c>
      <c r="O342" s="56"/>
      <c r="P342" s="56"/>
      <c r="Q342" s="95">
        <v>0</v>
      </c>
      <c r="R342" s="64">
        <f t="shared" si="188"/>
        <v>0</v>
      </c>
      <c r="S342" s="95">
        <v>0</v>
      </c>
      <c r="T342" s="67">
        <f t="shared" si="219"/>
        <v>0</v>
      </c>
      <c r="U342" s="61">
        <f t="shared" si="220"/>
        <v>0</v>
      </c>
      <c r="V342" s="95">
        <v>0</v>
      </c>
      <c r="W342" s="95">
        <f t="shared" si="221"/>
        <v>0</v>
      </c>
      <c r="X342" s="95">
        <v>0</v>
      </c>
      <c r="Y342" s="95">
        <f t="shared" si="222"/>
        <v>0</v>
      </c>
      <c r="Z342" s="62">
        <f t="shared" si="223"/>
        <v>0</v>
      </c>
      <c r="AB342" s="139">
        <v>-51</v>
      </c>
      <c r="AC342" s="139">
        <v>-33</v>
      </c>
      <c r="AD342" s="139">
        <v>-60</v>
      </c>
      <c r="AE342" s="139">
        <v>-62</v>
      </c>
      <c r="AF342" s="139">
        <v>-24</v>
      </c>
      <c r="AG342" s="140">
        <v>16</v>
      </c>
    </row>
    <row r="343" spans="2:33" ht="15" customHeight="1" x14ac:dyDescent="0.3">
      <c r="B343" s="124">
        <v>44165</v>
      </c>
      <c r="C343" s="128">
        <v>49477</v>
      </c>
      <c r="D343" s="96"/>
      <c r="E343" s="30"/>
      <c r="F343" s="30"/>
      <c r="G343" s="96"/>
      <c r="H343" s="95">
        <v>107</v>
      </c>
      <c r="I343" s="91">
        <v>25</v>
      </c>
      <c r="J343" s="92">
        <v>1125</v>
      </c>
      <c r="K343" s="93">
        <v>0.75808625336927227</v>
      </c>
      <c r="L343" s="92">
        <v>88</v>
      </c>
      <c r="M343" s="93">
        <v>0.87128712871287128</v>
      </c>
      <c r="N343" s="15">
        <v>1213</v>
      </c>
      <c r="O343" s="56"/>
      <c r="P343" s="56"/>
      <c r="Q343" s="92">
        <v>1134</v>
      </c>
      <c r="R343" s="64">
        <f t="shared" si="188"/>
        <v>1.2566275988722024</v>
      </c>
      <c r="S343" s="92">
        <v>283</v>
      </c>
      <c r="T343" s="64">
        <f t="shared" si="219"/>
        <v>1.8251417277786446</v>
      </c>
      <c r="U343" s="61">
        <f t="shared" si="220"/>
        <v>1417</v>
      </c>
      <c r="V343" s="92">
        <v>0</v>
      </c>
      <c r="W343" s="64">
        <f t="shared" si="221"/>
        <v>0</v>
      </c>
      <c r="X343" s="92">
        <v>4</v>
      </c>
      <c r="Y343" s="92">
        <f t="shared" si="222"/>
        <v>0.19943707277844794</v>
      </c>
      <c r="Z343" s="87">
        <f t="shared" si="223"/>
        <v>4</v>
      </c>
      <c r="AB343" s="139">
        <v>-30</v>
      </c>
      <c r="AC343" s="139">
        <v>-7</v>
      </c>
      <c r="AD343" s="139">
        <v>-30</v>
      </c>
      <c r="AE343" s="139">
        <v>-55</v>
      </c>
      <c r="AF343" s="139">
        <v>-49</v>
      </c>
      <c r="AG343" s="140">
        <v>22</v>
      </c>
    </row>
    <row r="344" spans="2:33" ht="15" customHeight="1" x14ac:dyDescent="0.3">
      <c r="B344" s="124">
        <v>44166</v>
      </c>
      <c r="C344" s="96"/>
      <c r="D344" s="96"/>
      <c r="E344" s="30"/>
      <c r="F344" s="30"/>
      <c r="G344" s="96"/>
      <c r="H344" s="95">
        <v>71</v>
      </c>
      <c r="I344" s="91">
        <v>24</v>
      </c>
      <c r="J344" s="92">
        <v>491</v>
      </c>
      <c r="K344" s="93">
        <v>0.3297515110812626</v>
      </c>
      <c r="L344" s="92">
        <v>65</v>
      </c>
      <c r="M344" s="93">
        <v>0.59090909090909094</v>
      </c>
      <c r="N344" s="15">
        <v>556</v>
      </c>
      <c r="O344" s="56"/>
      <c r="P344" s="56"/>
      <c r="Q344" s="95">
        <v>0</v>
      </c>
      <c r="R344" s="64">
        <f t="shared" si="188"/>
        <v>0</v>
      </c>
      <c r="S344" s="95">
        <v>0</v>
      </c>
      <c r="T344" s="67">
        <f t="shared" si="219"/>
        <v>0</v>
      </c>
      <c r="U344" s="61">
        <f t="shared" si="220"/>
        <v>0</v>
      </c>
      <c r="V344" s="92">
        <v>0</v>
      </c>
      <c r="W344" s="67">
        <f t="shared" si="221"/>
        <v>0</v>
      </c>
      <c r="X344" s="92">
        <v>0</v>
      </c>
      <c r="Y344" s="95">
        <f t="shared" si="222"/>
        <v>0</v>
      </c>
      <c r="Z344" s="62">
        <f t="shared" si="223"/>
        <v>0</v>
      </c>
      <c r="AB344" s="139">
        <v>-44</v>
      </c>
      <c r="AC344" s="139">
        <v>-24</v>
      </c>
      <c r="AD344" s="139">
        <v>-21</v>
      </c>
      <c r="AE344" s="139">
        <v>-67</v>
      </c>
      <c r="AF344" s="139">
        <v>-75</v>
      </c>
      <c r="AG344" s="140">
        <v>33</v>
      </c>
    </row>
    <row r="345" spans="2:33" ht="15" customHeight="1" x14ac:dyDescent="0.3">
      <c r="B345" s="124">
        <v>44167</v>
      </c>
      <c r="C345" s="96"/>
      <c r="D345" s="96"/>
      <c r="E345" s="30"/>
      <c r="F345" s="30"/>
      <c r="G345" s="96"/>
      <c r="H345" s="95">
        <v>83</v>
      </c>
      <c r="I345" s="91">
        <v>22</v>
      </c>
      <c r="J345" s="92">
        <v>1464</v>
      </c>
      <c r="K345" s="93">
        <v>0.98255033557046978</v>
      </c>
      <c r="L345" s="92">
        <v>102</v>
      </c>
      <c r="M345" s="93">
        <v>0.8571428571428571</v>
      </c>
      <c r="N345" s="15">
        <v>1566</v>
      </c>
      <c r="O345" s="56"/>
      <c r="P345" s="56"/>
      <c r="Q345" s="92">
        <v>395</v>
      </c>
      <c r="R345" s="64">
        <f t="shared" si="188"/>
        <v>0.43771419890169305</v>
      </c>
      <c r="S345" s="92">
        <v>102</v>
      </c>
      <c r="T345" s="64">
        <f t="shared" si="219"/>
        <v>0.65782493368700268</v>
      </c>
      <c r="U345" s="61">
        <f t="shared" si="220"/>
        <v>497</v>
      </c>
      <c r="V345" s="92">
        <v>6</v>
      </c>
      <c r="W345" s="64">
        <f t="shared" si="221"/>
        <v>2.4758735440931781</v>
      </c>
      <c r="X345" s="92">
        <v>11</v>
      </c>
      <c r="Y345" s="92">
        <f t="shared" si="222"/>
        <v>0.54845195014073189</v>
      </c>
      <c r="Z345" s="87">
        <f t="shared" ref="Z345:Z346" si="224">V345+X345</f>
        <v>17</v>
      </c>
      <c r="AB345" s="139">
        <v>-11</v>
      </c>
      <c r="AC345" s="139">
        <v>15</v>
      </c>
      <c r="AD345" s="139">
        <v>-11</v>
      </c>
      <c r="AE345" s="139">
        <v>-28</v>
      </c>
      <c r="AF345" s="139">
        <v>-15</v>
      </c>
      <c r="AG345" s="140">
        <v>8</v>
      </c>
    </row>
    <row r="346" spans="2:33" ht="15" customHeight="1" x14ac:dyDescent="0.3">
      <c r="B346" s="124">
        <v>44168</v>
      </c>
      <c r="C346" s="96"/>
      <c r="D346" s="96"/>
      <c r="E346" s="30"/>
      <c r="F346" s="30"/>
      <c r="G346" s="96"/>
      <c r="H346" s="95">
        <v>76</v>
      </c>
      <c r="I346" s="91">
        <v>22</v>
      </c>
      <c r="J346" s="92">
        <v>1477</v>
      </c>
      <c r="K346" s="93">
        <v>0.99194089993284085</v>
      </c>
      <c r="L346" s="92">
        <v>106</v>
      </c>
      <c r="M346" s="93">
        <v>1.0192307692307692</v>
      </c>
      <c r="N346" s="15">
        <v>1583</v>
      </c>
      <c r="O346" s="56"/>
      <c r="P346" s="56"/>
      <c r="Q346" s="92">
        <v>342</v>
      </c>
      <c r="R346" s="64">
        <f t="shared" si="188"/>
        <v>0.37898292664399752</v>
      </c>
      <c r="S346" s="92">
        <v>68</v>
      </c>
      <c r="T346" s="64">
        <f t="shared" si="219"/>
        <v>0.4385499557913351</v>
      </c>
      <c r="U346" s="61">
        <f t="shared" si="220"/>
        <v>410</v>
      </c>
      <c r="V346" s="92">
        <v>0</v>
      </c>
      <c r="W346" s="64">
        <f t="shared" si="221"/>
        <v>0</v>
      </c>
      <c r="X346" s="92">
        <v>18</v>
      </c>
      <c r="Y346" s="92">
        <f t="shared" si="222"/>
        <v>0.89746682750301576</v>
      </c>
      <c r="Z346" s="87">
        <f t="shared" si="224"/>
        <v>18</v>
      </c>
      <c r="AB346" s="139">
        <v>-12</v>
      </c>
      <c r="AC346" s="139">
        <v>11</v>
      </c>
      <c r="AD346" s="139">
        <v>-15</v>
      </c>
      <c r="AE346" s="139">
        <v>-33</v>
      </c>
      <c r="AF346" s="139">
        <v>-16</v>
      </c>
      <c r="AG346" s="140">
        <v>9</v>
      </c>
    </row>
    <row r="347" spans="2:33" ht="15" customHeight="1" x14ac:dyDescent="0.3">
      <c r="B347" s="124">
        <v>44169</v>
      </c>
      <c r="C347" s="96"/>
      <c r="D347" s="96"/>
      <c r="E347" s="30"/>
      <c r="F347" s="30"/>
      <c r="G347" s="96"/>
      <c r="H347" s="95">
        <v>122</v>
      </c>
      <c r="I347" s="91">
        <v>7</v>
      </c>
      <c r="J347" s="92">
        <v>1480</v>
      </c>
      <c r="K347" s="93">
        <v>0.99129269926322838</v>
      </c>
      <c r="L347" s="92">
        <v>111</v>
      </c>
      <c r="M347" s="93">
        <v>1</v>
      </c>
      <c r="N347" s="15">
        <v>1591</v>
      </c>
      <c r="O347" s="56"/>
      <c r="P347" s="56"/>
      <c r="Q347" s="92">
        <v>272</v>
      </c>
      <c r="R347" s="64">
        <f t="shared" si="188"/>
        <v>0.30141332177534308</v>
      </c>
      <c r="S347" s="92">
        <v>59</v>
      </c>
      <c r="T347" s="64">
        <f t="shared" ref="T347:T357" si="225">S347/$S$68</f>
        <v>0.38050657928954074</v>
      </c>
      <c r="U347" s="61">
        <f t="shared" ref="U347:U357" si="226">Q347+S347</f>
        <v>331</v>
      </c>
      <c r="V347" s="92">
        <v>0</v>
      </c>
      <c r="W347" s="64">
        <f t="shared" ref="W347:W357" si="227">V347/$V$68</f>
        <v>0</v>
      </c>
      <c r="X347" s="92">
        <v>30</v>
      </c>
      <c r="Y347" s="92">
        <f t="shared" ref="Y347:Y357" si="228">X347/$X$68</f>
        <v>1.4957780458383596</v>
      </c>
      <c r="Z347" s="87">
        <f t="shared" ref="Z347:Z357" si="229">V347+X347</f>
        <v>30</v>
      </c>
      <c r="AB347" s="139">
        <v>-24</v>
      </c>
      <c r="AC347" s="139">
        <v>7</v>
      </c>
      <c r="AD347" s="139">
        <v>-39</v>
      </c>
      <c r="AE347" s="139">
        <v>-37</v>
      </c>
      <c r="AF347" s="139">
        <v>-17</v>
      </c>
      <c r="AG347" s="140">
        <v>11</v>
      </c>
    </row>
    <row r="348" spans="2:33" ht="15" customHeight="1" x14ac:dyDescent="0.3">
      <c r="B348" s="124">
        <v>44170</v>
      </c>
      <c r="C348" s="96"/>
      <c r="D348" s="96"/>
      <c r="E348" s="30"/>
      <c r="F348" s="30"/>
      <c r="G348" s="96"/>
      <c r="H348" s="95">
        <v>98</v>
      </c>
      <c r="I348" s="91">
        <v>19</v>
      </c>
      <c r="J348" s="92">
        <v>624</v>
      </c>
      <c r="K348" s="93">
        <v>0.68047982551799346</v>
      </c>
      <c r="L348" s="92">
        <v>63</v>
      </c>
      <c r="M348" s="93">
        <v>1.1666666666666667</v>
      </c>
      <c r="N348" s="15">
        <v>687</v>
      </c>
      <c r="O348" s="56"/>
      <c r="P348" s="56"/>
      <c r="Q348" s="95">
        <v>0</v>
      </c>
      <c r="R348" s="64">
        <f t="shared" si="188"/>
        <v>0</v>
      </c>
      <c r="S348" s="95">
        <v>0</v>
      </c>
      <c r="T348" s="67">
        <f t="shared" si="225"/>
        <v>0</v>
      </c>
      <c r="U348" s="61">
        <f t="shared" si="226"/>
        <v>0</v>
      </c>
      <c r="V348" s="95">
        <v>0</v>
      </c>
      <c r="W348" s="95">
        <f t="shared" si="227"/>
        <v>0</v>
      </c>
      <c r="X348" s="95">
        <v>0</v>
      </c>
      <c r="Y348" s="92">
        <f t="shared" si="228"/>
        <v>0</v>
      </c>
      <c r="Z348" s="87">
        <f t="shared" si="229"/>
        <v>0</v>
      </c>
      <c r="AB348" s="139">
        <v>-48</v>
      </c>
      <c r="AC348" s="139">
        <v>-24</v>
      </c>
      <c r="AD348" s="139">
        <v>-54</v>
      </c>
      <c r="AE348" s="139">
        <v>-56</v>
      </c>
      <c r="AF348" s="139">
        <v>-18</v>
      </c>
      <c r="AG348" s="140">
        <v>17</v>
      </c>
    </row>
    <row r="349" spans="2:33" ht="15" customHeight="1" x14ac:dyDescent="0.3">
      <c r="B349" s="124">
        <v>44171</v>
      </c>
      <c r="C349" s="96"/>
      <c r="D349" s="96"/>
      <c r="E349" s="30"/>
      <c r="F349" s="30"/>
      <c r="G349" s="96"/>
      <c r="H349" s="95">
        <v>116</v>
      </c>
      <c r="I349" s="91">
        <v>19</v>
      </c>
      <c r="J349" s="92">
        <v>599</v>
      </c>
      <c r="K349" s="93">
        <v>0.66555555555555557</v>
      </c>
      <c r="L349" s="92">
        <v>33</v>
      </c>
      <c r="M349" s="93">
        <v>0.91666666666666663</v>
      </c>
      <c r="N349" s="15">
        <v>632</v>
      </c>
      <c r="O349" s="56"/>
      <c r="P349" s="56"/>
      <c r="Q349" s="95">
        <v>0</v>
      </c>
      <c r="R349" s="64">
        <f t="shared" si="188"/>
        <v>0</v>
      </c>
      <c r="S349" s="95">
        <v>0</v>
      </c>
      <c r="T349" s="67">
        <f t="shared" si="225"/>
        <v>0</v>
      </c>
      <c r="U349" s="61">
        <f t="shared" si="226"/>
        <v>0</v>
      </c>
      <c r="V349" s="95">
        <v>0</v>
      </c>
      <c r="W349" s="95">
        <f t="shared" si="227"/>
        <v>0</v>
      </c>
      <c r="X349" s="95">
        <v>0</v>
      </c>
      <c r="Y349" s="92">
        <f t="shared" si="228"/>
        <v>0</v>
      </c>
      <c r="Z349" s="87">
        <f t="shared" si="229"/>
        <v>0</v>
      </c>
      <c r="AB349" s="139">
        <v>-50</v>
      </c>
      <c r="AC349" s="139">
        <v>-32</v>
      </c>
      <c r="AD349" s="139">
        <v>-64</v>
      </c>
      <c r="AE349" s="139">
        <v>-61</v>
      </c>
      <c r="AF349" s="139">
        <v>-22</v>
      </c>
      <c r="AG349" s="140">
        <v>16</v>
      </c>
    </row>
    <row r="350" spans="2:33" ht="15" customHeight="1" x14ac:dyDescent="0.3">
      <c r="B350" s="124">
        <v>44172</v>
      </c>
      <c r="C350" s="96"/>
      <c r="D350" s="96"/>
      <c r="E350" s="30"/>
      <c r="F350" s="30"/>
      <c r="G350" s="96"/>
      <c r="H350" s="95">
        <v>96</v>
      </c>
      <c r="I350" s="91">
        <v>22</v>
      </c>
      <c r="J350" s="92">
        <v>1216</v>
      </c>
      <c r="K350" s="93">
        <v>0.81940700808625333</v>
      </c>
      <c r="L350" s="92">
        <v>98</v>
      </c>
      <c r="M350" s="93">
        <v>0.97029702970297027</v>
      </c>
      <c r="N350" s="15">
        <v>1314</v>
      </c>
      <c r="O350" s="56"/>
      <c r="P350" s="56"/>
      <c r="Q350" s="92">
        <v>0</v>
      </c>
      <c r="R350" s="64">
        <f t="shared" si="188"/>
        <v>0</v>
      </c>
      <c r="S350" s="92">
        <v>0</v>
      </c>
      <c r="T350" s="64">
        <f t="shared" si="225"/>
        <v>0</v>
      </c>
      <c r="U350" s="61">
        <f t="shared" si="226"/>
        <v>0</v>
      </c>
      <c r="V350" s="92">
        <v>0</v>
      </c>
      <c r="W350" s="64">
        <f t="shared" si="227"/>
        <v>0</v>
      </c>
      <c r="X350" s="92">
        <v>0</v>
      </c>
      <c r="Y350" s="92">
        <f t="shared" si="228"/>
        <v>0</v>
      </c>
      <c r="Z350" s="87">
        <f t="shared" si="229"/>
        <v>0</v>
      </c>
      <c r="AB350" s="139">
        <v>-28</v>
      </c>
      <c r="AC350" s="139">
        <v>-6</v>
      </c>
      <c r="AD350" s="139">
        <v>-37</v>
      </c>
      <c r="AE350" s="139">
        <v>-56</v>
      </c>
      <c r="AF350" s="139">
        <v>-49</v>
      </c>
      <c r="AG350" s="140">
        <v>22</v>
      </c>
    </row>
    <row r="351" spans="2:33" ht="15" customHeight="1" x14ac:dyDescent="0.3">
      <c r="B351" s="124">
        <v>44173</v>
      </c>
      <c r="C351" s="96"/>
      <c r="D351" s="96"/>
      <c r="E351" s="30"/>
      <c r="F351" s="30"/>
      <c r="G351" s="96"/>
      <c r="H351" s="95">
        <v>75</v>
      </c>
      <c r="I351" s="91">
        <v>18</v>
      </c>
      <c r="J351" s="92">
        <v>605</v>
      </c>
      <c r="K351" s="93">
        <v>0.40631296171927467</v>
      </c>
      <c r="L351" s="92">
        <v>73</v>
      </c>
      <c r="M351" s="93">
        <v>0.66363636363636369</v>
      </c>
      <c r="N351" s="15">
        <v>678</v>
      </c>
      <c r="O351" s="56"/>
      <c r="P351" s="56"/>
      <c r="Q351" s="92">
        <v>0</v>
      </c>
      <c r="R351" s="64">
        <f t="shared" si="188"/>
        <v>0</v>
      </c>
      <c r="S351" s="92">
        <v>0</v>
      </c>
      <c r="T351" s="64">
        <f t="shared" si="225"/>
        <v>0</v>
      </c>
      <c r="U351" s="61">
        <f t="shared" si="226"/>
        <v>0</v>
      </c>
      <c r="V351" s="92">
        <v>0</v>
      </c>
      <c r="W351" s="64">
        <f t="shared" si="227"/>
        <v>0</v>
      </c>
      <c r="X351" s="92">
        <v>0</v>
      </c>
      <c r="Y351" s="92">
        <f t="shared" si="228"/>
        <v>0</v>
      </c>
      <c r="Z351" s="87">
        <f t="shared" si="229"/>
        <v>0</v>
      </c>
      <c r="AB351" s="139">
        <v>-45</v>
      </c>
      <c r="AC351" s="139">
        <v>-24</v>
      </c>
      <c r="AD351" s="139">
        <v>-42</v>
      </c>
      <c r="AE351" s="139">
        <v>-69</v>
      </c>
      <c r="AF351" s="139">
        <v>-75</v>
      </c>
      <c r="AG351" s="140">
        <v>34</v>
      </c>
    </row>
    <row r="352" spans="2:33" ht="15" customHeight="1" x14ac:dyDescent="0.3">
      <c r="B352" s="124">
        <v>44174</v>
      </c>
      <c r="C352" s="96"/>
      <c r="D352" s="96"/>
      <c r="E352" s="30"/>
      <c r="F352" s="30"/>
      <c r="G352" s="96"/>
      <c r="H352" s="95">
        <v>82</v>
      </c>
      <c r="I352" s="91">
        <v>36</v>
      </c>
      <c r="J352" s="92">
        <v>1465</v>
      </c>
      <c r="K352" s="93">
        <v>0.98322147651006708</v>
      </c>
      <c r="L352" s="92">
        <v>106</v>
      </c>
      <c r="M352" s="93">
        <v>0.89075630252100846</v>
      </c>
      <c r="N352" s="15">
        <v>1571</v>
      </c>
      <c r="O352" s="56"/>
      <c r="P352" s="56"/>
      <c r="Q352" s="92">
        <v>619</v>
      </c>
      <c r="R352" s="64">
        <f t="shared" si="188"/>
        <v>0.68593693448138737</v>
      </c>
      <c r="S352" s="92">
        <v>148</v>
      </c>
      <c r="T352" s="64">
        <f t="shared" si="225"/>
        <v>0.95449108025172935</v>
      </c>
      <c r="U352" s="61">
        <f t="shared" si="226"/>
        <v>767</v>
      </c>
      <c r="V352" s="92">
        <v>0</v>
      </c>
      <c r="W352" s="64">
        <f t="shared" si="227"/>
        <v>0</v>
      </c>
      <c r="X352" s="92">
        <v>23</v>
      </c>
      <c r="Y352" s="92">
        <f t="shared" si="228"/>
        <v>1.1467631684760757</v>
      </c>
      <c r="Z352" s="87">
        <f t="shared" si="229"/>
        <v>23</v>
      </c>
      <c r="AB352" s="139">
        <v>-12</v>
      </c>
      <c r="AC352" s="139">
        <v>12</v>
      </c>
      <c r="AD352" s="139">
        <v>-21</v>
      </c>
      <c r="AE352" s="139">
        <v>-30</v>
      </c>
      <c r="AF352" s="139">
        <v>-15</v>
      </c>
      <c r="AG352" s="140">
        <v>8</v>
      </c>
    </row>
    <row r="353" spans="2:33" ht="15" customHeight="1" x14ac:dyDescent="0.3">
      <c r="B353" s="124">
        <v>44175</v>
      </c>
      <c r="C353" s="96"/>
      <c r="D353" s="96"/>
      <c r="E353" s="30"/>
      <c r="F353" s="30"/>
      <c r="G353" s="96"/>
      <c r="H353" s="95">
        <v>89</v>
      </c>
      <c r="I353" s="91">
        <v>27</v>
      </c>
      <c r="J353" s="92">
        <v>1478</v>
      </c>
      <c r="K353" s="93">
        <v>0.99261249160510412</v>
      </c>
      <c r="L353" s="92">
        <v>116</v>
      </c>
      <c r="M353" s="93">
        <v>1.1153846153846154</v>
      </c>
      <c r="N353" s="15">
        <v>1594</v>
      </c>
      <c r="O353" s="56"/>
      <c r="P353" s="56"/>
      <c r="Q353" s="92">
        <v>500</v>
      </c>
      <c r="R353" s="64">
        <f t="shared" si="188"/>
        <v>0.5540686062046748</v>
      </c>
      <c r="S353" s="92">
        <v>154</v>
      </c>
      <c r="T353" s="64">
        <f t="shared" si="225"/>
        <v>0.99318666458625882</v>
      </c>
      <c r="U353" s="61">
        <f t="shared" si="226"/>
        <v>654</v>
      </c>
      <c r="V353" s="92">
        <v>3</v>
      </c>
      <c r="W353" s="64">
        <f t="shared" si="227"/>
        <v>1.237936772046589</v>
      </c>
      <c r="X353" s="92">
        <v>4</v>
      </c>
      <c r="Y353" s="92">
        <f t="shared" si="228"/>
        <v>0.19943707277844794</v>
      </c>
      <c r="Z353" s="87">
        <f t="shared" si="229"/>
        <v>7</v>
      </c>
      <c r="AB353" s="139">
        <v>-17</v>
      </c>
      <c r="AC353" s="139">
        <v>4</v>
      </c>
      <c r="AD353" s="139">
        <v>-32</v>
      </c>
      <c r="AE353" s="139">
        <v>-36</v>
      </c>
      <c r="AF353" s="139">
        <v>-16</v>
      </c>
      <c r="AG353" s="140">
        <v>10</v>
      </c>
    </row>
    <row r="354" spans="2:33" ht="15" customHeight="1" x14ac:dyDescent="0.3">
      <c r="B354" s="124">
        <v>44176</v>
      </c>
      <c r="C354" s="96"/>
      <c r="D354" s="96"/>
      <c r="E354" s="30"/>
      <c r="F354" s="30"/>
      <c r="G354" s="96"/>
      <c r="H354" s="95">
        <v>134</v>
      </c>
      <c r="I354" s="91">
        <v>31</v>
      </c>
      <c r="J354" s="92">
        <v>1476</v>
      </c>
      <c r="K354" s="93">
        <v>0.98861352980576023</v>
      </c>
      <c r="L354" s="92">
        <v>123</v>
      </c>
      <c r="M354" s="93">
        <v>1.1081081081081081</v>
      </c>
      <c r="N354" s="15">
        <v>1599</v>
      </c>
      <c r="O354" s="56"/>
      <c r="P354" s="56"/>
      <c r="Q354" s="92">
        <v>492</v>
      </c>
      <c r="R354" s="64">
        <f t="shared" si="188"/>
        <v>0.5452035085054</v>
      </c>
      <c r="S354" s="92">
        <v>124</v>
      </c>
      <c r="T354" s="64">
        <f t="shared" si="225"/>
        <v>0.79970874291361105</v>
      </c>
      <c r="U354" s="61">
        <f t="shared" si="226"/>
        <v>616</v>
      </c>
      <c r="V354" s="92">
        <v>8</v>
      </c>
      <c r="W354" s="64">
        <f t="shared" si="227"/>
        <v>3.3011647254575709</v>
      </c>
      <c r="X354" s="92">
        <v>26</v>
      </c>
      <c r="Y354" s="92">
        <f t="shared" si="228"/>
        <v>1.2963409730599116</v>
      </c>
      <c r="Z354" s="87">
        <f t="shared" si="229"/>
        <v>34</v>
      </c>
      <c r="AB354" s="139">
        <v>-22</v>
      </c>
      <c r="AC354" s="139">
        <v>6</v>
      </c>
      <c r="AD354" s="139">
        <v>-34</v>
      </c>
      <c r="AE354" s="139">
        <v>-35</v>
      </c>
      <c r="AF354" s="139">
        <v>-17</v>
      </c>
      <c r="AG354" s="140">
        <v>11</v>
      </c>
    </row>
    <row r="355" spans="2:33" ht="15" customHeight="1" x14ac:dyDescent="0.3">
      <c r="B355" s="124">
        <v>44177</v>
      </c>
      <c r="C355" s="96"/>
      <c r="D355" s="96"/>
      <c r="E355" s="30"/>
      <c r="F355" s="30"/>
      <c r="G355" s="96"/>
      <c r="H355" s="95">
        <v>114</v>
      </c>
      <c r="I355" s="91">
        <v>19</v>
      </c>
      <c r="J355" s="92">
        <v>909</v>
      </c>
      <c r="K355" s="93">
        <v>0.99127589967284624</v>
      </c>
      <c r="L355" s="92">
        <v>67</v>
      </c>
      <c r="M355" s="93">
        <v>1.2407407407407407</v>
      </c>
      <c r="N355" s="15">
        <v>976</v>
      </c>
      <c r="O355" s="56"/>
      <c r="P355" s="56"/>
      <c r="Q355" s="95">
        <v>0</v>
      </c>
      <c r="R355" s="64">
        <f t="shared" si="188"/>
        <v>0</v>
      </c>
      <c r="S355" s="95">
        <v>0</v>
      </c>
      <c r="T355" s="67">
        <f t="shared" si="225"/>
        <v>0</v>
      </c>
      <c r="U355" s="61">
        <f t="shared" si="226"/>
        <v>0</v>
      </c>
      <c r="V355" s="95">
        <v>0</v>
      </c>
      <c r="W355" s="95">
        <f t="shared" si="227"/>
        <v>0</v>
      </c>
      <c r="X355" s="95">
        <v>0</v>
      </c>
      <c r="Y355" s="92">
        <f t="shared" si="228"/>
        <v>0</v>
      </c>
      <c r="Z355" s="87">
        <f t="shared" si="229"/>
        <v>0</v>
      </c>
      <c r="AB355" s="139">
        <v>-39</v>
      </c>
      <c r="AC355" s="139">
        <v>-18</v>
      </c>
      <c r="AD355" s="139">
        <v>-40</v>
      </c>
      <c r="AE355" s="139">
        <v>-46</v>
      </c>
      <c r="AF355" s="139">
        <v>-12</v>
      </c>
      <c r="AG355" s="140">
        <v>13</v>
      </c>
    </row>
    <row r="356" spans="2:33" ht="15" customHeight="1" x14ac:dyDescent="0.3">
      <c r="B356" s="124">
        <v>44178</v>
      </c>
      <c r="C356" s="96"/>
      <c r="D356" s="96"/>
      <c r="E356" s="30"/>
      <c r="F356" s="30"/>
      <c r="G356" s="96"/>
      <c r="H356" s="95">
        <v>136</v>
      </c>
      <c r="I356" s="91">
        <v>19</v>
      </c>
      <c r="J356" s="92">
        <v>875</v>
      </c>
      <c r="K356" s="93">
        <v>0.97222222222222221</v>
      </c>
      <c r="L356" s="92">
        <v>33</v>
      </c>
      <c r="M356" s="93">
        <v>0.91666666666666663</v>
      </c>
      <c r="N356" s="15">
        <v>908</v>
      </c>
      <c r="O356" s="56"/>
      <c r="P356" s="56"/>
      <c r="Q356" s="95">
        <v>0</v>
      </c>
      <c r="R356" s="64">
        <f t="shared" ref="R356:R419" si="230">Q356/Q$68</f>
        <v>0</v>
      </c>
      <c r="S356" s="95">
        <v>0</v>
      </c>
      <c r="T356" s="67">
        <f t="shared" si="225"/>
        <v>0</v>
      </c>
      <c r="U356" s="61">
        <f t="shared" si="226"/>
        <v>0</v>
      </c>
      <c r="V356" s="95">
        <v>0</v>
      </c>
      <c r="W356" s="95">
        <f t="shared" si="227"/>
        <v>0</v>
      </c>
      <c r="X356" s="95">
        <v>0</v>
      </c>
      <c r="Y356" s="92">
        <f t="shared" si="228"/>
        <v>0</v>
      </c>
      <c r="Z356" s="87">
        <f t="shared" si="229"/>
        <v>0</v>
      </c>
      <c r="AB356" s="139">
        <v>-42</v>
      </c>
      <c r="AC356" s="139">
        <v>-25</v>
      </c>
      <c r="AD356" s="139">
        <v>-55</v>
      </c>
      <c r="AE356" s="139">
        <v>-51</v>
      </c>
      <c r="AF356" s="139">
        <v>-16</v>
      </c>
      <c r="AG356" s="140">
        <v>12</v>
      </c>
    </row>
    <row r="357" spans="2:33" ht="15" customHeight="1" x14ac:dyDescent="0.3">
      <c r="B357" s="124">
        <v>44179</v>
      </c>
      <c r="C357" s="96"/>
      <c r="D357" s="96"/>
      <c r="E357" s="30"/>
      <c r="F357" s="30"/>
      <c r="G357" s="96"/>
      <c r="H357" s="95">
        <v>115</v>
      </c>
      <c r="I357" s="91">
        <v>22</v>
      </c>
      <c r="J357" s="92">
        <v>1468</v>
      </c>
      <c r="K357" s="93">
        <v>0.98921832884097038</v>
      </c>
      <c r="L357" s="92">
        <v>95</v>
      </c>
      <c r="M357" s="93">
        <v>0.94059405940594054</v>
      </c>
      <c r="N357" s="15">
        <v>1563</v>
      </c>
      <c r="O357" s="56"/>
      <c r="P357" s="56"/>
      <c r="Q357" s="92">
        <v>703</v>
      </c>
      <c r="R357" s="64">
        <f t="shared" si="230"/>
        <v>0.7790204603237727</v>
      </c>
      <c r="S357" s="92">
        <v>117</v>
      </c>
      <c r="T357" s="64">
        <f t="shared" si="225"/>
        <v>0.75456389452332651</v>
      </c>
      <c r="U357" s="61">
        <f t="shared" si="226"/>
        <v>820</v>
      </c>
      <c r="V357" s="92">
        <v>0</v>
      </c>
      <c r="W357" s="64">
        <f t="shared" si="227"/>
        <v>0</v>
      </c>
      <c r="X357" s="92">
        <v>14</v>
      </c>
      <c r="Y357" s="92">
        <f t="shared" si="228"/>
        <v>0.69802975472456785</v>
      </c>
      <c r="Z357" s="87">
        <f t="shared" si="229"/>
        <v>14</v>
      </c>
      <c r="AB357" s="139">
        <v>-15</v>
      </c>
      <c r="AC357" s="139">
        <v>6</v>
      </c>
      <c r="AD357" s="139">
        <v>-28</v>
      </c>
      <c r="AE357" s="139">
        <v>-35</v>
      </c>
      <c r="AF357" s="139">
        <v>-16</v>
      </c>
      <c r="AG357" s="140">
        <v>10</v>
      </c>
    </row>
    <row r="358" spans="2:33" ht="15" customHeight="1" x14ac:dyDescent="0.3">
      <c r="B358" s="124">
        <v>44180</v>
      </c>
      <c r="C358" s="96"/>
      <c r="D358" s="96"/>
      <c r="E358" s="30"/>
      <c r="F358" s="30"/>
      <c r="G358" s="96"/>
      <c r="H358" s="95">
        <v>86</v>
      </c>
      <c r="I358" s="91">
        <v>29</v>
      </c>
      <c r="J358" s="92">
        <v>1475</v>
      </c>
      <c r="K358" s="93">
        <v>0.9905977165883143</v>
      </c>
      <c r="L358" s="92">
        <v>111</v>
      </c>
      <c r="M358" s="93">
        <v>1.009090909090909</v>
      </c>
      <c r="N358" s="15">
        <v>1586</v>
      </c>
      <c r="O358" s="56"/>
      <c r="P358" s="56"/>
      <c r="Q358" s="92">
        <v>653</v>
      </c>
      <c r="R358" s="64">
        <f t="shared" si="230"/>
        <v>0.72361359970330519</v>
      </c>
      <c r="S358" s="92">
        <v>133</v>
      </c>
      <c r="T358" s="64">
        <f t="shared" ref="T358:T364" si="231">S358/$S$68</f>
        <v>0.85775211941540541</v>
      </c>
      <c r="U358" s="61">
        <f t="shared" ref="U358:U364" si="232">Q358+S358</f>
        <v>786</v>
      </c>
      <c r="V358" s="92">
        <v>0</v>
      </c>
      <c r="W358" s="64">
        <f t="shared" ref="W358:W364" si="233">V358/$V$68</f>
        <v>0</v>
      </c>
      <c r="X358" s="92">
        <v>8</v>
      </c>
      <c r="Y358" s="92">
        <f t="shared" ref="Y358:Y364" si="234">X358/$X$68</f>
        <v>0.39887414555689588</v>
      </c>
      <c r="Z358" s="87">
        <f t="shared" ref="Z358:Z364" si="235">V358+X358</f>
        <v>8</v>
      </c>
      <c r="AB358" s="139">
        <v>-13</v>
      </c>
      <c r="AC358" s="139">
        <v>7</v>
      </c>
      <c r="AD358" s="139">
        <v>-22</v>
      </c>
      <c r="AE358" s="139">
        <v>-32</v>
      </c>
      <c r="AF358" s="139">
        <v>-16</v>
      </c>
      <c r="AG358" s="140">
        <v>9</v>
      </c>
    </row>
    <row r="359" spans="2:33" ht="15" customHeight="1" x14ac:dyDescent="0.3">
      <c r="B359" s="124">
        <v>44181</v>
      </c>
      <c r="C359" s="96"/>
      <c r="D359" s="96"/>
      <c r="E359" s="30"/>
      <c r="F359" s="30"/>
      <c r="G359" s="96"/>
      <c r="H359" s="95">
        <v>114</v>
      </c>
      <c r="I359" s="91">
        <v>24</v>
      </c>
      <c r="J359" s="92">
        <v>1474</v>
      </c>
      <c r="K359" s="93">
        <v>0.98926174496644292</v>
      </c>
      <c r="L359" s="92">
        <v>124</v>
      </c>
      <c r="M359" s="93">
        <v>1.0420168067226891</v>
      </c>
      <c r="N359" s="15">
        <v>1598</v>
      </c>
      <c r="O359" s="56"/>
      <c r="P359" s="56"/>
      <c r="Q359" s="92">
        <v>664</v>
      </c>
      <c r="R359" s="64">
        <f t="shared" si="230"/>
        <v>0.73580310903980806</v>
      </c>
      <c r="S359" s="92">
        <v>202</v>
      </c>
      <c r="T359" s="64">
        <f t="shared" si="231"/>
        <v>1.3027513392624954</v>
      </c>
      <c r="U359" s="61">
        <f t="shared" si="232"/>
        <v>866</v>
      </c>
      <c r="V359" s="92">
        <v>1</v>
      </c>
      <c r="W359" s="64">
        <f t="shared" si="233"/>
        <v>0.41264559068219636</v>
      </c>
      <c r="X359" s="92">
        <v>11</v>
      </c>
      <c r="Y359" s="92">
        <f t="shared" si="234"/>
        <v>0.54845195014073189</v>
      </c>
      <c r="Z359" s="87">
        <f t="shared" si="235"/>
        <v>12</v>
      </c>
      <c r="AB359" s="139">
        <v>-13</v>
      </c>
      <c r="AC359" s="139">
        <v>8</v>
      </c>
      <c r="AD359" s="139">
        <v>-23</v>
      </c>
      <c r="AE359" s="139">
        <v>-32</v>
      </c>
      <c r="AF359" s="139">
        <v>-15</v>
      </c>
      <c r="AG359" s="140">
        <v>9</v>
      </c>
    </row>
    <row r="360" spans="2:33" ht="15" customHeight="1" x14ac:dyDescent="0.3">
      <c r="B360" s="124">
        <v>44182</v>
      </c>
      <c r="C360" s="96"/>
      <c r="D360" s="96"/>
      <c r="E360" s="30"/>
      <c r="F360" s="30"/>
      <c r="G360" s="96"/>
      <c r="H360" s="95">
        <v>155</v>
      </c>
      <c r="I360" s="91">
        <v>27</v>
      </c>
      <c r="J360" s="92">
        <v>1478</v>
      </c>
      <c r="K360" s="93">
        <v>0.99261249160510412</v>
      </c>
      <c r="L360" s="92">
        <v>118</v>
      </c>
      <c r="M360" s="93">
        <v>1.1346153846153846</v>
      </c>
      <c r="N360" s="15">
        <v>1596</v>
      </c>
      <c r="O360" s="56"/>
      <c r="P360" s="56"/>
      <c r="Q360" s="92">
        <v>570</v>
      </c>
      <c r="R360" s="64">
        <f t="shared" si="230"/>
        <v>0.63163821107332918</v>
      </c>
      <c r="S360" s="92">
        <v>195</v>
      </c>
      <c r="T360" s="64">
        <f t="shared" si="231"/>
        <v>1.2576064908722109</v>
      </c>
      <c r="U360" s="61">
        <f t="shared" si="232"/>
        <v>765</v>
      </c>
      <c r="V360" s="92">
        <v>5</v>
      </c>
      <c r="W360" s="64">
        <f t="shared" si="233"/>
        <v>2.0632279534109816</v>
      </c>
      <c r="X360" s="92">
        <v>31</v>
      </c>
      <c r="Y360" s="92">
        <f t="shared" si="234"/>
        <v>1.5456373140329716</v>
      </c>
      <c r="Z360" s="87">
        <f t="shared" si="235"/>
        <v>36</v>
      </c>
      <c r="AB360" s="139">
        <v>-8</v>
      </c>
      <c r="AC360" s="139">
        <v>12</v>
      </c>
      <c r="AD360" s="139">
        <v>-7</v>
      </c>
      <c r="AE360" s="139">
        <v>-29</v>
      </c>
      <c r="AF360" s="139">
        <v>-16</v>
      </c>
      <c r="AG360" s="140">
        <v>8</v>
      </c>
    </row>
    <row r="361" spans="2:33" ht="15" customHeight="1" x14ac:dyDescent="0.3">
      <c r="B361" s="124">
        <v>44183</v>
      </c>
      <c r="C361" s="96"/>
      <c r="D361" s="96"/>
      <c r="E361" s="30"/>
      <c r="F361" s="30"/>
      <c r="G361" s="96"/>
      <c r="H361" s="95">
        <v>220</v>
      </c>
      <c r="I361" s="91">
        <v>26</v>
      </c>
      <c r="J361" s="92">
        <v>1479</v>
      </c>
      <c r="K361" s="93">
        <v>0.99062290689886134</v>
      </c>
      <c r="L361" s="92">
        <v>112</v>
      </c>
      <c r="M361" s="93">
        <v>1.0090090090090089</v>
      </c>
      <c r="N361" s="15">
        <v>1591</v>
      </c>
      <c r="O361" s="56"/>
      <c r="P361" s="56"/>
      <c r="Q361" s="92">
        <v>491</v>
      </c>
      <c r="R361" s="64">
        <f t="shared" si="230"/>
        <v>0.54409537129299057</v>
      </c>
      <c r="S361" s="92">
        <v>150</v>
      </c>
      <c r="T361" s="64">
        <f t="shared" si="231"/>
        <v>0.96738960836323917</v>
      </c>
      <c r="U361" s="61">
        <f t="shared" si="232"/>
        <v>641</v>
      </c>
      <c r="V361" s="92">
        <v>0</v>
      </c>
      <c r="W361" s="64">
        <f t="shared" si="233"/>
        <v>0</v>
      </c>
      <c r="X361" s="92">
        <v>11</v>
      </c>
      <c r="Y361" s="92">
        <f t="shared" si="234"/>
        <v>0.54845195014073189</v>
      </c>
      <c r="Z361" s="87">
        <f t="shared" si="235"/>
        <v>11</v>
      </c>
      <c r="AB361" s="139">
        <v>-15</v>
      </c>
      <c r="AC361" s="139">
        <v>11</v>
      </c>
      <c r="AD361" s="139">
        <v>-21</v>
      </c>
      <c r="AE361" s="139">
        <v>-28</v>
      </c>
      <c r="AF361" s="139">
        <v>-16</v>
      </c>
      <c r="AG361" s="140">
        <v>9</v>
      </c>
    </row>
    <row r="362" spans="2:33" ht="15" customHeight="1" x14ac:dyDescent="0.3">
      <c r="B362" s="124">
        <v>44184</v>
      </c>
      <c r="C362" s="96"/>
      <c r="D362" s="96"/>
      <c r="E362" s="30"/>
      <c r="F362" s="30"/>
      <c r="G362" s="96"/>
      <c r="H362" s="95">
        <v>204</v>
      </c>
      <c r="I362" s="91">
        <v>13</v>
      </c>
      <c r="J362" s="92">
        <v>908</v>
      </c>
      <c r="K362" s="93">
        <v>0.99018538713195203</v>
      </c>
      <c r="L362" s="92">
        <v>65</v>
      </c>
      <c r="M362" s="93">
        <v>1.2037037037037037</v>
      </c>
      <c r="N362" s="15">
        <v>973</v>
      </c>
      <c r="O362" s="56"/>
      <c r="P362" s="56"/>
      <c r="Q362" s="95">
        <v>0</v>
      </c>
      <c r="R362" s="64">
        <f t="shared" si="230"/>
        <v>0</v>
      </c>
      <c r="S362" s="95">
        <v>0</v>
      </c>
      <c r="T362" s="67">
        <f t="shared" si="231"/>
        <v>0</v>
      </c>
      <c r="U362" s="61">
        <f t="shared" si="232"/>
        <v>0</v>
      </c>
      <c r="V362" s="95">
        <v>0</v>
      </c>
      <c r="W362" s="95">
        <f t="shared" si="233"/>
        <v>0</v>
      </c>
      <c r="X362" s="95">
        <v>0</v>
      </c>
      <c r="Y362" s="92">
        <f t="shared" si="234"/>
        <v>0</v>
      </c>
      <c r="Z362" s="87">
        <f t="shared" si="235"/>
        <v>0</v>
      </c>
      <c r="AB362" s="139">
        <v>-36</v>
      </c>
      <c r="AC362" s="139">
        <v>-15</v>
      </c>
      <c r="AD362" s="139">
        <v>-39</v>
      </c>
      <c r="AE362" s="139">
        <v>-39</v>
      </c>
      <c r="AF362" s="139">
        <v>-13</v>
      </c>
      <c r="AG362" s="140">
        <v>12</v>
      </c>
    </row>
    <row r="363" spans="2:33" ht="15" customHeight="1" x14ac:dyDescent="0.3">
      <c r="B363" s="124">
        <v>44185</v>
      </c>
      <c r="C363" s="96"/>
      <c r="D363" s="96"/>
      <c r="E363" s="30"/>
      <c r="F363" s="30"/>
      <c r="G363" s="96"/>
      <c r="H363" s="95">
        <v>215</v>
      </c>
      <c r="I363" s="91">
        <v>22</v>
      </c>
      <c r="J363" s="92">
        <v>881</v>
      </c>
      <c r="K363" s="93">
        <v>0.97888888888888892</v>
      </c>
      <c r="L363" s="92">
        <v>34</v>
      </c>
      <c r="M363" s="93">
        <v>0.94444444444444442</v>
      </c>
      <c r="N363" s="15">
        <v>915</v>
      </c>
      <c r="O363" s="56"/>
      <c r="P363" s="56"/>
      <c r="Q363" s="95">
        <v>0</v>
      </c>
      <c r="R363" s="64">
        <f t="shared" si="230"/>
        <v>0</v>
      </c>
      <c r="S363" s="95">
        <v>0</v>
      </c>
      <c r="T363" s="67">
        <f t="shared" si="231"/>
        <v>0</v>
      </c>
      <c r="U363" s="61">
        <f t="shared" si="232"/>
        <v>0</v>
      </c>
      <c r="V363" s="95">
        <v>0</v>
      </c>
      <c r="W363" s="95">
        <f t="shared" si="233"/>
        <v>0</v>
      </c>
      <c r="X363" s="95">
        <v>0</v>
      </c>
      <c r="Y363" s="92">
        <f t="shared" si="234"/>
        <v>0</v>
      </c>
      <c r="Z363" s="87">
        <f t="shared" si="235"/>
        <v>0</v>
      </c>
      <c r="AB363" s="139">
        <v>-34</v>
      </c>
      <c r="AC363" s="139">
        <v>-17</v>
      </c>
      <c r="AD363" s="139">
        <v>-36</v>
      </c>
      <c r="AE363" s="139">
        <v>-42</v>
      </c>
      <c r="AF363" s="139">
        <v>-13</v>
      </c>
      <c r="AG363" s="140">
        <v>11</v>
      </c>
    </row>
    <row r="364" spans="2:33" ht="15" customHeight="1" x14ac:dyDescent="0.3">
      <c r="B364" s="124">
        <v>44186</v>
      </c>
      <c r="C364" s="96"/>
      <c r="D364" s="96"/>
      <c r="E364" s="30"/>
      <c r="F364" s="30"/>
      <c r="G364" s="96"/>
      <c r="H364" s="95">
        <v>181</v>
      </c>
      <c r="I364" s="91">
        <v>30</v>
      </c>
      <c r="J364" s="92">
        <v>1469</v>
      </c>
      <c r="K364" s="93">
        <v>0.98989218328840967</v>
      </c>
      <c r="L364" s="92">
        <v>100</v>
      </c>
      <c r="M364" s="93">
        <v>0.99009900990099009</v>
      </c>
      <c r="N364" s="15">
        <v>1569</v>
      </c>
      <c r="O364" s="56"/>
      <c r="P364" s="56"/>
      <c r="Q364" s="92">
        <v>1370</v>
      </c>
      <c r="R364" s="64">
        <f t="shared" si="230"/>
        <v>1.5181479810008087</v>
      </c>
      <c r="S364" s="92">
        <v>193</v>
      </c>
      <c r="T364" s="64">
        <f t="shared" si="231"/>
        <v>1.2447079627607009</v>
      </c>
      <c r="U364" s="61">
        <f t="shared" si="232"/>
        <v>1563</v>
      </c>
      <c r="V364" s="92">
        <v>0</v>
      </c>
      <c r="W364" s="64">
        <f t="shared" si="233"/>
        <v>0</v>
      </c>
      <c r="X364" s="92">
        <v>6</v>
      </c>
      <c r="Y364" s="92">
        <f t="shared" si="234"/>
        <v>0.29915560916767192</v>
      </c>
      <c r="Z364" s="87">
        <f t="shared" si="235"/>
        <v>6</v>
      </c>
      <c r="AB364" s="139">
        <v>-1</v>
      </c>
      <c r="AC364" s="139">
        <v>24</v>
      </c>
      <c r="AD364" s="139">
        <v>-12</v>
      </c>
      <c r="AE364" s="139">
        <v>-32</v>
      </c>
      <c r="AF364" s="139">
        <v>-30</v>
      </c>
      <c r="AG364" s="140">
        <v>11</v>
      </c>
    </row>
    <row r="365" spans="2:33" ht="15" customHeight="1" x14ac:dyDescent="0.3">
      <c r="B365" s="124">
        <v>44187</v>
      </c>
      <c r="C365" s="96"/>
      <c r="D365" s="96"/>
      <c r="E365" s="30"/>
      <c r="F365" s="30"/>
      <c r="G365" s="96"/>
      <c r="H365" s="95">
        <v>139</v>
      </c>
      <c r="I365" s="91">
        <v>25</v>
      </c>
      <c r="J365" s="92">
        <v>1478</v>
      </c>
      <c r="K365" s="93">
        <v>0.99261249160510412</v>
      </c>
      <c r="L365" s="92">
        <v>112</v>
      </c>
      <c r="M365" s="93">
        <v>1.0181818181818181</v>
      </c>
      <c r="N365" s="15">
        <v>1590</v>
      </c>
      <c r="O365" s="56"/>
      <c r="P365" s="56"/>
      <c r="Q365" s="92">
        <v>914</v>
      </c>
      <c r="R365" s="64">
        <f t="shared" si="230"/>
        <v>1.0128374121421455</v>
      </c>
      <c r="S365" s="92">
        <v>186</v>
      </c>
      <c r="T365" s="64">
        <f t="shared" ref="T365:T371" si="236">S365/$S$68</f>
        <v>1.1995631143704166</v>
      </c>
      <c r="U365" s="61">
        <f t="shared" ref="U365:U371" si="237">Q365+S365</f>
        <v>1100</v>
      </c>
      <c r="V365" s="92">
        <v>0</v>
      </c>
      <c r="W365" s="64">
        <f t="shared" ref="W365:W371" si="238">V365/$V$68</f>
        <v>0</v>
      </c>
      <c r="X365" s="92">
        <v>21</v>
      </c>
      <c r="Y365" s="92">
        <f t="shared" ref="Y365:Y371" si="239">X365/$X$68</f>
        <v>1.0470446320868516</v>
      </c>
      <c r="Z365" s="87">
        <f t="shared" ref="Z365:Z371" si="240">V365+X365</f>
        <v>21</v>
      </c>
      <c r="AB365" s="139">
        <v>2</v>
      </c>
      <c r="AC365" s="139">
        <v>27</v>
      </c>
      <c r="AD365" s="139">
        <v>0</v>
      </c>
      <c r="AE365" s="139">
        <v>-29</v>
      </c>
      <c r="AF365" s="139">
        <v>-32</v>
      </c>
      <c r="AG365" s="140">
        <v>10</v>
      </c>
    </row>
    <row r="366" spans="2:33" ht="15" customHeight="1" x14ac:dyDescent="0.3">
      <c r="B366" s="124">
        <v>44188</v>
      </c>
      <c r="C366" s="96"/>
      <c r="D366" s="96"/>
      <c r="E366" s="30"/>
      <c r="F366" s="30"/>
      <c r="G366" s="96"/>
      <c r="H366" s="95">
        <v>178</v>
      </c>
      <c r="I366" s="91">
        <v>35</v>
      </c>
      <c r="J366" s="92">
        <v>1477</v>
      </c>
      <c r="K366" s="93">
        <v>0.99127516778523495</v>
      </c>
      <c r="L366" s="92">
        <v>112</v>
      </c>
      <c r="M366" s="93">
        <v>0.94117647058823528</v>
      </c>
      <c r="N366" s="15">
        <v>1589</v>
      </c>
      <c r="O366" s="56"/>
      <c r="P366" s="56"/>
      <c r="Q366" s="92">
        <v>997</v>
      </c>
      <c r="R366" s="64">
        <f t="shared" si="230"/>
        <v>1.1048128007721214</v>
      </c>
      <c r="S366" s="92">
        <v>216</v>
      </c>
      <c r="T366" s="64">
        <f t="shared" si="236"/>
        <v>1.3930410360430643</v>
      </c>
      <c r="U366" s="61">
        <f t="shared" si="237"/>
        <v>1213</v>
      </c>
      <c r="V366" s="92">
        <v>4</v>
      </c>
      <c r="W366" s="64">
        <f t="shared" si="238"/>
        <v>1.6505823627287854</v>
      </c>
      <c r="X366" s="92">
        <v>26</v>
      </c>
      <c r="Y366" s="92">
        <f t="shared" si="239"/>
        <v>1.2963409730599116</v>
      </c>
      <c r="Z366" s="87">
        <f t="shared" si="240"/>
        <v>30</v>
      </c>
      <c r="AB366" s="139">
        <v>3</v>
      </c>
      <c r="AC366" s="139">
        <v>41</v>
      </c>
      <c r="AD366" s="139">
        <v>-7</v>
      </c>
      <c r="AE366" s="139">
        <v>-30</v>
      </c>
      <c r="AF366" s="139">
        <v>-35</v>
      </c>
      <c r="AG366" s="140">
        <v>10</v>
      </c>
    </row>
    <row r="367" spans="2:33" ht="15" customHeight="1" x14ac:dyDescent="0.3">
      <c r="B367" s="124">
        <v>44189</v>
      </c>
      <c r="C367" s="96"/>
      <c r="D367" s="96"/>
      <c r="E367" s="30"/>
      <c r="F367" s="30"/>
      <c r="G367" s="96"/>
      <c r="H367" s="95">
        <v>156</v>
      </c>
      <c r="I367" s="91">
        <v>19</v>
      </c>
      <c r="J367" s="92">
        <v>1350</v>
      </c>
      <c r="K367" s="93">
        <v>0.9066487575554063</v>
      </c>
      <c r="L367" s="92">
        <v>29</v>
      </c>
      <c r="M367" s="93">
        <v>0.27884615384615385</v>
      </c>
      <c r="N367" s="15">
        <v>1379</v>
      </c>
      <c r="O367" s="56"/>
      <c r="P367" s="56"/>
      <c r="Q367" s="92">
        <v>105</v>
      </c>
      <c r="R367" s="64">
        <f t="shared" si="230"/>
        <v>0.1163544073029817</v>
      </c>
      <c r="S367" s="92">
        <v>77</v>
      </c>
      <c r="T367" s="64">
        <f t="shared" si="236"/>
        <v>0.49659333229312941</v>
      </c>
      <c r="U367" s="61">
        <f t="shared" si="237"/>
        <v>182</v>
      </c>
      <c r="V367" s="92">
        <v>0</v>
      </c>
      <c r="W367" s="64">
        <f t="shared" si="238"/>
        <v>0</v>
      </c>
      <c r="X367" s="92">
        <v>1</v>
      </c>
      <c r="Y367" s="92">
        <f t="shared" si="239"/>
        <v>4.9859268194611985E-2</v>
      </c>
      <c r="Z367" s="87">
        <f t="shared" si="240"/>
        <v>1</v>
      </c>
      <c r="AB367" s="139">
        <v>-16</v>
      </c>
      <c r="AC367" s="139">
        <v>19</v>
      </c>
      <c r="AD367" s="139">
        <v>-9</v>
      </c>
      <c r="AE367" s="139">
        <v>-49</v>
      </c>
      <c r="AF367" s="139">
        <v>-64</v>
      </c>
      <c r="AG367" s="140">
        <v>16</v>
      </c>
    </row>
    <row r="368" spans="2:33" ht="15" customHeight="1" x14ac:dyDescent="0.3">
      <c r="B368" s="124">
        <v>44190</v>
      </c>
      <c r="C368" s="96"/>
      <c r="D368" s="96"/>
      <c r="E368" s="30"/>
      <c r="F368" s="30"/>
      <c r="G368" s="96"/>
      <c r="H368" s="95">
        <v>102</v>
      </c>
      <c r="I368" s="91">
        <v>10</v>
      </c>
      <c r="J368" s="92">
        <v>791</v>
      </c>
      <c r="K368" s="93">
        <v>0.52980576021433357</v>
      </c>
      <c r="L368" s="92">
        <v>6</v>
      </c>
      <c r="M368" s="93">
        <v>5.4054054054054057E-2</v>
      </c>
      <c r="N368" s="15">
        <v>797</v>
      </c>
      <c r="O368" s="56"/>
      <c r="P368" s="56"/>
      <c r="Q368" s="95">
        <v>0</v>
      </c>
      <c r="R368" s="64">
        <f t="shared" si="230"/>
        <v>0</v>
      </c>
      <c r="S368" s="95">
        <v>0</v>
      </c>
      <c r="T368" s="67">
        <f t="shared" si="236"/>
        <v>0</v>
      </c>
      <c r="U368" s="61">
        <f t="shared" si="237"/>
        <v>0</v>
      </c>
      <c r="V368" s="95">
        <v>0</v>
      </c>
      <c r="W368" s="95">
        <f t="shared" si="238"/>
        <v>0</v>
      </c>
      <c r="X368" s="95">
        <v>0</v>
      </c>
      <c r="Y368" s="92">
        <f t="shared" si="239"/>
        <v>0</v>
      </c>
      <c r="Z368" s="87">
        <f t="shared" si="240"/>
        <v>0</v>
      </c>
      <c r="AB368" s="139">
        <v>-77</v>
      </c>
      <c r="AC368" s="139">
        <v>-84</v>
      </c>
      <c r="AD368" s="139">
        <v>-26</v>
      </c>
      <c r="AE368" s="139">
        <v>-76</v>
      </c>
      <c r="AF368" s="139">
        <v>-86</v>
      </c>
      <c r="AG368" s="140">
        <v>30</v>
      </c>
    </row>
    <row r="369" spans="2:33" ht="15" customHeight="1" x14ac:dyDescent="0.3">
      <c r="B369" s="124">
        <v>44191</v>
      </c>
      <c r="C369" s="96"/>
      <c r="D369" s="96"/>
      <c r="E369" s="30"/>
      <c r="F369" s="30"/>
      <c r="G369" s="96"/>
      <c r="H369" s="95">
        <v>164</v>
      </c>
      <c r="I369" s="91">
        <v>22</v>
      </c>
      <c r="J369" s="92">
        <v>900</v>
      </c>
      <c r="K369" s="93">
        <v>0.98146128680479827</v>
      </c>
      <c r="L369" s="92">
        <v>45</v>
      </c>
      <c r="M369" s="93">
        <v>0.83333333333333337</v>
      </c>
      <c r="N369" s="15">
        <v>945</v>
      </c>
      <c r="O369" s="56"/>
      <c r="P369" s="56"/>
      <c r="Q369" s="95">
        <v>0</v>
      </c>
      <c r="R369" s="64">
        <f t="shared" si="230"/>
        <v>0</v>
      </c>
      <c r="S369" s="95">
        <v>0</v>
      </c>
      <c r="T369" s="67">
        <f t="shared" si="236"/>
        <v>0</v>
      </c>
      <c r="U369" s="61">
        <f t="shared" si="237"/>
        <v>0</v>
      </c>
      <c r="V369" s="95">
        <v>0</v>
      </c>
      <c r="W369" s="95">
        <f t="shared" si="238"/>
        <v>0</v>
      </c>
      <c r="X369" s="95">
        <v>0</v>
      </c>
      <c r="Y369" s="92">
        <f t="shared" si="239"/>
        <v>0</v>
      </c>
      <c r="Z369" s="87">
        <f t="shared" si="240"/>
        <v>0</v>
      </c>
      <c r="AB369" s="139">
        <v>-44</v>
      </c>
      <c r="AC369" s="139">
        <v>-31</v>
      </c>
      <c r="AD369" s="139">
        <v>-17</v>
      </c>
      <c r="AE369" s="139">
        <v>-47</v>
      </c>
      <c r="AF369" s="139">
        <v>-32</v>
      </c>
      <c r="AG369" s="139">
        <v>14</v>
      </c>
    </row>
    <row r="370" spans="2:33" ht="15" customHeight="1" x14ac:dyDescent="0.3">
      <c r="B370" s="124">
        <v>44192</v>
      </c>
      <c r="C370" s="96"/>
      <c r="D370" s="96"/>
      <c r="E370" s="30"/>
      <c r="F370" s="30"/>
      <c r="G370" s="96"/>
      <c r="H370" s="95">
        <v>199</v>
      </c>
      <c r="I370" s="91">
        <v>24</v>
      </c>
      <c r="J370" s="92">
        <v>888</v>
      </c>
      <c r="K370" s="93">
        <v>0.98666666666666669</v>
      </c>
      <c r="L370" s="92">
        <v>29</v>
      </c>
      <c r="M370" s="93">
        <v>0.80555555555555558</v>
      </c>
      <c r="N370" s="15">
        <v>917</v>
      </c>
      <c r="O370" s="56"/>
      <c r="P370" s="56"/>
      <c r="Q370" s="95">
        <v>0</v>
      </c>
      <c r="R370" s="64">
        <f t="shared" si="230"/>
        <v>0</v>
      </c>
      <c r="S370" s="95">
        <v>0</v>
      </c>
      <c r="T370" s="67">
        <f t="shared" si="236"/>
        <v>0</v>
      </c>
      <c r="U370" s="61">
        <f t="shared" si="237"/>
        <v>0</v>
      </c>
      <c r="V370" s="95">
        <v>0</v>
      </c>
      <c r="W370" s="95">
        <f t="shared" si="238"/>
        <v>0</v>
      </c>
      <c r="X370" s="95">
        <v>0</v>
      </c>
      <c r="Y370" s="92">
        <f t="shared" si="239"/>
        <v>0</v>
      </c>
      <c r="Z370" s="87">
        <f t="shared" si="240"/>
        <v>0</v>
      </c>
      <c r="AB370" s="139">
        <v>-45</v>
      </c>
      <c r="AC370" s="139">
        <v>-32</v>
      </c>
      <c r="AD370" s="139">
        <v>-43</v>
      </c>
      <c r="AE370" s="139">
        <v>-49</v>
      </c>
      <c r="AF370" s="139">
        <v>-19</v>
      </c>
      <c r="AG370" s="139">
        <v>12</v>
      </c>
    </row>
    <row r="371" spans="2:33" ht="15" customHeight="1" x14ac:dyDescent="0.3">
      <c r="B371" s="124">
        <v>44193</v>
      </c>
      <c r="C371" s="96"/>
      <c r="D371" s="96"/>
      <c r="E371" s="30"/>
      <c r="F371" s="30"/>
      <c r="G371" s="96"/>
      <c r="H371" s="95">
        <v>168</v>
      </c>
      <c r="I371" s="91">
        <v>20</v>
      </c>
      <c r="J371" s="92">
        <v>1471</v>
      </c>
      <c r="K371" s="93">
        <v>0.99123989218328845</v>
      </c>
      <c r="L371" s="92">
        <v>86</v>
      </c>
      <c r="M371" s="93">
        <v>0.85148514851485146</v>
      </c>
      <c r="N371" s="15">
        <v>1557</v>
      </c>
      <c r="O371" s="56"/>
      <c r="P371" s="56"/>
      <c r="Q371" s="92">
        <v>899</v>
      </c>
      <c r="R371" s="64">
        <f t="shared" si="230"/>
        <v>0.99621535395600525</v>
      </c>
      <c r="S371" s="92">
        <v>281</v>
      </c>
      <c r="T371" s="64">
        <f t="shared" si="236"/>
        <v>1.8122431996671347</v>
      </c>
      <c r="U371" s="61">
        <f t="shared" si="237"/>
        <v>1180</v>
      </c>
      <c r="V371" s="92">
        <v>0</v>
      </c>
      <c r="W371" s="64">
        <f t="shared" si="238"/>
        <v>0</v>
      </c>
      <c r="X371" s="92">
        <v>18</v>
      </c>
      <c r="Y371" s="92">
        <f t="shared" si="239"/>
        <v>0.89746682750301576</v>
      </c>
      <c r="Z371" s="87">
        <f t="shared" si="240"/>
        <v>18</v>
      </c>
      <c r="AB371" s="139">
        <v>-8</v>
      </c>
      <c r="AC371" s="139">
        <v>11</v>
      </c>
      <c r="AD371" s="139">
        <v>-15</v>
      </c>
      <c r="AE371" s="139">
        <v>-40</v>
      </c>
      <c r="AF371" s="139">
        <v>-42</v>
      </c>
      <c r="AG371" s="139">
        <v>16</v>
      </c>
    </row>
    <row r="372" spans="2:33" ht="15" customHeight="1" x14ac:dyDescent="0.3">
      <c r="B372" s="124">
        <v>44194</v>
      </c>
      <c r="C372" s="96"/>
      <c r="D372" s="96"/>
      <c r="E372" s="30"/>
      <c r="F372" s="30"/>
      <c r="G372" s="96"/>
      <c r="H372" s="95">
        <v>123</v>
      </c>
      <c r="I372" s="91">
        <v>15</v>
      </c>
      <c r="J372" s="92">
        <v>1478</v>
      </c>
      <c r="K372" s="93">
        <v>0.99261249160510412</v>
      </c>
      <c r="L372" s="92">
        <v>100</v>
      </c>
      <c r="M372" s="93">
        <v>0.90909090909090906</v>
      </c>
      <c r="N372" s="15">
        <v>1578</v>
      </c>
      <c r="O372" s="56"/>
      <c r="P372" s="56"/>
      <c r="Q372" s="92">
        <v>1462</v>
      </c>
      <c r="R372" s="64">
        <f t="shared" si="230"/>
        <v>1.620096604542469</v>
      </c>
      <c r="S372" s="92">
        <v>364</v>
      </c>
      <c r="T372" s="64">
        <f t="shared" ref="T372:T378" si="241">S372/$S$68</f>
        <v>2.3475321162947935</v>
      </c>
      <c r="U372" s="61">
        <f t="shared" ref="U372:U378" si="242">Q372+S372</f>
        <v>1826</v>
      </c>
      <c r="V372" s="92">
        <v>2</v>
      </c>
      <c r="W372" s="64">
        <f t="shared" ref="W372:W378" si="243">V372/$V$68</f>
        <v>0.82529118136439272</v>
      </c>
      <c r="X372" s="92">
        <v>6</v>
      </c>
      <c r="Y372" s="92">
        <f t="shared" ref="Y372:Y378" si="244">X372/$X$68</f>
        <v>0.29915560916767192</v>
      </c>
      <c r="Z372" s="87">
        <f t="shared" ref="Z372:Z378" si="245">V372+X372</f>
        <v>8</v>
      </c>
      <c r="AB372" s="139">
        <v>-7</v>
      </c>
      <c r="AC372" s="139">
        <v>13</v>
      </c>
      <c r="AD372" s="139">
        <v>-14</v>
      </c>
      <c r="AE372" s="139">
        <v>-39</v>
      </c>
      <c r="AF372" s="139">
        <v>-42</v>
      </c>
      <c r="AG372" s="139">
        <v>16</v>
      </c>
    </row>
    <row r="373" spans="2:33" ht="15" customHeight="1" x14ac:dyDescent="0.3">
      <c r="B373" s="124">
        <v>44195</v>
      </c>
      <c r="C373" s="96"/>
      <c r="D373" s="96"/>
      <c r="E373" s="30"/>
      <c r="F373" s="30"/>
      <c r="G373" s="96"/>
      <c r="H373" s="95">
        <v>155</v>
      </c>
      <c r="I373" s="91">
        <v>26</v>
      </c>
      <c r="J373" s="92">
        <v>1479</v>
      </c>
      <c r="K373" s="93">
        <v>0.99261744966442955</v>
      </c>
      <c r="L373" s="92">
        <v>99</v>
      </c>
      <c r="M373" s="93">
        <v>0.83193277310924374</v>
      </c>
      <c r="N373" s="15">
        <v>1578</v>
      </c>
      <c r="O373" s="56"/>
      <c r="P373" s="56"/>
      <c r="Q373" s="92">
        <v>1784</v>
      </c>
      <c r="R373" s="64">
        <f t="shared" si="230"/>
        <v>1.9769167869382795</v>
      </c>
      <c r="S373" s="92">
        <v>517</v>
      </c>
      <c r="T373" s="64">
        <f t="shared" si="241"/>
        <v>3.3342695168252976</v>
      </c>
      <c r="U373" s="61">
        <f t="shared" si="242"/>
        <v>2301</v>
      </c>
      <c r="V373" s="92">
        <v>0</v>
      </c>
      <c r="W373" s="64">
        <f t="shared" si="243"/>
        <v>0</v>
      </c>
      <c r="X373" s="92">
        <v>6</v>
      </c>
      <c r="Y373" s="92">
        <f t="shared" si="244"/>
        <v>0.29915560916767192</v>
      </c>
      <c r="Z373" s="87">
        <f t="shared" si="245"/>
        <v>6</v>
      </c>
      <c r="AB373" s="139">
        <v>-1</v>
      </c>
      <c r="AC373" s="139">
        <v>35</v>
      </c>
      <c r="AD373" s="139">
        <v>4</v>
      </c>
      <c r="AE373" s="139">
        <v>-35</v>
      </c>
      <c r="AF373" s="139">
        <v>-41</v>
      </c>
      <c r="AG373" s="139">
        <v>13</v>
      </c>
    </row>
    <row r="374" spans="2:33" ht="15" customHeight="1" x14ac:dyDescent="0.3">
      <c r="B374" s="124">
        <v>44196</v>
      </c>
      <c r="C374" s="128">
        <v>43906</v>
      </c>
      <c r="D374" s="96"/>
      <c r="E374" s="30"/>
      <c r="F374" s="30"/>
      <c r="G374" s="96"/>
      <c r="H374" s="95">
        <v>125</v>
      </c>
      <c r="I374" s="91">
        <v>17</v>
      </c>
      <c r="J374" s="92">
        <v>1418</v>
      </c>
      <c r="K374" s="93">
        <v>0.95231699126930824</v>
      </c>
      <c r="L374" s="92">
        <v>36</v>
      </c>
      <c r="M374" s="93">
        <v>0.34615384615384615</v>
      </c>
      <c r="N374" s="15">
        <v>1454</v>
      </c>
      <c r="O374" s="56"/>
      <c r="P374" s="56"/>
      <c r="Q374" s="92">
        <v>1015</v>
      </c>
      <c r="R374" s="64">
        <f t="shared" si="230"/>
        <v>1.1247592705954899</v>
      </c>
      <c r="S374" s="92">
        <v>387</v>
      </c>
      <c r="T374" s="64">
        <f t="shared" si="241"/>
        <v>2.4958651895771569</v>
      </c>
      <c r="U374" s="61">
        <f t="shared" si="242"/>
        <v>1402</v>
      </c>
      <c r="V374" s="92">
        <v>0</v>
      </c>
      <c r="W374" s="64">
        <f t="shared" si="243"/>
        <v>0</v>
      </c>
      <c r="X374" s="92">
        <v>0</v>
      </c>
      <c r="Y374" s="92">
        <f t="shared" si="244"/>
        <v>0</v>
      </c>
      <c r="Z374" s="87">
        <f t="shared" si="245"/>
        <v>0</v>
      </c>
      <c r="AB374" s="139">
        <v>-19</v>
      </c>
      <c r="AC374" s="139">
        <v>29</v>
      </c>
      <c r="AD374" s="139">
        <v>-19</v>
      </c>
      <c r="AE374" s="139">
        <v>-51</v>
      </c>
      <c r="AF374" s="139">
        <v>-57</v>
      </c>
      <c r="AG374" s="139">
        <v>19</v>
      </c>
    </row>
    <row r="375" spans="2:33" ht="15" customHeight="1" x14ac:dyDescent="0.3">
      <c r="B375" s="124">
        <v>44197</v>
      </c>
      <c r="C375" s="96"/>
      <c r="D375" s="96"/>
      <c r="E375" s="30"/>
      <c r="F375" s="30"/>
      <c r="G375" s="96"/>
      <c r="H375" s="95">
        <v>151</v>
      </c>
      <c r="I375" s="91">
        <v>14</v>
      </c>
      <c r="J375" s="92">
        <v>823</v>
      </c>
      <c r="K375" s="93">
        <v>0.55123911587407903</v>
      </c>
      <c r="L375" s="92">
        <v>3</v>
      </c>
      <c r="M375" s="93">
        <v>2.7027027027027029E-2</v>
      </c>
      <c r="N375" s="15">
        <v>556</v>
      </c>
      <c r="O375" s="56"/>
      <c r="P375" s="56"/>
      <c r="Q375" s="95">
        <v>0</v>
      </c>
      <c r="R375" s="64">
        <f t="shared" si="230"/>
        <v>0</v>
      </c>
      <c r="S375" s="95">
        <v>0</v>
      </c>
      <c r="T375" s="64">
        <f t="shared" si="241"/>
        <v>0</v>
      </c>
      <c r="U375" s="61">
        <f t="shared" si="242"/>
        <v>0</v>
      </c>
      <c r="V375" s="95">
        <v>0</v>
      </c>
      <c r="W375" s="95">
        <f t="shared" si="243"/>
        <v>0</v>
      </c>
      <c r="X375" s="95">
        <v>0</v>
      </c>
      <c r="Y375" s="92">
        <f t="shared" si="244"/>
        <v>0</v>
      </c>
      <c r="Z375" s="87">
        <f t="shared" si="245"/>
        <v>0</v>
      </c>
      <c r="AB375" s="139">
        <v>-83</v>
      </c>
      <c r="AC375" s="139">
        <v>-87</v>
      </c>
      <c r="AD375" s="139">
        <v>-51</v>
      </c>
      <c r="AE375" s="139">
        <v>-81</v>
      </c>
      <c r="AF375" s="139">
        <v>-87</v>
      </c>
      <c r="AG375" s="139">
        <v>40</v>
      </c>
    </row>
    <row r="376" spans="2:33" ht="15" customHeight="1" x14ac:dyDescent="0.3">
      <c r="B376" s="124">
        <v>44198</v>
      </c>
      <c r="C376" s="96"/>
      <c r="D376" s="96"/>
      <c r="E376" s="30"/>
      <c r="F376" s="30"/>
      <c r="G376" s="96"/>
      <c r="H376" s="95">
        <v>204</v>
      </c>
      <c r="I376" s="91">
        <v>13</v>
      </c>
      <c r="J376" s="92">
        <v>900</v>
      </c>
      <c r="K376" s="93">
        <v>0.98146128680479827</v>
      </c>
      <c r="L376" s="92">
        <v>37</v>
      </c>
      <c r="M376" s="93">
        <v>0.68518518518518523</v>
      </c>
      <c r="N376" s="15">
        <v>1566</v>
      </c>
      <c r="O376" s="56"/>
      <c r="P376" s="56"/>
      <c r="Q376" s="95">
        <v>0</v>
      </c>
      <c r="R376" s="64">
        <f t="shared" si="230"/>
        <v>0</v>
      </c>
      <c r="S376" s="95">
        <v>0</v>
      </c>
      <c r="T376" s="67">
        <f t="shared" si="241"/>
        <v>0</v>
      </c>
      <c r="U376" s="61">
        <f t="shared" si="242"/>
        <v>0</v>
      </c>
      <c r="V376" s="95">
        <v>0</v>
      </c>
      <c r="W376" s="95">
        <f t="shared" si="243"/>
        <v>0</v>
      </c>
      <c r="X376" s="95">
        <v>0</v>
      </c>
      <c r="Y376" s="92">
        <f t="shared" si="244"/>
        <v>0</v>
      </c>
      <c r="Z376" s="87">
        <f t="shared" si="245"/>
        <v>0</v>
      </c>
      <c r="AB376" s="139">
        <v>-58</v>
      </c>
      <c r="AC376" s="139">
        <v>-36</v>
      </c>
      <c r="AD376" s="139">
        <v>-42</v>
      </c>
      <c r="AE376" s="139">
        <v>-54</v>
      </c>
      <c r="AF376" s="139">
        <v>-36</v>
      </c>
      <c r="AG376" s="139">
        <v>20</v>
      </c>
    </row>
    <row r="377" spans="2:33" ht="15" customHeight="1" x14ac:dyDescent="0.3">
      <c r="B377" s="124">
        <v>44199</v>
      </c>
      <c r="C377" s="96"/>
      <c r="D377" s="96"/>
      <c r="E377" s="30"/>
      <c r="F377" s="30"/>
      <c r="G377" s="96"/>
      <c r="H377" s="95">
        <v>232</v>
      </c>
      <c r="I377" s="91">
        <v>23</v>
      </c>
      <c r="J377" s="92">
        <v>891</v>
      </c>
      <c r="K377" s="93">
        <v>0.99</v>
      </c>
      <c r="L377" s="92">
        <v>33</v>
      </c>
      <c r="M377" s="93">
        <v>0.91666666666666663</v>
      </c>
      <c r="N377" s="15">
        <v>924</v>
      </c>
      <c r="O377" s="56"/>
      <c r="P377" s="56"/>
      <c r="Q377" s="95">
        <v>0</v>
      </c>
      <c r="R377" s="64">
        <f t="shared" si="230"/>
        <v>0</v>
      </c>
      <c r="S377" s="95">
        <v>0</v>
      </c>
      <c r="T377" s="67">
        <f t="shared" si="241"/>
        <v>0</v>
      </c>
      <c r="U377" s="61">
        <f t="shared" si="242"/>
        <v>0</v>
      </c>
      <c r="V377" s="95">
        <v>0</v>
      </c>
      <c r="W377" s="95">
        <f t="shared" si="243"/>
        <v>0</v>
      </c>
      <c r="X377" s="95">
        <v>0</v>
      </c>
      <c r="Y377" s="92">
        <f t="shared" si="244"/>
        <v>0</v>
      </c>
      <c r="Z377" s="87">
        <f t="shared" si="245"/>
        <v>0</v>
      </c>
      <c r="AB377" s="139">
        <v>-54</v>
      </c>
      <c r="AC377" s="139">
        <v>-36</v>
      </c>
      <c r="AD377" s="139">
        <v>-48</v>
      </c>
      <c r="AE377" s="139">
        <v>-48</v>
      </c>
      <c r="AF377" s="139">
        <v>-22</v>
      </c>
      <c r="AG377" s="139">
        <v>15</v>
      </c>
    </row>
    <row r="378" spans="2:33" ht="15" customHeight="1" x14ac:dyDescent="0.3">
      <c r="B378" s="124">
        <v>44200</v>
      </c>
      <c r="C378" s="96"/>
      <c r="D378" s="96"/>
      <c r="E378" s="30"/>
      <c r="F378" s="30"/>
      <c r="G378" s="96"/>
      <c r="H378" s="95">
        <v>184</v>
      </c>
      <c r="I378" s="91">
        <v>21</v>
      </c>
      <c r="J378" s="92">
        <v>1480</v>
      </c>
      <c r="K378" s="93">
        <v>0.99730458221024254</v>
      </c>
      <c r="L378" s="92">
        <v>103</v>
      </c>
      <c r="M378" s="93">
        <v>1.0198019801980198</v>
      </c>
      <c r="N378" s="15">
        <v>1583</v>
      </c>
      <c r="O378" s="56"/>
      <c r="P378" s="56"/>
      <c r="Q378" s="92">
        <v>390</v>
      </c>
      <c r="R378" s="64">
        <f t="shared" si="230"/>
        <v>0.43217351283964633</v>
      </c>
      <c r="S378" s="92">
        <v>51</v>
      </c>
      <c r="T378" s="64">
        <f t="shared" si="241"/>
        <v>0.32891246684350134</v>
      </c>
      <c r="U378" s="61">
        <f t="shared" si="242"/>
        <v>441</v>
      </c>
      <c r="V378" s="92">
        <v>15</v>
      </c>
      <c r="W378" s="64">
        <f t="shared" si="243"/>
        <v>6.1896838602329449</v>
      </c>
      <c r="X378" s="92">
        <v>41</v>
      </c>
      <c r="Y378" s="92">
        <f t="shared" si="244"/>
        <v>2.0442299959790913</v>
      </c>
      <c r="Z378" s="87">
        <f t="shared" si="245"/>
        <v>56</v>
      </c>
      <c r="AB378" s="139">
        <v>-15</v>
      </c>
      <c r="AC378" s="139">
        <v>12</v>
      </c>
      <c r="AD378" s="139">
        <v>-23</v>
      </c>
      <c r="AE378" s="139">
        <v>-34</v>
      </c>
      <c r="AF378" s="139">
        <v>-18</v>
      </c>
      <c r="AG378" s="139">
        <v>10</v>
      </c>
    </row>
    <row r="379" spans="2:33" ht="15" customHeight="1" x14ac:dyDescent="0.3">
      <c r="B379" s="124">
        <v>44201</v>
      </c>
      <c r="C379" s="96"/>
      <c r="D379" s="96"/>
      <c r="E379" s="30"/>
      <c r="F379" s="30"/>
      <c r="G379" s="96"/>
      <c r="H379" s="95">
        <v>119</v>
      </c>
      <c r="I379" s="91">
        <v>25</v>
      </c>
      <c r="J379" s="92">
        <v>1481</v>
      </c>
      <c r="K379" s="93">
        <v>0.99462726662189394</v>
      </c>
      <c r="L379" s="92">
        <v>106</v>
      </c>
      <c r="M379" s="93">
        <v>0.96363636363636362</v>
      </c>
      <c r="N379" s="15">
        <v>1587</v>
      </c>
      <c r="O379" s="56"/>
      <c r="P379" s="56"/>
      <c r="Q379" s="92">
        <v>483</v>
      </c>
      <c r="R379" s="64">
        <f t="shared" si="230"/>
        <v>0.53523027359371578</v>
      </c>
      <c r="S379" s="92">
        <v>78</v>
      </c>
      <c r="T379" s="64">
        <f t="shared" ref="T379:T385" si="246">S379/$S$68</f>
        <v>0.50304259634888437</v>
      </c>
      <c r="U379" s="61">
        <f t="shared" ref="U379:U385" si="247">Q379+S379</f>
        <v>561</v>
      </c>
      <c r="V379" s="92">
        <v>2</v>
      </c>
      <c r="W379" s="64">
        <f t="shared" ref="W379:W385" si="248">V379/$V$68</f>
        <v>0.82529118136439272</v>
      </c>
      <c r="X379" s="92">
        <v>14</v>
      </c>
      <c r="Y379" s="92">
        <f t="shared" ref="Y379:Y385" si="249">X379/$X$68</f>
        <v>0.69802975472456785</v>
      </c>
      <c r="Z379" s="87">
        <f t="shared" ref="Z379:Z385" si="250">V379+X379</f>
        <v>16</v>
      </c>
      <c r="AB379" s="139">
        <v>-17</v>
      </c>
      <c r="AC379" s="139">
        <v>6</v>
      </c>
      <c r="AD379" s="139">
        <v>-21</v>
      </c>
      <c r="AE379" s="139">
        <v>-34</v>
      </c>
      <c r="AF379" s="139">
        <v>-17</v>
      </c>
      <c r="AG379" s="139">
        <v>10</v>
      </c>
    </row>
    <row r="380" spans="2:33" ht="15" customHeight="1" x14ac:dyDescent="0.3">
      <c r="B380" s="124">
        <v>44202</v>
      </c>
      <c r="C380" s="96"/>
      <c r="D380" s="96"/>
      <c r="E380" s="30"/>
      <c r="F380" s="30"/>
      <c r="G380" s="96"/>
      <c r="H380" s="95">
        <v>141</v>
      </c>
      <c r="I380" s="91">
        <v>39</v>
      </c>
      <c r="J380" s="92">
        <v>1481</v>
      </c>
      <c r="K380" s="93">
        <v>0.99395973154362416</v>
      </c>
      <c r="L380" s="92">
        <v>116</v>
      </c>
      <c r="M380" s="93">
        <v>0.97478991596638653</v>
      </c>
      <c r="N380" s="15">
        <v>1597</v>
      </c>
      <c r="O380" s="56"/>
      <c r="P380" s="56"/>
      <c r="Q380" s="92">
        <v>375</v>
      </c>
      <c r="R380" s="64">
        <f t="shared" si="230"/>
        <v>0.41555145465350607</v>
      </c>
      <c r="S380" s="92">
        <v>62</v>
      </c>
      <c r="T380" s="64">
        <f t="shared" si="246"/>
        <v>0.39985437145680552</v>
      </c>
      <c r="U380" s="61">
        <f t="shared" si="247"/>
        <v>437</v>
      </c>
      <c r="V380" s="92">
        <v>12</v>
      </c>
      <c r="W380" s="64">
        <f t="shared" si="248"/>
        <v>4.9517470881863561</v>
      </c>
      <c r="X380" s="92">
        <v>32</v>
      </c>
      <c r="Y380" s="92">
        <f t="shared" si="249"/>
        <v>1.5954965822275835</v>
      </c>
      <c r="Z380" s="87">
        <f t="shared" si="250"/>
        <v>44</v>
      </c>
      <c r="AB380" s="139">
        <v>-18</v>
      </c>
      <c r="AC380" s="139">
        <v>4</v>
      </c>
      <c r="AD380" s="139">
        <v>-23</v>
      </c>
      <c r="AE380" s="139">
        <v>-34</v>
      </c>
      <c r="AF380" s="139">
        <v>-17</v>
      </c>
      <c r="AG380" s="139">
        <v>11</v>
      </c>
    </row>
    <row r="381" spans="2:33" ht="15" customHeight="1" x14ac:dyDescent="0.3">
      <c r="B381" s="124">
        <v>44203</v>
      </c>
      <c r="C381" s="96"/>
      <c r="D381" s="96"/>
      <c r="E381" s="30"/>
      <c r="F381" s="30"/>
      <c r="G381" s="96"/>
      <c r="H381" s="95">
        <v>130</v>
      </c>
      <c r="I381" s="91">
        <v>21</v>
      </c>
      <c r="J381" s="92">
        <v>1479</v>
      </c>
      <c r="K381" s="93">
        <v>0.99328408327736739</v>
      </c>
      <c r="L381" s="92">
        <v>107</v>
      </c>
      <c r="M381" s="93">
        <v>1.0288461538461537</v>
      </c>
      <c r="N381" s="15">
        <v>1586</v>
      </c>
      <c r="O381" s="56"/>
      <c r="P381" s="56"/>
      <c r="Q381" s="92">
        <v>741</v>
      </c>
      <c r="R381" s="64">
        <f t="shared" si="230"/>
        <v>0.82112967439532802</v>
      </c>
      <c r="S381" s="92">
        <v>75</v>
      </c>
      <c r="T381" s="64">
        <f t="shared" si="246"/>
        <v>0.48369480418161959</v>
      </c>
      <c r="U381" s="61">
        <f t="shared" si="247"/>
        <v>816</v>
      </c>
      <c r="V381" s="92">
        <v>0</v>
      </c>
      <c r="W381" s="64">
        <f t="shared" si="248"/>
        <v>0</v>
      </c>
      <c r="X381" s="92">
        <v>9</v>
      </c>
      <c r="Y381" s="92">
        <f t="shared" si="249"/>
        <v>0.44873341375150788</v>
      </c>
      <c r="Z381" s="87">
        <f t="shared" si="250"/>
        <v>9</v>
      </c>
      <c r="AB381" s="139">
        <v>-18</v>
      </c>
      <c r="AC381" s="139">
        <v>3</v>
      </c>
      <c r="AD381" s="139">
        <v>-21</v>
      </c>
      <c r="AE381" s="139">
        <v>-36</v>
      </c>
      <c r="AF381" s="139">
        <v>-17</v>
      </c>
      <c r="AG381" s="139">
        <v>11</v>
      </c>
    </row>
    <row r="382" spans="2:33" ht="15" customHeight="1" x14ac:dyDescent="0.3">
      <c r="B382" s="124">
        <v>44204</v>
      </c>
      <c r="C382" s="96"/>
      <c r="D382" s="96"/>
      <c r="E382" s="30"/>
      <c r="F382" s="30"/>
      <c r="G382" s="96"/>
      <c r="H382" s="95">
        <v>165</v>
      </c>
      <c r="I382" s="91">
        <v>22</v>
      </c>
      <c r="J382" s="92">
        <v>1485</v>
      </c>
      <c r="K382" s="93">
        <v>0.99464166108506358</v>
      </c>
      <c r="L382" s="92">
        <v>122</v>
      </c>
      <c r="M382" s="93">
        <v>1.0990990990990992</v>
      </c>
      <c r="N382" s="15">
        <v>1607</v>
      </c>
      <c r="O382" s="56"/>
      <c r="P382" s="56"/>
      <c r="Q382" s="92">
        <v>1672</v>
      </c>
      <c r="R382" s="64">
        <f t="shared" si="230"/>
        <v>1.8528054191484324</v>
      </c>
      <c r="S382" s="92">
        <v>40</v>
      </c>
      <c r="T382" s="64">
        <f t="shared" si="246"/>
        <v>0.2579705622301971</v>
      </c>
      <c r="U382" s="61">
        <f t="shared" si="247"/>
        <v>1712</v>
      </c>
      <c r="V382" s="92">
        <v>3</v>
      </c>
      <c r="W382" s="64">
        <f t="shared" si="248"/>
        <v>1.237936772046589</v>
      </c>
      <c r="X382" s="92">
        <v>20</v>
      </c>
      <c r="Y382" s="92">
        <f t="shared" si="249"/>
        <v>0.99718536389223977</v>
      </c>
      <c r="Z382" s="87">
        <f t="shared" si="250"/>
        <v>23</v>
      </c>
      <c r="AB382" s="139">
        <v>-23</v>
      </c>
      <c r="AC382" s="139">
        <v>10</v>
      </c>
      <c r="AD382" s="139">
        <v>-31</v>
      </c>
      <c r="AE382" s="139">
        <v>-37</v>
      </c>
      <c r="AF382" s="139">
        <v>-17</v>
      </c>
      <c r="AG382" s="139">
        <v>12</v>
      </c>
    </row>
    <row r="383" spans="2:33" ht="15" customHeight="1" x14ac:dyDescent="0.3">
      <c r="B383" s="124">
        <v>44205</v>
      </c>
      <c r="C383" s="96"/>
      <c r="D383" s="96"/>
      <c r="E383" s="30"/>
      <c r="F383" s="30"/>
      <c r="G383" s="96"/>
      <c r="H383" s="95">
        <v>143</v>
      </c>
      <c r="I383" s="91">
        <v>16</v>
      </c>
      <c r="J383" s="92">
        <v>912</v>
      </c>
      <c r="K383" s="93">
        <v>0.99454743729552886</v>
      </c>
      <c r="L383" s="92">
        <v>50</v>
      </c>
      <c r="M383" s="93">
        <v>0.92592592592592593</v>
      </c>
      <c r="N383" s="15">
        <v>962</v>
      </c>
      <c r="O383" s="56"/>
      <c r="P383" s="56"/>
      <c r="Q383" s="95">
        <v>0</v>
      </c>
      <c r="R383" s="64">
        <f t="shared" si="230"/>
        <v>0</v>
      </c>
      <c r="S383" s="95">
        <v>0</v>
      </c>
      <c r="T383" s="67">
        <f t="shared" si="246"/>
        <v>0</v>
      </c>
      <c r="U383" s="61">
        <f t="shared" si="247"/>
        <v>0</v>
      </c>
      <c r="V383" s="95">
        <v>0</v>
      </c>
      <c r="W383" s="95">
        <f t="shared" si="248"/>
        <v>0</v>
      </c>
      <c r="X383" s="95">
        <v>0</v>
      </c>
      <c r="Y383" s="95">
        <f t="shared" si="249"/>
        <v>0</v>
      </c>
      <c r="Z383" s="87">
        <f t="shared" si="250"/>
        <v>0</v>
      </c>
      <c r="AB383" s="139">
        <v>-57</v>
      </c>
      <c r="AC383" s="139">
        <v>-34</v>
      </c>
      <c r="AD383" s="139">
        <v>-58</v>
      </c>
      <c r="AE383" s="139">
        <v>-56</v>
      </c>
      <c r="AF383" s="139">
        <v>-23</v>
      </c>
      <c r="AG383" s="139">
        <v>19</v>
      </c>
    </row>
    <row r="384" spans="2:33" ht="15" customHeight="1" x14ac:dyDescent="0.3">
      <c r="B384" s="124">
        <v>44206</v>
      </c>
      <c r="C384" s="96"/>
      <c r="D384" s="96"/>
      <c r="E384" s="30"/>
      <c r="F384" s="30"/>
      <c r="G384" s="96"/>
      <c r="H384" s="95">
        <v>166</v>
      </c>
      <c r="I384" s="91">
        <v>17</v>
      </c>
      <c r="J384" s="92">
        <v>883</v>
      </c>
      <c r="K384" s="93">
        <v>0.98111111111111116</v>
      </c>
      <c r="L384" s="92">
        <v>26</v>
      </c>
      <c r="M384" s="93">
        <v>0.72222222222222221</v>
      </c>
      <c r="N384" s="15">
        <v>909</v>
      </c>
      <c r="O384" s="56"/>
      <c r="P384" s="56"/>
      <c r="Q384" s="95">
        <v>0</v>
      </c>
      <c r="R384" s="64">
        <f t="shared" si="230"/>
        <v>0</v>
      </c>
      <c r="S384" s="95">
        <v>0</v>
      </c>
      <c r="T384" s="67">
        <f t="shared" si="246"/>
        <v>0</v>
      </c>
      <c r="U384" s="61">
        <f t="shared" si="247"/>
        <v>0</v>
      </c>
      <c r="V384" s="95">
        <v>0</v>
      </c>
      <c r="W384" s="95">
        <f t="shared" si="248"/>
        <v>0</v>
      </c>
      <c r="X384" s="95">
        <v>0</v>
      </c>
      <c r="Y384" s="95">
        <f t="shared" si="249"/>
        <v>0</v>
      </c>
      <c r="Z384" s="87">
        <f t="shared" si="250"/>
        <v>0</v>
      </c>
      <c r="AB384" s="139">
        <v>-56</v>
      </c>
      <c r="AC384" s="139">
        <v>-37</v>
      </c>
      <c r="AD384" s="139">
        <v>-57</v>
      </c>
      <c r="AE384" s="139">
        <v>-56</v>
      </c>
      <c r="AF384" s="139">
        <v>-23</v>
      </c>
      <c r="AG384" s="139">
        <v>16</v>
      </c>
    </row>
    <row r="385" spans="2:33" ht="15" customHeight="1" x14ac:dyDescent="0.3">
      <c r="B385" s="124">
        <v>44207</v>
      </c>
      <c r="C385" s="96"/>
      <c r="D385" s="96"/>
      <c r="E385" s="30"/>
      <c r="F385" s="30"/>
      <c r="G385" s="96"/>
      <c r="H385" s="95">
        <v>112</v>
      </c>
      <c r="I385" s="91">
        <v>26</v>
      </c>
      <c r="J385" s="92">
        <v>1478</v>
      </c>
      <c r="K385" s="93">
        <v>0.99595687331536387</v>
      </c>
      <c r="L385" s="92">
        <v>88</v>
      </c>
      <c r="M385" s="93">
        <v>0.87128712871287128</v>
      </c>
      <c r="N385" s="15">
        <v>1566</v>
      </c>
      <c r="O385" s="56"/>
      <c r="P385" s="56"/>
      <c r="Q385" s="92">
        <v>318</v>
      </c>
      <c r="R385" s="64">
        <f t="shared" si="230"/>
        <v>0.35238763354617314</v>
      </c>
      <c r="S385" s="92">
        <v>83</v>
      </c>
      <c r="T385" s="64">
        <f t="shared" si="246"/>
        <v>0.53528891662765898</v>
      </c>
      <c r="U385" s="61">
        <f t="shared" si="247"/>
        <v>401</v>
      </c>
      <c r="V385" s="92">
        <v>0</v>
      </c>
      <c r="W385" s="64">
        <f t="shared" si="248"/>
        <v>0</v>
      </c>
      <c r="X385" s="92">
        <v>18</v>
      </c>
      <c r="Y385" s="92">
        <f t="shared" si="249"/>
        <v>0.89746682750301576</v>
      </c>
      <c r="Z385" s="87">
        <f t="shared" si="250"/>
        <v>18</v>
      </c>
      <c r="AB385" s="139">
        <v>-16</v>
      </c>
      <c r="AC385" s="139">
        <v>12</v>
      </c>
      <c r="AD385" s="139">
        <v>-22</v>
      </c>
      <c r="AE385" s="139">
        <v>-38</v>
      </c>
      <c r="AF385" s="139">
        <v>-17</v>
      </c>
      <c r="AG385" s="139">
        <v>10</v>
      </c>
    </row>
    <row r="386" spans="2:33" ht="15" customHeight="1" x14ac:dyDescent="0.3">
      <c r="B386" s="124">
        <v>44208</v>
      </c>
      <c r="C386" s="96"/>
      <c r="D386" s="96"/>
      <c r="E386" s="30"/>
      <c r="F386" s="30"/>
      <c r="G386" s="96"/>
      <c r="H386" s="95">
        <v>54</v>
      </c>
      <c r="I386" s="91">
        <v>27</v>
      </c>
      <c r="J386" s="92">
        <v>1481</v>
      </c>
      <c r="K386" s="93">
        <v>0.99462726662189394</v>
      </c>
      <c r="L386" s="92">
        <v>110</v>
      </c>
      <c r="M386" s="93">
        <v>1</v>
      </c>
      <c r="N386" s="15">
        <v>1591</v>
      </c>
      <c r="O386" s="56"/>
      <c r="P386" s="56"/>
      <c r="Q386" s="92">
        <v>286</v>
      </c>
      <c r="R386" s="64">
        <f t="shared" si="230"/>
        <v>0.31692724274907397</v>
      </c>
      <c r="S386" s="92">
        <v>87</v>
      </c>
      <c r="T386" s="64">
        <f t="shared" ref="T386:T392" si="251">S386/$S$68</f>
        <v>0.56108597285067874</v>
      </c>
      <c r="U386" s="61">
        <f t="shared" ref="U386:U392" si="252">Q386+S386</f>
        <v>373</v>
      </c>
      <c r="V386" s="92">
        <v>0</v>
      </c>
      <c r="W386" s="64">
        <f t="shared" ref="W386:W392" si="253">V386/$V$68</f>
        <v>0</v>
      </c>
      <c r="X386" s="92">
        <v>14</v>
      </c>
      <c r="Y386" s="92">
        <f t="shared" ref="Y386:Y392" si="254">X386/$X$68</f>
        <v>0.69802975472456785</v>
      </c>
      <c r="Z386" s="87">
        <f t="shared" ref="Z386:Z392" si="255">V386+X386</f>
        <v>14</v>
      </c>
      <c r="AB386" s="139">
        <v>-17</v>
      </c>
      <c r="AC386" s="139">
        <v>6</v>
      </c>
      <c r="AD386" s="139">
        <v>-23</v>
      </c>
      <c r="AE386" s="139">
        <v>-38</v>
      </c>
      <c r="AF386" s="139">
        <v>-18</v>
      </c>
      <c r="AG386" s="139">
        <v>10</v>
      </c>
    </row>
    <row r="387" spans="2:33" ht="15" customHeight="1" x14ac:dyDescent="0.3">
      <c r="B387" s="124">
        <v>44209</v>
      </c>
      <c r="C387" s="96"/>
      <c r="D387" s="96"/>
      <c r="E387" s="30"/>
      <c r="F387" s="30"/>
      <c r="G387" s="96"/>
      <c r="H387" s="95">
        <v>63</v>
      </c>
      <c r="I387" s="91">
        <v>28</v>
      </c>
      <c r="J387" s="92">
        <v>1480</v>
      </c>
      <c r="K387" s="93">
        <v>0.99328859060402686</v>
      </c>
      <c r="L387" s="92">
        <v>126</v>
      </c>
      <c r="M387" s="93">
        <v>1.0588235294117647</v>
      </c>
      <c r="N387" s="15">
        <v>1606</v>
      </c>
      <c r="O387" s="56"/>
      <c r="P387" s="56"/>
      <c r="Q387" s="92">
        <v>242</v>
      </c>
      <c r="R387" s="64">
        <f t="shared" si="230"/>
        <v>0.2681692054030626</v>
      </c>
      <c r="S387" s="92">
        <v>88</v>
      </c>
      <c r="T387" s="64">
        <f t="shared" si="251"/>
        <v>0.56753523690643359</v>
      </c>
      <c r="U387" s="61">
        <f t="shared" si="252"/>
        <v>330</v>
      </c>
      <c r="V387" s="92">
        <v>0</v>
      </c>
      <c r="W387" s="64">
        <f t="shared" si="253"/>
        <v>0</v>
      </c>
      <c r="X387" s="92">
        <v>2</v>
      </c>
      <c r="Y387" s="92">
        <f t="shared" si="254"/>
        <v>9.9718536389223969E-2</v>
      </c>
      <c r="Z387" s="87">
        <f t="shared" si="255"/>
        <v>2</v>
      </c>
      <c r="AB387" s="139">
        <v>-15</v>
      </c>
      <c r="AC387" s="139">
        <v>6</v>
      </c>
      <c r="AD387" s="139">
        <v>-16</v>
      </c>
      <c r="AE387" s="139">
        <v>-36</v>
      </c>
      <c r="AF387" s="139">
        <v>-19</v>
      </c>
      <c r="AG387" s="139">
        <v>8</v>
      </c>
    </row>
    <row r="388" spans="2:33" ht="15" customHeight="1" x14ac:dyDescent="0.3">
      <c r="B388" s="124">
        <v>44210</v>
      </c>
      <c r="C388" s="96"/>
      <c r="D388" s="96"/>
      <c r="E388" s="30"/>
      <c r="F388" s="30"/>
      <c r="G388" s="96"/>
      <c r="H388" s="95">
        <v>94</v>
      </c>
      <c r="I388" s="91">
        <v>29</v>
      </c>
      <c r="J388" s="92">
        <v>1483</v>
      </c>
      <c r="K388" s="93">
        <v>0.99597044996642037</v>
      </c>
      <c r="L388" s="92">
        <v>90</v>
      </c>
      <c r="M388" s="93">
        <v>0.86538461538461542</v>
      </c>
      <c r="N388" s="15">
        <v>1573</v>
      </c>
      <c r="O388" s="56"/>
      <c r="P388" s="56"/>
      <c r="Q388" s="92">
        <v>325</v>
      </c>
      <c r="R388" s="64">
        <f t="shared" si="230"/>
        <v>0.36014459403303861</v>
      </c>
      <c r="S388" s="92">
        <v>73</v>
      </c>
      <c r="T388" s="64">
        <f t="shared" si="251"/>
        <v>0.47079627607010971</v>
      </c>
      <c r="U388" s="61">
        <f t="shared" si="252"/>
        <v>398</v>
      </c>
      <c r="V388" s="92">
        <v>0</v>
      </c>
      <c r="W388" s="64">
        <f t="shared" si="253"/>
        <v>0</v>
      </c>
      <c r="X388" s="92">
        <v>3</v>
      </c>
      <c r="Y388" s="92">
        <f t="shared" si="254"/>
        <v>0.14957780458383596</v>
      </c>
      <c r="Z388" s="87">
        <f t="shared" si="255"/>
        <v>3</v>
      </c>
      <c r="AB388" s="139">
        <v>-20</v>
      </c>
      <c r="AC388" s="139">
        <v>2</v>
      </c>
      <c r="AD388" s="139">
        <v>-23</v>
      </c>
      <c r="AE388" s="139">
        <v>-42</v>
      </c>
      <c r="AF388" s="139">
        <v>-23</v>
      </c>
      <c r="AG388" s="139">
        <v>10</v>
      </c>
    </row>
    <row r="389" spans="2:33" ht="15" customHeight="1" x14ac:dyDescent="0.3">
      <c r="B389" s="124">
        <v>44211</v>
      </c>
      <c r="C389" s="96"/>
      <c r="D389" s="96"/>
      <c r="E389" s="30"/>
      <c r="F389" s="30"/>
      <c r="G389" s="96"/>
      <c r="H389" s="95">
        <v>123</v>
      </c>
      <c r="I389" s="91">
        <v>28</v>
      </c>
      <c r="J389" s="92">
        <v>1486</v>
      </c>
      <c r="K389" s="93">
        <v>0.99531145344943073</v>
      </c>
      <c r="L389" s="92">
        <v>103</v>
      </c>
      <c r="M389" s="93">
        <v>0.92792792792792789</v>
      </c>
      <c r="N389" s="15">
        <v>1589</v>
      </c>
      <c r="O389" s="56"/>
      <c r="P389" s="56"/>
      <c r="Q389" s="92">
        <v>296</v>
      </c>
      <c r="R389" s="64">
        <f t="shared" si="230"/>
        <v>0.32800861487316746</v>
      </c>
      <c r="S389" s="92">
        <v>78</v>
      </c>
      <c r="T389" s="64">
        <f t="shared" si="251"/>
        <v>0.50304259634888437</v>
      </c>
      <c r="U389" s="61">
        <f t="shared" si="252"/>
        <v>374</v>
      </c>
      <c r="V389" s="92">
        <v>0</v>
      </c>
      <c r="W389" s="64">
        <f t="shared" si="253"/>
        <v>0</v>
      </c>
      <c r="X389" s="92">
        <v>8</v>
      </c>
      <c r="Y389" s="92">
        <f t="shared" si="254"/>
        <v>0.39887414555689588</v>
      </c>
      <c r="Z389" s="87">
        <f t="shared" si="255"/>
        <v>8</v>
      </c>
      <c r="AB389" s="139">
        <v>-60</v>
      </c>
      <c r="AC389" s="139">
        <v>-15</v>
      </c>
      <c r="AD389" s="139">
        <v>-44</v>
      </c>
      <c r="AE389" s="139">
        <v>-54</v>
      </c>
      <c r="AF389" s="139">
        <v>-32</v>
      </c>
      <c r="AG389" s="139">
        <v>18</v>
      </c>
    </row>
    <row r="390" spans="2:33" ht="15" customHeight="1" x14ac:dyDescent="0.3">
      <c r="B390" s="124">
        <v>44212</v>
      </c>
      <c r="C390" s="96"/>
      <c r="D390" s="96"/>
      <c r="E390" s="30"/>
      <c r="F390" s="30"/>
      <c r="G390" s="96"/>
      <c r="H390" s="95">
        <v>94</v>
      </c>
      <c r="I390" s="91">
        <v>25</v>
      </c>
      <c r="J390" s="92">
        <v>896</v>
      </c>
      <c r="K390" s="93">
        <v>0.97709923664122134</v>
      </c>
      <c r="L390" s="92">
        <v>59</v>
      </c>
      <c r="M390" s="93">
        <v>1.0925925925925926</v>
      </c>
      <c r="N390" s="15">
        <v>955</v>
      </c>
      <c r="O390" s="56"/>
      <c r="P390" s="56"/>
      <c r="Q390" s="95">
        <v>0</v>
      </c>
      <c r="R390" s="64">
        <f t="shared" si="230"/>
        <v>0</v>
      </c>
      <c r="S390" s="95">
        <v>0</v>
      </c>
      <c r="T390" s="67">
        <f t="shared" si="251"/>
        <v>0</v>
      </c>
      <c r="U390" s="61">
        <f t="shared" si="252"/>
        <v>0</v>
      </c>
      <c r="V390" s="95">
        <v>0</v>
      </c>
      <c r="W390" s="95">
        <f t="shared" si="253"/>
        <v>0</v>
      </c>
      <c r="X390" s="95">
        <v>0</v>
      </c>
      <c r="Y390" s="95">
        <f t="shared" si="254"/>
        <v>0</v>
      </c>
      <c r="Z390" s="87">
        <f t="shared" si="255"/>
        <v>0</v>
      </c>
      <c r="AB390" s="139">
        <v>-70</v>
      </c>
      <c r="AC390" s="139">
        <v>-33</v>
      </c>
      <c r="AD390" s="139">
        <v>-56</v>
      </c>
      <c r="AE390" s="139">
        <v>-64</v>
      </c>
      <c r="AF390" s="139">
        <v>-36</v>
      </c>
      <c r="AG390" s="139">
        <v>19</v>
      </c>
    </row>
    <row r="391" spans="2:33" ht="15" customHeight="1" x14ac:dyDescent="0.3">
      <c r="B391" s="124">
        <v>44213</v>
      </c>
      <c r="C391" s="96"/>
      <c r="D391" s="96"/>
      <c r="E391" s="30"/>
      <c r="F391" s="30"/>
      <c r="G391" s="96"/>
      <c r="H391" s="95">
        <v>115</v>
      </c>
      <c r="I391" s="91">
        <v>27</v>
      </c>
      <c r="J391" s="92">
        <v>868</v>
      </c>
      <c r="K391" s="93">
        <v>0.96444444444444444</v>
      </c>
      <c r="L391" s="92">
        <v>37</v>
      </c>
      <c r="M391" s="93">
        <v>1.0277777777777777</v>
      </c>
      <c r="N391" s="15">
        <v>905</v>
      </c>
      <c r="O391" s="56"/>
      <c r="P391" s="56"/>
      <c r="Q391" s="95">
        <v>0</v>
      </c>
      <c r="R391" s="64">
        <f t="shared" si="230"/>
        <v>0</v>
      </c>
      <c r="S391" s="95">
        <v>0</v>
      </c>
      <c r="T391" s="67">
        <f t="shared" si="251"/>
        <v>0</v>
      </c>
      <c r="U391" s="61">
        <f t="shared" si="252"/>
        <v>0</v>
      </c>
      <c r="V391" s="95">
        <v>0</v>
      </c>
      <c r="W391" s="95">
        <f t="shared" si="253"/>
        <v>0</v>
      </c>
      <c r="X391" s="95">
        <v>0</v>
      </c>
      <c r="Y391" s="95">
        <f t="shared" si="254"/>
        <v>0</v>
      </c>
      <c r="Z391" s="87">
        <f t="shared" si="255"/>
        <v>0</v>
      </c>
      <c r="AB391" s="139">
        <v>-71</v>
      </c>
      <c r="AC391" s="139">
        <v>-41</v>
      </c>
      <c r="AD391" s="139">
        <v>-57</v>
      </c>
      <c r="AE391" s="139">
        <v>-64</v>
      </c>
      <c r="AF391" s="139">
        <v>-35</v>
      </c>
      <c r="AG391" s="139">
        <v>17</v>
      </c>
    </row>
    <row r="392" spans="2:33" ht="15" customHeight="1" x14ac:dyDescent="0.3">
      <c r="B392" s="124">
        <v>44214</v>
      </c>
      <c r="C392" s="96"/>
      <c r="D392" s="96"/>
      <c r="E392" s="30"/>
      <c r="F392" s="30"/>
      <c r="G392" s="96"/>
      <c r="H392" s="95">
        <v>101</v>
      </c>
      <c r="I392" s="91">
        <v>31</v>
      </c>
      <c r="J392" s="92">
        <v>1468</v>
      </c>
      <c r="K392" s="93">
        <v>0.98921832884097038</v>
      </c>
      <c r="L392" s="92">
        <v>91</v>
      </c>
      <c r="M392" s="93">
        <v>0.90099009900990101</v>
      </c>
      <c r="N392" s="15">
        <v>1559</v>
      </c>
      <c r="O392" s="56"/>
      <c r="P392" s="56"/>
      <c r="Q392" s="92">
        <v>247</v>
      </c>
      <c r="R392" s="64">
        <f t="shared" si="230"/>
        <v>0.27370989146510932</v>
      </c>
      <c r="S392" s="92">
        <v>81</v>
      </c>
      <c r="T392" s="64">
        <f t="shared" si="251"/>
        <v>0.52239038851614916</v>
      </c>
      <c r="U392" s="61">
        <f t="shared" si="252"/>
        <v>328</v>
      </c>
      <c r="V392" s="92">
        <v>3</v>
      </c>
      <c r="W392" s="64">
        <f t="shared" si="253"/>
        <v>1.237936772046589</v>
      </c>
      <c r="X392" s="92">
        <v>9</v>
      </c>
      <c r="Y392" s="92">
        <f t="shared" si="254"/>
        <v>0.44873341375150788</v>
      </c>
      <c r="Z392" s="87">
        <f t="shared" si="255"/>
        <v>12</v>
      </c>
      <c r="AB392" s="139">
        <v>-56</v>
      </c>
      <c r="AC392" s="139">
        <v>-16</v>
      </c>
      <c r="AD392" s="139">
        <v>-35</v>
      </c>
      <c r="AE392" s="139">
        <v>-54</v>
      </c>
      <c r="AF392" s="139">
        <v>-33</v>
      </c>
      <c r="AG392" s="139">
        <v>17</v>
      </c>
    </row>
    <row r="393" spans="2:33" ht="15" customHeight="1" x14ac:dyDescent="0.3">
      <c r="B393" s="124">
        <v>44215</v>
      </c>
      <c r="C393" s="96"/>
      <c r="D393" s="96"/>
      <c r="E393" s="30"/>
      <c r="F393" s="30"/>
      <c r="G393" s="96"/>
      <c r="H393" s="95">
        <v>43</v>
      </c>
      <c r="I393" s="91">
        <v>23</v>
      </c>
      <c r="J393" s="92">
        <v>1479</v>
      </c>
      <c r="K393" s="93">
        <v>0.99328408327736739</v>
      </c>
      <c r="L393" s="92">
        <v>112</v>
      </c>
      <c r="M393" s="93">
        <v>1.0181818181818181</v>
      </c>
      <c r="N393" s="15">
        <v>1591</v>
      </c>
      <c r="O393" s="56"/>
      <c r="P393" s="56"/>
      <c r="Q393" s="92">
        <v>255</v>
      </c>
      <c r="R393" s="64">
        <f t="shared" si="230"/>
        <v>0.28257498916438412</v>
      </c>
      <c r="S393" s="92">
        <v>111</v>
      </c>
      <c r="T393" s="64">
        <f t="shared" ref="T393:T399" si="256">S393/$S$68</f>
        <v>0.71586831018879693</v>
      </c>
      <c r="U393" s="61">
        <f t="shared" ref="U393:U399" si="257">Q393+S393</f>
        <v>366</v>
      </c>
      <c r="V393" s="92">
        <v>0</v>
      </c>
      <c r="W393" s="64">
        <f t="shared" ref="W393:W399" si="258">V393/$V$68</f>
        <v>0</v>
      </c>
      <c r="X393" s="92">
        <v>11</v>
      </c>
      <c r="Y393" s="92">
        <f t="shared" ref="Y393:Y399" si="259">X393/$X$68</f>
        <v>0.54845195014073189</v>
      </c>
      <c r="Z393" s="87">
        <f t="shared" ref="Z393:Z399" si="260">V393+X393</f>
        <v>11</v>
      </c>
      <c r="AB393" s="139">
        <v>-59</v>
      </c>
      <c r="AC393" s="139">
        <v>-17</v>
      </c>
      <c r="AD393" s="139">
        <v>-48</v>
      </c>
      <c r="AE393" s="139">
        <v>-56</v>
      </c>
      <c r="AF393" s="139">
        <v>-34</v>
      </c>
      <c r="AG393" s="139">
        <v>18</v>
      </c>
    </row>
    <row r="394" spans="2:33" ht="15" customHeight="1" x14ac:dyDescent="0.3">
      <c r="B394" s="124">
        <v>44216</v>
      </c>
      <c r="C394" s="96"/>
      <c r="D394" s="96"/>
      <c r="E394" s="30"/>
      <c r="F394" s="30"/>
      <c r="G394" s="96"/>
      <c r="H394" s="95">
        <v>56</v>
      </c>
      <c r="I394" s="91">
        <v>15</v>
      </c>
      <c r="J394" s="92">
        <v>1475</v>
      </c>
      <c r="K394" s="93">
        <v>0.98993288590604023</v>
      </c>
      <c r="L394" s="92">
        <v>119</v>
      </c>
      <c r="M394" s="93">
        <v>1</v>
      </c>
      <c r="N394" s="15">
        <v>1594</v>
      </c>
      <c r="O394" s="56"/>
      <c r="P394" s="56"/>
      <c r="Q394" s="92">
        <v>247</v>
      </c>
      <c r="R394" s="64">
        <f t="shared" si="230"/>
        <v>0.27370989146510932</v>
      </c>
      <c r="S394" s="92">
        <v>91</v>
      </c>
      <c r="T394" s="64">
        <f t="shared" si="256"/>
        <v>0.58688302907369838</v>
      </c>
      <c r="U394" s="61">
        <f t="shared" si="257"/>
        <v>338</v>
      </c>
      <c r="V394" s="92">
        <v>2</v>
      </c>
      <c r="W394" s="64">
        <f t="shared" si="258"/>
        <v>0.82529118136439272</v>
      </c>
      <c r="X394" s="92">
        <v>5</v>
      </c>
      <c r="Y394" s="92">
        <f t="shared" si="259"/>
        <v>0.24929634097305994</v>
      </c>
      <c r="Z394" s="87">
        <f t="shared" si="260"/>
        <v>7</v>
      </c>
      <c r="AB394" s="139">
        <v>-62</v>
      </c>
      <c r="AC394" s="139">
        <v>-22</v>
      </c>
      <c r="AD394" s="139">
        <v>-52</v>
      </c>
      <c r="AE394" s="139">
        <v>-57</v>
      </c>
      <c r="AF394" s="139">
        <v>-35</v>
      </c>
      <c r="AG394" s="139">
        <v>19</v>
      </c>
    </row>
    <row r="395" spans="2:33" ht="15" customHeight="1" x14ac:dyDescent="0.3">
      <c r="B395" s="124">
        <v>44217</v>
      </c>
      <c r="C395" s="96"/>
      <c r="D395" s="96"/>
      <c r="E395" s="30"/>
      <c r="F395" s="30"/>
      <c r="G395" s="96"/>
      <c r="H395" s="95">
        <v>87</v>
      </c>
      <c r="I395" s="91">
        <v>25</v>
      </c>
      <c r="J395" s="92">
        <v>1475</v>
      </c>
      <c r="K395" s="93">
        <v>0.9905977165883143</v>
      </c>
      <c r="L395" s="92">
        <v>89</v>
      </c>
      <c r="M395" s="93">
        <v>0.85576923076923073</v>
      </c>
      <c r="N395" s="15">
        <v>1564</v>
      </c>
      <c r="O395" s="56"/>
      <c r="P395" s="56"/>
      <c r="Q395" s="92">
        <v>329</v>
      </c>
      <c r="R395" s="64">
        <f t="shared" si="230"/>
        <v>0.36457714288267601</v>
      </c>
      <c r="S395" s="92">
        <v>63</v>
      </c>
      <c r="T395" s="64">
        <f t="shared" si="256"/>
        <v>0.40630363551256043</v>
      </c>
      <c r="U395" s="61">
        <f t="shared" si="257"/>
        <v>392</v>
      </c>
      <c r="V395" s="92">
        <v>0</v>
      </c>
      <c r="W395" s="64">
        <f t="shared" si="258"/>
        <v>0</v>
      </c>
      <c r="X395" s="92">
        <v>7</v>
      </c>
      <c r="Y395" s="92">
        <f t="shared" si="259"/>
        <v>0.34901487736228393</v>
      </c>
      <c r="Z395" s="87">
        <f t="shared" si="260"/>
        <v>7</v>
      </c>
      <c r="AB395" s="139">
        <v>-61</v>
      </c>
      <c r="AC395" s="139">
        <v>-17</v>
      </c>
      <c r="AD395" s="139">
        <v>-53</v>
      </c>
      <c r="AE395" s="139">
        <v>-58</v>
      </c>
      <c r="AF395" s="139">
        <v>-36</v>
      </c>
      <c r="AG395" s="139">
        <v>20</v>
      </c>
    </row>
    <row r="396" spans="2:33" ht="15" customHeight="1" x14ac:dyDescent="0.3">
      <c r="B396" s="124">
        <v>44218</v>
      </c>
      <c r="C396" s="96"/>
      <c r="D396" s="96"/>
      <c r="E396" s="30"/>
      <c r="F396" s="30"/>
      <c r="G396" s="96"/>
      <c r="H396" s="95">
        <v>117</v>
      </c>
      <c r="I396" s="91">
        <v>14</v>
      </c>
      <c r="J396" s="92">
        <v>1480</v>
      </c>
      <c r="K396" s="93">
        <v>0.99129269926322838</v>
      </c>
      <c r="L396" s="92">
        <v>105</v>
      </c>
      <c r="M396" s="93">
        <v>0.94594594594594594</v>
      </c>
      <c r="N396" s="15">
        <v>1585</v>
      </c>
      <c r="O396" s="56"/>
      <c r="P396" s="56"/>
      <c r="Q396" s="92">
        <v>278</v>
      </c>
      <c r="R396" s="64">
        <f t="shared" si="230"/>
        <v>0.30806214504979917</v>
      </c>
      <c r="S396" s="92">
        <v>78</v>
      </c>
      <c r="T396" s="64">
        <f t="shared" si="256"/>
        <v>0.50304259634888437</v>
      </c>
      <c r="U396" s="61">
        <f t="shared" si="257"/>
        <v>356</v>
      </c>
      <c r="V396" s="92">
        <v>0</v>
      </c>
      <c r="W396" s="64">
        <f t="shared" si="258"/>
        <v>0</v>
      </c>
      <c r="X396" s="92">
        <v>3</v>
      </c>
      <c r="Y396" s="92">
        <f t="shared" si="259"/>
        <v>0.14957780458383596</v>
      </c>
      <c r="Z396" s="87">
        <f t="shared" si="260"/>
        <v>3</v>
      </c>
      <c r="AB396" s="139">
        <v>-66</v>
      </c>
      <c r="AC396" s="139">
        <v>-17</v>
      </c>
      <c r="AD396" s="139">
        <v>-57</v>
      </c>
      <c r="AE396" s="139">
        <v>-62</v>
      </c>
      <c r="AF396" s="139">
        <v>-48</v>
      </c>
      <c r="AG396" s="139">
        <v>26</v>
      </c>
    </row>
    <row r="397" spans="2:33" ht="15" customHeight="1" x14ac:dyDescent="0.3">
      <c r="B397" s="124">
        <v>44219</v>
      </c>
      <c r="C397" s="96"/>
      <c r="D397" s="96"/>
      <c r="E397" s="30"/>
      <c r="F397" s="30"/>
      <c r="G397" s="96"/>
      <c r="H397" s="95">
        <v>91</v>
      </c>
      <c r="I397" s="91">
        <v>22</v>
      </c>
      <c r="J397" s="92">
        <v>895</v>
      </c>
      <c r="K397" s="93">
        <v>0.97600872410032713</v>
      </c>
      <c r="L397" s="92">
        <v>60</v>
      </c>
      <c r="M397" s="93">
        <v>1.1111111111111112</v>
      </c>
      <c r="N397" s="15">
        <v>955</v>
      </c>
      <c r="O397" s="56"/>
      <c r="P397" s="56"/>
      <c r="Q397" s="95">
        <v>0</v>
      </c>
      <c r="R397" s="64">
        <f t="shared" si="230"/>
        <v>0</v>
      </c>
      <c r="S397" s="95">
        <v>0</v>
      </c>
      <c r="T397" s="67">
        <f t="shared" si="256"/>
        <v>0</v>
      </c>
      <c r="U397" s="61">
        <f t="shared" si="257"/>
        <v>0</v>
      </c>
      <c r="V397" s="95">
        <v>0</v>
      </c>
      <c r="W397" s="95">
        <f t="shared" si="258"/>
        <v>0</v>
      </c>
      <c r="X397" s="95">
        <v>0</v>
      </c>
      <c r="Y397" s="95">
        <f t="shared" si="259"/>
        <v>0</v>
      </c>
      <c r="Z397" s="87">
        <f t="shared" si="260"/>
        <v>0</v>
      </c>
      <c r="AB397" s="139">
        <v>-78</v>
      </c>
      <c r="AC397" s="139">
        <v>-43</v>
      </c>
      <c r="AD397" s="139">
        <v>-77</v>
      </c>
      <c r="AE397" s="139">
        <v>-72</v>
      </c>
      <c r="AF397" s="139">
        <v>-43</v>
      </c>
      <c r="AG397" s="139">
        <v>24</v>
      </c>
    </row>
    <row r="398" spans="2:33" ht="15" customHeight="1" x14ac:dyDescent="0.3">
      <c r="B398" s="124">
        <v>44220</v>
      </c>
      <c r="C398" s="96"/>
      <c r="D398" s="96"/>
      <c r="E398" s="30"/>
      <c r="F398" s="30"/>
      <c r="G398" s="96"/>
      <c r="H398" s="95">
        <v>101</v>
      </c>
      <c r="I398" s="91">
        <v>32</v>
      </c>
      <c r="J398" s="92">
        <v>865</v>
      </c>
      <c r="K398" s="93">
        <v>0.96111111111111114</v>
      </c>
      <c r="L398" s="92">
        <v>35</v>
      </c>
      <c r="M398" s="93">
        <v>0.97222222222222221</v>
      </c>
      <c r="N398" s="15">
        <v>900</v>
      </c>
      <c r="O398" s="56"/>
      <c r="P398" s="56"/>
      <c r="Q398" s="95">
        <v>0</v>
      </c>
      <c r="R398" s="64">
        <f t="shared" si="230"/>
        <v>0</v>
      </c>
      <c r="S398" s="95">
        <v>0</v>
      </c>
      <c r="T398" s="67">
        <f t="shared" si="256"/>
        <v>0</v>
      </c>
      <c r="U398" s="61">
        <f t="shared" si="257"/>
        <v>0</v>
      </c>
      <c r="V398" s="95">
        <v>0</v>
      </c>
      <c r="W398" s="95">
        <f t="shared" si="258"/>
        <v>0</v>
      </c>
      <c r="X398" s="95">
        <v>0</v>
      </c>
      <c r="Y398" s="95">
        <f t="shared" si="259"/>
        <v>0</v>
      </c>
      <c r="Z398" s="87">
        <f t="shared" si="260"/>
        <v>0</v>
      </c>
      <c r="AB398" s="139">
        <v>-74</v>
      </c>
      <c r="AC398" s="139">
        <v>-37</v>
      </c>
      <c r="AD398" s="139">
        <v>-68</v>
      </c>
      <c r="AE398" s="139">
        <v>-68</v>
      </c>
      <c r="AF398" s="139">
        <v>-39</v>
      </c>
      <c r="AG398" s="139">
        <v>17</v>
      </c>
    </row>
    <row r="399" spans="2:33" ht="15" customHeight="1" x14ac:dyDescent="0.3">
      <c r="B399" s="124">
        <v>44221</v>
      </c>
      <c r="C399" s="96"/>
      <c r="D399" s="96"/>
      <c r="E399" s="30"/>
      <c r="F399" s="30"/>
      <c r="G399" s="96"/>
      <c r="H399" s="95">
        <v>98</v>
      </c>
      <c r="I399" s="91">
        <v>25</v>
      </c>
      <c r="J399" s="92">
        <v>1473</v>
      </c>
      <c r="K399" s="93">
        <v>0.99258760107816713</v>
      </c>
      <c r="L399" s="92">
        <v>98</v>
      </c>
      <c r="M399" s="93">
        <v>0.97029702970297027</v>
      </c>
      <c r="N399" s="15">
        <v>1571</v>
      </c>
      <c r="O399" s="56"/>
      <c r="P399" s="56"/>
      <c r="Q399" s="92">
        <v>298</v>
      </c>
      <c r="R399" s="64">
        <f t="shared" si="230"/>
        <v>0.33022488929798616</v>
      </c>
      <c r="S399" s="92">
        <v>78</v>
      </c>
      <c r="T399" s="64">
        <f t="shared" si="256"/>
        <v>0.50304259634888437</v>
      </c>
      <c r="U399" s="61">
        <f t="shared" si="257"/>
        <v>376</v>
      </c>
      <c r="V399" s="92">
        <v>3</v>
      </c>
      <c r="W399" s="64">
        <f t="shared" si="258"/>
        <v>1.237936772046589</v>
      </c>
      <c r="X399" s="92">
        <v>14</v>
      </c>
      <c r="Y399" s="92">
        <f t="shared" si="259"/>
        <v>0.69802975472456785</v>
      </c>
      <c r="Z399" s="87">
        <f t="shared" si="260"/>
        <v>17</v>
      </c>
      <c r="AB399" s="139">
        <v>-64</v>
      </c>
      <c r="AC399" s="139">
        <v>-25</v>
      </c>
      <c r="AD399" s="139">
        <v>-58</v>
      </c>
      <c r="AE399" s="139">
        <v>-66</v>
      </c>
      <c r="AF399" s="139">
        <v>-49</v>
      </c>
      <c r="AG399" s="139">
        <v>25</v>
      </c>
    </row>
    <row r="400" spans="2:33" ht="15" customHeight="1" x14ac:dyDescent="0.3">
      <c r="B400" s="124">
        <v>44222</v>
      </c>
      <c r="C400" s="96"/>
      <c r="D400" s="96"/>
      <c r="E400" s="30"/>
      <c r="F400" s="30"/>
      <c r="G400" s="96"/>
      <c r="H400" s="95">
        <v>46</v>
      </c>
      <c r="I400" s="91">
        <v>17</v>
      </c>
      <c r="J400" s="92">
        <v>1475</v>
      </c>
      <c r="K400" s="93">
        <v>0.9905977165883143</v>
      </c>
      <c r="L400" s="92">
        <v>100</v>
      </c>
      <c r="M400" s="93">
        <v>0.90909090909090906</v>
      </c>
      <c r="N400" s="15">
        <v>1575</v>
      </c>
      <c r="O400" s="56"/>
      <c r="P400" s="56"/>
      <c r="Q400" s="92">
        <v>421</v>
      </c>
      <c r="R400" s="64">
        <f t="shared" si="230"/>
        <v>0.46652576642433613</v>
      </c>
      <c r="S400" s="92">
        <v>142</v>
      </c>
      <c r="T400" s="64">
        <f t="shared" ref="T400:T406" si="261">S400/$S$68</f>
        <v>0.91579549591719978</v>
      </c>
      <c r="U400" s="61">
        <f t="shared" ref="U400:U406" si="262">Q400+S400</f>
        <v>563</v>
      </c>
      <c r="V400" s="92">
        <v>1</v>
      </c>
      <c r="W400" s="64">
        <f t="shared" ref="W400:W406" si="263">V400/$V$68</f>
        <v>0.41264559068219636</v>
      </c>
      <c r="X400" s="92">
        <v>9</v>
      </c>
      <c r="Y400" s="92">
        <f t="shared" ref="Y400:Y406" si="264">X400/$X$68</f>
        <v>0.44873341375150788</v>
      </c>
      <c r="Z400" s="87">
        <f t="shared" ref="Z400:Z406" si="265">V400+X400</f>
        <v>10</v>
      </c>
      <c r="AB400" s="139">
        <v>-64</v>
      </c>
      <c r="AC400" s="139">
        <v>-23</v>
      </c>
      <c r="AD400" s="139">
        <v>-57</v>
      </c>
      <c r="AE400" s="139">
        <v>-65</v>
      </c>
      <c r="AF400" s="139">
        <v>-50</v>
      </c>
      <c r="AG400" s="139">
        <v>25</v>
      </c>
    </row>
    <row r="401" spans="2:33" ht="15" customHeight="1" x14ac:dyDescent="0.3">
      <c r="B401" s="124">
        <v>44223</v>
      </c>
      <c r="C401" s="96"/>
      <c r="D401" s="96"/>
      <c r="E401" s="30"/>
      <c r="F401" s="30"/>
      <c r="G401" s="96"/>
      <c r="H401" s="95">
        <v>51</v>
      </c>
      <c r="I401" s="91">
        <v>35</v>
      </c>
      <c r="J401" s="92">
        <v>1479</v>
      </c>
      <c r="K401" s="93">
        <v>0.99261744966442955</v>
      </c>
      <c r="L401" s="92">
        <v>101</v>
      </c>
      <c r="M401" s="93">
        <v>0.84873949579831931</v>
      </c>
      <c r="N401" s="15">
        <v>1580</v>
      </c>
      <c r="O401" s="56"/>
      <c r="P401" s="56"/>
      <c r="Q401" s="92">
        <v>871</v>
      </c>
      <c r="R401" s="64">
        <f t="shared" si="230"/>
        <v>0.96518751200854347</v>
      </c>
      <c r="S401" s="92">
        <v>186</v>
      </c>
      <c r="T401" s="64">
        <f t="shared" si="261"/>
        <v>1.1995631143704166</v>
      </c>
      <c r="U401" s="61">
        <f t="shared" si="262"/>
        <v>1057</v>
      </c>
      <c r="V401" s="92">
        <v>1</v>
      </c>
      <c r="W401" s="64">
        <f t="shared" si="263"/>
        <v>0.41264559068219636</v>
      </c>
      <c r="X401" s="92">
        <v>9</v>
      </c>
      <c r="Y401" s="92">
        <f t="shared" si="264"/>
        <v>0.44873341375150788</v>
      </c>
      <c r="Z401" s="87">
        <f t="shared" si="265"/>
        <v>10</v>
      </c>
      <c r="AB401" s="139">
        <v>-63</v>
      </c>
      <c r="AC401" s="139">
        <v>-22</v>
      </c>
      <c r="AD401" s="139">
        <v>-48</v>
      </c>
      <c r="AE401" s="139">
        <v>-63</v>
      </c>
      <c r="AF401" s="139">
        <v>-49</v>
      </c>
      <c r="AG401" s="139">
        <v>24</v>
      </c>
    </row>
    <row r="402" spans="2:33" ht="15" customHeight="1" x14ac:dyDescent="0.3">
      <c r="B402" s="124">
        <v>44224</v>
      </c>
      <c r="C402" s="96"/>
      <c r="D402" s="96"/>
      <c r="E402" s="30"/>
      <c r="F402" s="30"/>
      <c r="G402" s="96"/>
      <c r="H402" s="95">
        <v>80</v>
      </c>
      <c r="I402" s="91">
        <v>24</v>
      </c>
      <c r="J402" s="92">
        <v>1477</v>
      </c>
      <c r="K402" s="93">
        <v>0.99194089993284085</v>
      </c>
      <c r="L402" s="92">
        <v>97</v>
      </c>
      <c r="M402" s="93">
        <v>0.93269230769230771</v>
      </c>
      <c r="N402" s="15">
        <v>1574</v>
      </c>
      <c r="O402" s="56"/>
      <c r="P402" s="56"/>
      <c r="Q402" s="92">
        <v>821</v>
      </c>
      <c r="R402" s="64">
        <f t="shared" si="230"/>
        <v>0.90978065138807596</v>
      </c>
      <c r="S402" s="92">
        <v>266</v>
      </c>
      <c r="T402" s="64">
        <f t="shared" si="261"/>
        <v>1.7155042388308108</v>
      </c>
      <c r="U402" s="61">
        <f t="shared" si="262"/>
        <v>1087</v>
      </c>
      <c r="V402" s="92">
        <v>0</v>
      </c>
      <c r="W402" s="64">
        <f t="shared" si="263"/>
        <v>0</v>
      </c>
      <c r="X402" s="92">
        <v>5</v>
      </c>
      <c r="Y402" s="92">
        <f t="shared" si="264"/>
        <v>0.24929634097305994</v>
      </c>
      <c r="Z402" s="87">
        <f t="shared" si="265"/>
        <v>5</v>
      </c>
      <c r="AB402" s="139">
        <v>-61</v>
      </c>
      <c r="AC402" s="139">
        <v>-17</v>
      </c>
      <c r="AD402" s="139">
        <v>-48</v>
      </c>
      <c r="AE402" s="139">
        <v>-63</v>
      </c>
      <c r="AF402" s="139">
        <v>-49</v>
      </c>
      <c r="AG402" s="139">
        <v>24</v>
      </c>
    </row>
    <row r="403" spans="2:33" ht="15" customHeight="1" x14ac:dyDescent="0.3">
      <c r="B403" s="124">
        <v>44225</v>
      </c>
      <c r="C403" s="96"/>
      <c r="D403" s="96"/>
      <c r="E403" s="30"/>
      <c r="F403" s="30"/>
      <c r="G403" s="96"/>
      <c r="H403" s="95">
        <v>107</v>
      </c>
      <c r="I403" s="91">
        <v>23</v>
      </c>
      <c r="J403" s="92">
        <v>1480</v>
      </c>
      <c r="K403" s="93">
        <v>0.99129269926322838</v>
      </c>
      <c r="L403" s="92">
        <v>87</v>
      </c>
      <c r="M403" s="93">
        <v>0.78378378378378377</v>
      </c>
      <c r="N403" s="15">
        <v>1567</v>
      </c>
      <c r="O403" s="56"/>
      <c r="P403" s="56"/>
      <c r="Q403" s="92">
        <v>1131</v>
      </c>
      <c r="R403" s="64">
        <f t="shared" si="230"/>
        <v>1.2533031872349742</v>
      </c>
      <c r="S403" s="92">
        <v>287</v>
      </c>
      <c r="T403" s="64">
        <f t="shared" si="261"/>
        <v>1.8509387840016642</v>
      </c>
      <c r="U403" s="61">
        <f t="shared" si="262"/>
        <v>1418</v>
      </c>
      <c r="V403" s="92">
        <v>0</v>
      </c>
      <c r="W403" s="64">
        <f t="shared" si="263"/>
        <v>0</v>
      </c>
      <c r="X403" s="92">
        <v>5</v>
      </c>
      <c r="Y403" s="92">
        <f t="shared" si="264"/>
        <v>0.24929634097305994</v>
      </c>
      <c r="Z403" s="87">
        <f t="shared" si="265"/>
        <v>5</v>
      </c>
      <c r="AB403" s="139">
        <v>-64</v>
      </c>
      <c r="AC403" s="139">
        <v>-14</v>
      </c>
      <c r="AD403" s="139">
        <v>-56</v>
      </c>
      <c r="AE403" s="139">
        <v>-63</v>
      </c>
      <c r="AF403" s="139">
        <v>-48</v>
      </c>
      <c r="AG403" s="139">
        <v>26</v>
      </c>
    </row>
    <row r="404" spans="2:33" ht="15" customHeight="1" x14ac:dyDescent="0.3">
      <c r="B404" s="124">
        <v>44226</v>
      </c>
      <c r="C404" s="96"/>
      <c r="D404" s="96"/>
      <c r="E404" s="30"/>
      <c r="F404" s="30"/>
      <c r="G404" s="96"/>
      <c r="H404" s="95">
        <v>82</v>
      </c>
      <c r="I404" s="91">
        <v>18</v>
      </c>
      <c r="J404" s="92">
        <v>897</v>
      </c>
      <c r="K404" s="93">
        <v>0.97818974918211554</v>
      </c>
      <c r="L404" s="92">
        <v>61</v>
      </c>
      <c r="M404" s="93">
        <v>1.1296296296296295</v>
      </c>
      <c r="N404" s="15">
        <v>958</v>
      </c>
      <c r="O404" s="56"/>
      <c r="P404" s="56"/>
      <c r="Q404" s="95">
        <v>0</v>
      </c>
      <c r="R404" s="64">
        <f t="shared" si="230"/>
        <v>0</v>
      </c>
      <c r="S404" s="95">
        <v>0</v>
      </c>
      <c r="T404" s="67">
        <f t="shared" si="261"/>
        <v>0</v>
      </c>
      <c r="U404" s="61">
        <f t="shared" si="262"/>
        <v>0</v>
      </c>
      <c r="V404" s="95">
        <v>0</v>
      </c>
      <c r="W404" s="95">
        <f t="shared" si="263"/>
        <v>0</v>
      </c>
      <c r="X404" s="95">
        <v>0</v>
      </c>
      <c r="Y404" s="95">
        <f t="shared" si="264"/>
        <v>0</v>
      </c>
      <c r="Z404" s="87">
        <f t="shared" si="265"/>
        <v>0</v>
      </c>
      <c r="AB404" s="139">
        <v>-73</v>
      </c>
      <c r="AC404" s="139">
        <v>-34</v>
      </c>
      <c r="AD404" s="139">
        <v>-66</v>
      </c>
      <c r="AE404" s="139">
        <v>-68</v>
      </c>
      <c r="AF404" s="139">
        <v>-40</v>
      </c>
      <c r="AG404" s="139">
        <v>21</v>
      </c>
    </row>
    <row r="405" spans="2:33" ht="15" customHeight="1" x14ac:dyDescent="0.3">
      <c r="B405" s="124">
        <v>44227</v>
      </c>
      <c r="C405" s="128">
        <v>46864</v>
      </c>
      <c r="D405" s="96"/>
      <c r="E405" s="141">
        <v>50456</v>
      </c>
      <c r="F405" s="141">
        <v>241921</v>
      </c>
      <c r="G405" s="96"/>
      <c r="H405" s="95">
        <v>89</v>
      </c>
      <c r="I405" s="91">
        <v>16</v>
      </c>
      <c r="J405" s="92">
        <v>866</v>
      </c>
      <c r="K405" s="93">
        <v>0.9622222222222222</v>
      </c>
      <c r="L405" s="92">
        <v>37</v>
      </c>
      <c r="M405" s="93">
        <v>1.0277777777777777</v>
      </c>
      <c r="N405" s="15">
        <v>903</v>
      </c>
      <c r="O405" s="56"/>
      <c r="P405" s="56"/>
      <c r="Q405" s="95">
        <v>0</v>
      </c>
      <c r="R405" s="64">
        <f t="shared" si="230"/>
        <v>0</v>
      </c>
      <c r="S405" s="95">
        <v>0</v>
      </c>
      <c r="T405" s="67">
        <f t="shared" si="261"/>
        <v>0</v>
      </c>
      <c r="U405" s="61">
        <f t="shared" si="262"/>
        <v>0</v>
      </c>
      <c r="V405" s="95">
        <v>0</v>
      </c>
      <c r="W405" s="95">
        <f t="shared" si="263"/>
        <v>0</v>
      </c>
      <c r="X405" s="95">
        <v>0</v>
      </c>
      <c r="Y405" s="95">
        <f t="shared" si="264"/>
        <v>0</v>
      </c>
      <c r="Z405" s="87">
        <f t="shared" si="265"/>
        <v>0</v>
      </c>
      <c r="AB405" s="139">
        <v>-78</v>
      </c>
      <c r="AC405" s="139">
        <v>-45</v>
      </c>
      <c r="AD405" s="139">
        <v>-78</v>
      </c>
      <c r="AE405" s="139">
        <v>-74</v>
      </c>
      <c r="AF405" s="139">
        <v>-41</v>
      </c>
      <c r="AG405" s="139">
        <v>20</v>
      </c>
    </row>
    <row r="406" spans="2:33" ht="15" customHeight="1" x14ac:dyDescent="0.3">
      <c r="B406" s="124">
        <v>44228</v>
      </c>
      <c r="C406" s="127">
        <v>2270</v>
      </c>
      <c r="D406" s="96"/>
      <c r="E406" s="30"/>
      <c r="F406" s="30"/>
      <c r="G406" s="96"/>
      <c r="H406" s="95">
        <v>85</v>
      </c>
      <c r="I406" s="91">
        <v>18</v>
      </c>
      <c r="J406" s="92">
        <v>1466</v>
      </c>
      <c r="K406" s="93">
        <v>0.9878706199460916</v>
      </c>
      <c r="L406" s="92">
        <v>78</v>
      </c>
      <c r="M406" s="93">
        <v>0.7722772277227723</v>
      </c>
      <c r="N406" s="15">
        <v>1544</v>
      </c>
      <c r="O406" s="56"/>
      <c r="P406" s="56"/>
      <c r="Q406" s="92">
        <v>222</v>
      </c>
      <c r="R406" s="64">
        <f t="shared" si="230"/>
        <v>0.24600646115487559</v>
      </c>
      <c r="S406" s="92">
        <v>45</v>
      </c>
      <c r="T406" s="64">
        <f t="shared" si="261"/>
        <v>0.29021688250897176</v>
      </c>
      <c r="U406" s="61">
        <f t="shared" si="262"/>
        <v>267</v>
      </c>
      <c r="V406" s="92">
        <v>24</v>
      </c>
      <c r="W406" s="64">
        <f t="shared" si="263"/>
        <v>9.9034941763727122</v>
      </c>
      <c r="X406" s="92">
        <v>14</v>
      </c>
      <c r="Y406" s="92">
        <f t="shared" si="264"/>
        <v>0.69802975472456785</v>
      </c>
      <c r="Z406" s="87">
        <f t="shared" si="265"/>
        <v>38</v>
      </c>
      <c r="AB406" s="139">
        <v>-60</v>
      </c>
      <c r="AC406" s="139">
        <v>-15</v>
      </c>
      <c r="AD406" s="139">
        <v>-53</v>
      </c>
      <c r="AE406" s="139">
        <v>-64</v>
      </c>
      <c r="AF406" s="139">
        <v>-47</v>
      </c>
      <c r="AG406" s="139">
        <v>23</v>
      </c>
    </row>
    <row r="407" spans="2:33" ht="15" customHeight="1" x14ac:dyDescent="0.3">
      <c r="B407" s="124">
        <v>44229</v>
      </c>
      <c r="C407" s="127">
        <v>2368</v>
      </c>
      <c r="D407" s="96"/>
      <c r="E407" s="30"/>
      <c r="F407" s="30"/>
      <c r="G407" s="96"/>
      <c r="H407" s="95">
        <v>37</v>
      </c>
      <c r="I407" s="91">
        <v>17</v>
      </c>
      <c r="J407" s="92">
        <v>1475</v>
      </c>
      <c r="K407" s="93">
        <v>0.9905977165883143</v>
      </c>
      <c r="L407" s="92">
        <v>102</v>
      </c>
      <c r="M407" s="93">
        <v>0.92727272727272725</v>
      </c>
      <c r="N407" s="15">
        <v>1577</v>
      </c>
      <c r="O407" s="56"/>
      <c r="P407" s="56"/>
      <c r="Q407" s="92">
        <v>155</v>
      </c>
      <c r="R407" s="64">
        <f t="shared" si="230"/>
        <v>0.17176126792344917</v>
      </c>
      <c r="S407" s="92">
        <v>64</v>
      </c>
      <c r="T407" s="64">
        <f t="shared" ref="T407:T413" si="266">S407/$S$68</f>
        <v>0.4127528995683154</v>
      </c>
      <c r="U407" s="61">
        <f t="shared" ref="U407:U413" si="267">Q407+S407</f>
        <v>219</v>
      </c>
      <c r="V407" s="92">
        <v>2</v>
      </c>
      <c r="W407" s="64">
        <f t="shared" ref="W407:W413" si="268">V407/$V$68</f>
        <v>0.82529118136439272</v>
      </c>
      <c r="X407" s="92">
        <v>4</v>
      </c>
      <c r="Y407" s="92">
        <f t="shared" ref="Y407:Y413" si="269">X407/$X$68</f>
        <v>0.19943707277844794</v>
      </c>
      <c r="Z407" s="87">
        <f t="shared" ref="Z407:Z413" si="270">V407+X407</f>
        <v>6</v>
      </c>
      <c r="AB407" s="139">
        <v>-60</v>
      </c>
      <c r="AC407" s="139">
        <v>-16</v>
      </c>
      <c r="AD407" s="139">
        <v>-53</v>
      </c>
      <c r="AE407" s="139">
        <v>-64</v>
      </c>
      <c r="AF407" s="139">
        <v>-48</v>
      </c>
      <c r="AG407" s="139">
        <v>24</v>
      </c>
    </row>
    <row r="408" spans="2:33" ht="15" customHeight="1" x14ac:dyDescent="0.3">
      <c r="B408" s="124">
        <v>44230</v>
      </c>
      <c r="C408" s="127">
        <v>2365</v>
      </c>
      <c r="D408" s="96"/>
      <c r="E408" s="30"/>
      <c r="F408" s="30"/>
      <c r="G408" s="96"/>
      <c r="H408" s="95">
        <v>49</v>
      </c>
      <c r="I408" s="91">
        <v>14</v>
      </c>
      <c r="J408" s="92">
        <v>1474</v>
      </c>
      <c r="K408" s="93">
        <v>0.98926174496644292</v>
      </c>
      <c r="L408" s="92">
        <v>95</v>
      </c>
      <c r="M408" s="93">
        <v>0.79831932773109249</v>
      </c>
      <c r="N408" s="15">
        <v>1569</v>
      </c>
      <c r="O408" s="56"/>
      <c r="P408" s="56"/>
      <c r="Q408" s="92">
        <v>168</v>
      </c>
      <c r="R408" s="64">
        <f t="shared" si="230"/>
        <v>0.18616705168477071</v>
      </c>
      <c r="S408" s="92">
        <v>59</v>
      </c>
      <c r="T408" s="64">
        <f t="shared" si="266"/>
        <v>0.38050657928954074</v>
      </c>
      <c r="U408" s="61">
        <f t="shared" si="267"/>
        <v>227</v>
      </c>
      <c r="V408" s="92">
        <v>0</v>
      </c>
      <c r="W408" s="64">
        <f t="shared" si="268"/>
        <v>0</v>
      </c>
      <c r="X408" s="92">
        <v>29</v>
      </c>
      <c r="Y408" s="92">
        <f t="shared" si="269"/>
        <v>1.4459187776437477</v>
      </c>
      <c r="Z408" s="87">
        <f t="shared" si="270"/>
        <v>29</v>
      </c>
      <c r="AB408" s="139">
        <v>-61</v>
      </c>
      <c r="AC408" s="139">
        <v>-18</v>
      </c>
      <c r="AD408" s="139">
        <v>-47</v>
      </c>
      <c r="AE408" s="139">
        <v>-63</v>
      </c>
      <c r="AF408" s="139">
        <v>-48</v>
      </c>
      <c r="AG408" s="139">
        <v>23</v>
      </c>
    </row>
    <row r="409" spans="2:33" ht="15" customHeight="1" x14ac:dyDescent="0.3">
      <c r="B409" s="124">
        <v>44231</v>
      </c>
      <c r="C409" s="127">
        <v>2191</v>
      </c>
      <c r="D409" s="96"/>
      <c r="E409" s="30"/>
      <c r="F409" s="30"/>
      <c r="G409" s="96"/>
      <c r="H409" s="95">
        <v>72</v>
      </c>
      <c r="I409" s="91">
        <v>25</v>
      </c>
      <c r="J409" s="92">
        <v>1477</v>
      </c>
      <c r="K409" s="93">
        <v>0.99194089993284085</v>
      </c>
      <c r="L409" s="92">
        <v>90</v>
      </c>
      <c r="M409" s="93">
        <v>0.86538461538461542</v>
      </c>
      <c r="N409" s="15">
        <v>1567</v>
      </c>
      <c r="O409" s="56"/>
      <c r="P409" s="56"/>
      <c r="Q409" s="92">
        <v>148</v>
      </c>
      <c r="R409" s="64">
        <f t="shared" si="230"/>
        <v>0.16400430743658373</v>
      </c>
      <c r="S409" s="92">
        <v>48</v>
      </c>
      <c r="T409" s="64">
        <f t="shared" si="266"/>
        <v>0.30956467467623655</v>
      </c>
      <c r="U409" s="61">
        <f t="shared" si="267"/>
        <v>196</v>
      </c>
      <c r="V409" s="92">
        <v>0</v>
      </c>
      <c r="W409" s="64">
        <f t="shared" si="268"/>
        <v>0</v>
      </c>
      <c r="X409" s="92">
        <v>5</v>
      </c>
      <c r="Y409" s="92">
        <f t="shared" si="269"/>
        <v>0.24929634097305994</v>
      </c>
      <c r="Z409" s="87">
        <f t="shared" si="270"/>
        <v>5</v>
      </c>
      <c r="AB409" s="139">
        <v>-61</v>
      </c>
      <c r="AC409" s="139">
        <v>-17</v>
      </c>
      <c r="AD409" s="139">
        <v>-49</v>
      </c>
      <c r="AE409" s="139">
        <v>-63</v>
      </c>
      <c r="AF409" s="139">
        <v>-48</v>
      </c>
      <c r="AG409" s="139">
        <v>23</v>
      </c>
    </row>
    <row r="410" spans="2:33" ht="15" customHeight="1" x14ac:dyDescent="0.3">
      <c r="B410" s="124">
        <v>44232</v>
      </c>
      <c r="C410" s="127">
        <v>2008</v>
      </c>
      <c r="D410" s="96"/>
      <c r="E410" s="30"/>
      <c r="F410" s="30"/>
      <c r="G410" s="96"/>
      <c r="H410" s="95">
        <v>79</v>
      </c>
      <c r="I410" s="91">
        <v>26</v>
      </c>
      <c r="J410" s="92">
        <v>1476</v>
      </c>
      <c r="K410" s="93">
        <v>0.98861352980576023</v>
      </c>
      <c r="L410" s="92">
        <v>97</v>
      </c>
      <c r="M410" s="93">
        <v>0.87387387387387383</v>
      </c>
      <c r="N410" s="15">
        <v>1573</v>
      </c>
      <c r="O410" s="56"/>
      <c r="P410" s="56"/>
      <c r="Q410" s="92">
        <v>187</v>
      </c>
      <c r="R410" s="64">
        <f t="shared" si="230"/>
        <v>0.20722165872054835</v>
      </c>
      <c r="S410" s="92">
        <v>35</v>
      </c>
      <c r="T410" s="64">
        <f t="shared" si="266"/>
        <v>0.22572424195142246</v>
      </c>
      <c r="U410" s="61">
        <f t="shared" si="267"/>
        <v>222</v>
      </c>
      <c r="V410" s="92">
        <v>0</v>
      </c>
      <c r="W410" s="64">
        <f t="shared" si="268"/>
        <v>0</v>
      </c>
      <c r="X410" s="92">
        <v>13</v>
      </c>
      <c r="Y410" s="92">
        <f t="shared" si="269"/>
        <v>0.64817048652995579</v>
      </c>
      <c r="Z410" s="87">
        <f t="shared" si="270"/>
        <v>13</v>
      </c>
      <c r="AB410" s="139">
        <v>-63</v>
      </c>
      <c r="AC410" s="139">
        <v>-15</v>
      </c>
      <c r="AD410" s="139">
        <v>-56</v>
      </c>
      <c r="AE410" s="139">
        <v>-63</v>
      </c>
      <c r="AF410" s="139">
        <v>-48</v>
      </c>
      <c r="AG410" s="139">
        <v>25</v>
      </c>
    </row>
    <row r="411" spans="2:33" ht="15" customHeight="1" x14ac:dyDescent="0.3">
      <c r="B411" s="124">
        <v>44233</v>
      </c>
      <c r="C411" s="127">
        <v>59</v>
      </c>
      <c r="D411" s="96"/>
      <c r="E411" s="30"/>
      <c r="F411" s="30"/>
      <c r="G411" s="96"/>
      <c r="H411" s="95">
        <v>68</v>
      </c>
      <c r="I411" s="91">
        <v>33</v>
      </c>
      <c r="J411" s="92">
        <v>895</v>
      </c>
      <c r="K411" s="93">
        <v>0.97600872410032713</v>
      </c>
      <c r="L411" s="92">
        <v>62</v>
      </c>
      <c r="M411" s="93">
        <v>1.1481481481481481</v>
      </c>
      <c r="N411" s="15">
        <v>957</v>
      </c>
      <c r="O411" s="56"/>
      <c r="P411" s="56"/>
      <c r="Q411" s="95">
        <v>0</v>
      </c>
      <c r="R411" s="64">
        <f t="shared" si="230"/>
        <v>0</v>
      </c>
      <c r="S411" s="95">
        <v>0</v>
      </c>
      <c r="T411" s="67">
        <f t="shared" si="266"/>
        <v>0</v>
      </c>
      <c r="U411" s="61">
        <f t="shared" si="267"/>
        <v>0</v>
      </c>
      <c r="V411" s="95">
        <v>0</v>
      </c>
      <c r="W411" s="95">
        <f t="shared" si="268"/>
        <v>0</v>
      </c>
      <c r="X411" s="95">
        <v>0</v>
      </c>
      <c r="Y411" s="95">
        <f t="shared" si="269"/>
        <v>0</v>
      </c>
      <c r="Z411" s="87">
        <f t="shared" si="270"/>
        <v>0</v>
      </c>
      <c r="AB411" s="139">
        <v>-73</v>
      </c>
      <c r="AC411" s="139">
        <v>-34</v>
      </c>
      <c r="AD411" s="139">
        <v>-68</v>
      </c>
      <c r="AE411" s="139">
        <v>-69</v>
      </c>
      <c r="AF411" s="139">
        <v>-39</v>
      </c>
      <c r="AG411" s="139">
        <v>20</v>
      </c>
    </row>
    <row r="412" spans="2:33" ht="15" customHeight="1" x14ac:dyDescent="0.3">
      <c r="B412" s="124">
        <v>44234</v>
      </c>
      <c r="C412" s="127">
        <v>64</v>
      </c>
      <c r="D412" s="96"/>
      <c r="E412" s="30"/>
      <c r="F412" s="30"/>
      <c r="G412" s="96"/>
      <c r="H412" s="95">
        <v>66</v>
      </c>
      <c r="I412" s="91">
        <v>24</v>
      </c>
      <c r="J412" s="92">
        <v>866</v>
      </c>
      <c r="K412" s="93">
        <v>0.9622222222222222</v>
      </c>
      <c r="L412" s="92">
        <v>31</v>
      </c>
      <c r="M412" s="93">
        <v>0.86111111111111116</v>
      </c>
      <c r="N412" s="15">
        <v>897</v>
      </c>
      <c r="O412" s="56"/>
      <c r="P412" s="56"/>
      <c r="Q412" s="95">
        <v>0</v>
      </c>
      <c r="R412" s="64">
        <f t="shared" si="230"/>
        <v>0</v>
      </c>
      <c r="S412" s="95">
        <v>0</v>
      </c>
      <c r="T412" s="67">
        <f t="shared" si="266"/>
        <v>0</v>
      </c>
      <c r="U412" s="61">
        <f t="shared" si="267"/>
        <v>0</v>
      </c>
      <c r="V412" s="95">
        <v>0</v>
      </c>
      <c r="W412" s="95">
        <f t="shared" si="268"/>
        <v>0</v>
      </c>
      <c r="X412" s="95">
        <v>0</v>
      </c>
      <c r="Y412" s="95">
        <f t="shared" si="269"/>
        <v>0</v>
      </c>
      <c r="Z412" s="87">
        <f t="shared" si="270"/>
        <v>0</v>
      </c>
      <c r="AB412" s="139">
        <v>-77</v>
      </c>
      <c r="AC412" s="139">
        <v>-42</v>
      </c>
      <c r="AD412" s="139">
        <v>-74</v>
      </c>
      <c r="AE412" s="139">
        <v>-73</v>
      </c>
      <c r="AF412" s="139">
        <v>-39</v>
      </c>
      <c r="AG412" s="139">
        <v>18</v>
      </c>
    </row>
    <row r="413" spans="2:33" ht="15" customHeight="1" x14ac:dyDescent="0.3">
      <c r="B413" s="124">
        <v>44235</v>
      </c>
      <c r="C413" s="127">
        <v>2261</v>
      </c>
      <c r="D413" s="96"/>
      <c r="E413" s="30"/>
      <c r="F413" s="30"/>
      <c r="G413" s="96"/>
      <c r="H413" s="95">
        <v>53</v>
      </c>
      <c r="I413" s="91">
        <v>22</v>
      </c>
      <c r="J413" s="92">
        <v>1474</v>
      </c>
      <c r="K413" s="93">
        <v>0.99326145552560652</v>
      </c>
      <c r="L413" s="92">
        <v>84</v>
      </c>
      <c r="M413" s="93">
        <v>0.83168316831683164</v>
      </c>
      <c r="N413" s="15">
        <v>1558</v>
      </c>
      <c r="O413" s="56"/>
      <c r="P413" s="56"/>
      <c r="Q413" s="92">
        <v>200</v>
      </c>
      <c r="R413" s="64">
        <f t="shared" si="230"/>
        <v>0.22162744248186991</v>
      </c>
      <c r="S413" s="92">
        <v>48</v>
      </c>
      <c r="T413" s="64">
        <f t="shared" si="266"/>
        <v>0.30956467467623655</v>
      </c>
      <c r="U413" s="61">
        <f t="shared" si="267"/>
        <v>248</v>
      </c>
      <c r="V413" s="92">
        <v>8</v>
      </c>
      <c r="W413" s="64">
        <f t="shared" si="268"/>
        <v>3.3011647254575709</v>
      </c>
      <c r="X413" s="92">
        <v>13</v>
      </c>
      <c r="Y413" s="92">
        <f t="shared" si="269"/>
        <v>0.64817048652995579</v>
      </c>
      <c r="Z413" s="87">
        <f t="shared" si="270"/>
        <v>21</v>
      </c>
      <c r="AB413" s="139">
        <v>-59</v>
      </c>
      <c r="AC413" s="139">
        <v>-16</v>
      </c>
      <c r="AD413" s="139">
        <v>-51</v>
      </c>
      <c r="AE413" s="139">
        <v>-63</v>
      </c>
      <c r="AF413" s="139">
        <v>-47</v>
      </c>
      <c r="AG413" s="139">
        <v>22</v>
      </c>
    </row>
    <row r="414" spans="2:33" ht="15" customHeight="1" x14ac:dyDescent="0.3">
      <c r="B414" s="124">
        <v>44236</v>
      </c>
      <c r="C414" s="127">
        <v>2135</v>
      </c>
      <c r="D414" s="96"/>
      <c r="E414" s="30"/>
      <c r="F414" s="30"/>
      <c r="G414" s="96"/>
      <c r="H414" s="95">
        <v>24</v>
      </c>
      <c r="I414" s="91">
        <v>20</v>
      </c>
      <c r="J414" s="92">
        <v>1471</v>
      </c>
      <c r="K414" s="93">
        <v>0.98791134989926122</v>
      </c>
      <c r="L414" s="92">
        <v>107</v>
      </c>
      <c r="M414" s="93">
        <v>0.97272727272727277</v>
      </c>
      <c r="N414" s="15">
        <v>1578</v>
      </c>
      <c r="O414" s="56"/>
      <c r="P414" s="56"/>
      <c r="Q414" s="92">
        <v>204</v>
      </c>
      <c r="R414" s="64">
        <f t="shared" si="230"/>
        <v>0.22605999133150731</v>
      </c>
      <c r="S414" s="92">
        <v>75</v>
      </c>
      <c r="T414" s="64">
        <f t="shared" ref="T414:T420" si="271">S414/$S$68</f>
        <v>0.48369480418161959</v>
      </c>
      <c r="U414" s="61">
        <f t="shared" ref="U414:U420" si="272">Q414+S414</f>
        <v>279</v>
      </c>
      <c r="V414" s="92">
        <v>3</v>
      </c>
      <c r="W414" s="64">
        <f t="shared" ref="W414:W420" si="273">V414/$V$68</f>
        <v>1.237936772046589</v>
      </c>
      <c r="X414" s="92">
        <v>2</v>
      </c>
      <c r="Y414" s="92">
        <f t="shared" ref="Y414:Y420" si="274">X414/$X$68</f>
        <v>9.9718536389223969E-2</v>
      </c>
      <c r="Z414" s="87">
        <f t="shared" ref="Z414:Z420" si="275">V414+X414</f>
        <v>5</v>
      </c>
      <c r="AB414" s="139">
        <v>-61</v>
      </c>
      <c r="AC414" s="139">
        <v>-17</v>
      </c>
      <c r="AD414" s="139">
        <v>-57</v>
      </c>
      <c r="AE414" s="139">
        <v>-64</v>
      </c>
      <c r="AF414" s="139">
        <v>-48</v>
      </c>
      <c r="AG414" s="139">
        <v>24</v>
      </c>
    </row>
    <row r="415" spans="2:33" ht="15" customHeight="1" x14ac:dyDescent="0.3">
      <c r="B415" s="124">
        <v>44237</v>
      </c>
      <c r="C415" s="127">
        <v>2022</v>
      </c>
      <c r="D415" s="96"/>
      <c r="E415" s="30"/>
      <c r="F415" s="30"/>
      <c r="G415" s="96"/>
      <c r="H415" s="95">
        <v>33</v>
      </c>
      <c r="I415" s="91">
        <v>16</v>
      </c>
      <c r="J415" s="92">
        <v>1477</v>
      </c>
      <c r="K415" s="93">
        <v>0.99127516778523495</v>
      </c>
      <c r="L415" s="92">
        <v>92</v>
      </c>
      <c r="M415" s="93">
        <v>0.77310924369747902</v>
      </c>
      <c r="N415" s="15">
        <v>1569</v>
      </c>
      <c r="O415" s="56"/>
      <c r="P415" s="56"/>
      <c r="Q415" s="92">
        <v>218</v>
      </c>
      <c r="R415" s="64">
        <f t="shared" si="230"/>
        <v>0.2415739123052382</v>
      </c>
      <c r="S415" s="92">
        <v>85</v>
      </c>
      <c r="T415" s="64">
        <f t="shared" si="271"/>
        <v>0.54818744473916881</v>
      </c>
      <c r="U415" s="61">
        <f t="shared" si="272"/>
        <v>303</v>
      </c>
      <c r="V415" s="92">
        <v>0</v>
      </c>
      <c r="W415" s="64">
        <f t="shared" si="273"/>
        <v>0</v>
      </c>
      <c r="X415" s="92">
        <v>10</v>
      </c>
      <c r="Y415" s="92">
        <f t="shared" si="274"/>
        <v>0.49859268194611989</v>
      </c>
      <c r="Z415" s="87">
        <f t="shared" si="275"/>
        <v>10</v>
      </c>
      <c r="AB415" s="139">
        <v>-60</v>
      </c>
      <c r="AC415" s="139">
        <v>-15</v>
      </c>
      <c r="AD415" s="139">
        <v>-49</v>
      </c>
      <c r="AE415" s="139">
        <v>-62</v>
      </c>
      <c r="AF415" s="139">
        <v>-46</v>
      </c>
      <c r="AG415" s="139">
        <v>22</v>
      </c>
    </row>
    <row r="416" spans="2:33" ht="15" customHeight="1" x14ac:dyDescent="0.3">
      <c r="B416" s="124">
        <v>44238</v>
      </c>
      <c r="C416" s="127">
        <v>1932</v>
      </c>
      <c r="D416" s="96"/>
      <c r="E416" s="30"/>
      <c r="F416" s="30"/>
      <c r="G416" s="96"/>
      <c r="H416" s="95">
        <v>53</v>
      </c>
      <c r="I416" s="91">
        <v>22</v>
      </c>
      <c r="J416" s="92">
        <v>1476</v>
      </c>
      <c r="K416" s="93">
        <v>0.99126930826057758</v>
      </c>
      <c r="L416" s="92">
        <v>94</v>
      </c>
      <c r="M416" s="93">
        <v>0.90384615384615385</v>
      </c>
      <c r="N416" s="15">
        <v>1570</v>
      </c>
      <c r="O416" s="56"/>
      <c r="P416" s="56"/>
      <c r="Q416" s="92">
        <v>337</v>
      </c>
      <c r="R416" s="64">
        <f t="shared" si="230"/>
        <v>0.3734422405819508</v>
      </c>
      <c r="S416" s="92">
        <v>92</v>
      </c>
      <c r="T416" s="64">
        <f t="shared" si="271"/>
        <v>0.59333229312945335</v>
      </c>
      <c r="U416" s="61">
        <f t="shared" si="272"/>
        <v>429</v>
      </c>
      <c r="V416" s="92">
        <v>0</v>
      </c>
      <c r="W416" s="64">
        <f t="shared" si="273"/>
        <v>0</v>
      </c>
      <c r="X416" s="92">
        <v>14</v>
      </c>
      <c r="Y416" s="92">
        <f t="shared" si="274"/>
        <v>0.69802975472456785</v>
      </c>
      <c r="Z416" s="87">
        <f t="shared" si="275"/>
        <v>14</v>
      </c>
      <c r="AB416" s="139">
        <v>-60</v>
      </c>
      <c r="AC416" s="139">
        <v>-15</v>
      </c>
      <c r="AD416" s="139">
        <v>-52</v>
      </c>
      <c r="AE416" s="139">
        <v>-64</v>
      </c>
      <c r="AF416" s="139">
        <v>-47</v>
      </c>
      <c r="AG416" s="139">
        <v>23</v>
      </c>
    </row>
    <row r="417" spans="2:33" ht="15" customHeight="1" x14ac:dyDescent="0.3">
      <c r="B417" s="124">
        <v>44239</v>
      </c>
      <c r="C417" s="96"/>
      <c r="D417" s="96"/>
      <c r="E417" s="30"/>
      <c r="F417" s="30"/>
      <c r="G417" s="96"/>
      <c r="H417" s="95">
        <v>88</v>
      </c>
      <c r="I417" s="91">
        <v>14</v>
      </c>
      <c r="J417" s="92">
        <v>1478</v>
      </c>
      <c r="K417" s="93">
        <v>0.98995311453449431</v>
      </c>
      <c r="L417" s="92">
        <v>98</v>
      </c>
      <c r="M417" s="93">
        <v>0.88288288288288286</v>
      </c>
      <c r="N417" s="15">
        <v>1576</v>
      </c>
      <c r="O417" s="56"/>
      <c r="P417" s="56"/>
      <c r="Q417" s="92">
        <v>280</v>
      </c>
      <c r="R417" s="64">
        <f t="shared" si="230"/>
        <v>0.31027841947461787</v>
      </c>
      <c r="S417" s="92">
        <v>87</v>
      </c>
      <c r="T417" s="64">
        <f t="shared" si="271"/>
        <v>0.56108597285067874</v>
      </c>
      <c r="U417" s="61">
        <f t="shared" si="272"/>
        <v>367</v>
      </c>
      <c r="V417" s="92">
        <v>0</v>
      </c>
      <c r="W417" s="64">
        <f t="shared" si="273"/>
        <v>0</v>
      </c>
      <c r="X417" s="92">
        <v>1</v>
      </c>
      <c r="Y417" s="92">
        <f t="shared" si="274"/>
        <v>4.9859268194611985E-2</v>
      </c>
      <c r="Z417" s="87">
        <f t="shared" si="275"/>
        <v>1</v>
      </c>
      <c r="AB417" s="139">
        <v>-60</v>
      </c>
      <c r="AC417" s="139">
        <v>-7</v>
      </c>
      <c r="AD417" s="139">
        <v>-42</v>
      </c>
      <c r="AE417" s="139">
        <v>-60</v>
      </c>
      <c r="AF417" s="139">
        <v>-45</v>
      </c>
      <c r="AG417" s="139">
        <v>23</v>
      </c>
    </row>
    <row r="418" spans="2:33" ht="15" customHeight="1" x14ac:dyDescent="0.3">
      <c r="B418" s="124">
        <v>44240</v>
      </c>
      <c r="C418" s="96"/>
      <c r="D418" s="96"/>
      <c r="E418" s="30"/>
      <c r="F418" s="30"/>
      <c r="G418" s="96"/>
      <c r="H418" s="95">
        <v>72</v>
      </c>
      <c r="I418" s="91">
        <v>30</v>
      </c>
      <c r="J418" s="92">
        <v>895</v>
      </c>
      <c r="K418" s="93">
        <v>0.97600872410032713</v>
      </c>
      <c r="L418" s="92">
        <v>62</v>
      </c>
      <c r="M418" s="93">
        <v>1.1481481481481481</v>
      </c>
      <c r="N418" s="15">
        <v>957</v>
      </c>
      <c r="O418" s="56"/>
      <c r="P418" s="56"/>
      <c r="Q418" s="95">
        <v>0</v>
      </c>
      <c r="R418" s="64">
        <f t="shared" si="230"/>
        <v>0</v>
      </c>
      <c r="S418" s="95">
        <v>0</v>
      </c>
      <c r="T418" s="67">
        <f t="shared" si="271"/>
        <v>0</v>
      </c>
      <c r="U418" s="61">
        <f t="shared" si="272"/>
        <v>0</v>
      </c>
      <c r="V418" s="95">
        <v>0</v>
      </c>
      <c r="W418" s="95">
        <f t="shared" si="273"/>
        <v>0</v>
      </c>
      <c r="X418" s="95">
        <v>0</v>
      </c>
      <c r="Y418" s="95">
        <f t="shared" si="274"/>
        <v>0</v>
      </c>
      <c r="Z418" s="87">
        <f t="shared" si="275"/>
        <v>0</v>
      </c>
      <c r="AB418" s="139">
        <v>-69</v>
      </c>
      <c r="AC418" s="139">
        <v>-26</v>
      </c>
      <c r="AD418" s="139">
        <v>-51</v>
      </c>
      <c r="AE418" s="139">
        <v>-65</v>
      </c>
      <c r="AF418" s="139">
        <v>-35</v>
      </c>
      <c r="AG418" s="139">
        <v>18</v>
      </c>
    </row>
    <row r="419" spans="2:33" ht="15" customHeight="1" x14ac:dyDescent="0.3">
      <c r="B419" s="124">
        <v>44241</v>
      </c>
      <c r="C419" s="96"/>
      <c r="D419" s="96"/>
      <c r="E419" s="30"/>
      <c r="F419" s="30"/>
      <c r="G419" s="96"/>
      <c r="H419" s="95">
        <v>73</v>
      </c>
      <c r="I419" s="91">
        <v>16</v>
      </c>
      <c r="J419" s="92">
        <v>866</v>
      </c>
      <c r="K419" s="93">
        <v>0.9622222222222222</v>
      </c>
      <c r="L419" s="92">
        <v>36</v>
      </c>
      <c r="M419" s="93">
        <v>1</v>
      </c>
      <c r="N419" s="15">
        <v>902</v>
      </c>
      <c r="O419" s="56"/>
      <c r="P419" s="56"/>
      <c r="Q419" s="95">
        <v>0</v>
      </c>
      <c r="R419" s="64">
        <f t="shared" si="230"/>
        <v>0</v>
      </c>
      <c r="S419" s="95">
        <v>0</v>
      </c>
      <c r="T419" s="67">
        <f t="shared" si="271"/>
        <v>0</v>
      </c>
      <c r="U419" s="61">
        <f t="shared" si="272"/>
        <v>0</v>
      </c>
      <c r="V419" s="95">
        <v>0</v>
      </c>
      <c r="W419" s="95">
        <f t="shared" si="273"/>
        <v>0</v>
      </c>
      <c r="X419" s="95">
        <v>0</v>
      </c>
      <c r="Y419" s="95">
        <f t="shared" si="274"/>
        <v>0</v>
      </c>
      <c r="Z419" s="87">
        <f t="shared" si="275"/>
        <v>0</v>
      </c>
      <c r="AB419" s="139">
        <v>-68</v>
      </c>
      <c r="AC419" s="139">
        <v>-30</v>
      </c>
      <c r="AD419" s="139">
        <v>-48</v>
      </c>
      <c r="AE419" s="139">
        <v>-66</v>
      </c>
      <c r="AF419" s="139">
        <v>-32</v>
      </c>
      <c r="AG419" s="139">
        <v>15</v>
      </c>
    </row>
    <row r="420" spans="2:33" ht="15" customHeight="1" x14ac:dyDescent="0.3">
      <c r="B420" s="124">
        <v>44242</v>
      </c>
      <c r="C420" s="96"/>
      <c r="D420" s="96"/>
      <c r="E420" s="30"/>
      <c r="F420" s="30"/>
      <c r="G420" s="96"/>
      <c r="H420" s="95">
        <v>59</v>
      </c>
      <c r="I420" s="91">
        <v>20</v>
      </c>
      <c r="J420" s="92">
        <v>1467</v>
      </c>
      <c r="K420" s="93">
        <v>0.98854447439353099</v>
      </c>
      <c r="L420" s="92">
        <v>87</v>
      </c>
      <c r="M420" s="93">
        <v>0.86138613861386137</v>
      </c>
      <c r="N420" s="15">
        <v>1554</v>
      </c>
      <c r="O420" s="56"/>
      <c r="P420" s="56"/>
      <c r="Q420" s="92">
        <v>358</v>
      </c>
      <c r="R420" s="64">
        <f t="shared" ref="R420:R440" si="276">Q420/Q$68</f>
        <v>0.39671312204254711</v>
      </c>
      <c r="S420" s="92">
        <v>81</v>
      </c>
      <c r="T420" s="64">
        <f t="shared" si="271"/>
        <v>0.52239038851614916</v>
      </c>
      <c r="U420" s="61">
        <f t="shared" si="272"/>
        <v>439</v>
      </c>
      <c r="V420" s="92">
        <v>0</v>
      </c>
      <c r="W420" s="64">
        <f t="shared" si="273"/>
        <v>0</v>
      </c>
      <c r="X420" s="92">
        <v>6</v>
      </c>
      <c r="Y420" s="92">
        <f t="shared" si="274"/>
        <v>0.29915560916767192</v>
      </c>
      <c r="Z420" s="87">
        <f t="shared" si="275"/>
        <v>6</v>
      </c>
      <c r="AB420" s="139">
        <v>-56</v>
      </c>
      <c r="AC420" s="139">
        <v>-8</v>
      </c>
      <c r="AD420" s="139">
        <v>-33</v>
      </c>
      <c r="AE420" s="139">
        <v>-61</v>
      </c>
      <c r="AF420" s="139">
        <v>-48</v>
      </c>
      <c r="AG420" s="139">
        <v>21</v>
      </c>
    </row>
    <row r="421" spans="2:33" ht="15" customHeight="1" x14ac:dyDescent="0.3">
      <c r="B421" s="124">
        <v>44243</v>
      </c>
      <c r="C421" s="96"/>
      <c r="D421" s="96"/>
      <c r="E421" s="30"/>
      <c r="F421" s="30"/>
      <c r="G421" s="96"/>
      <c r="H421" s="95">
        <v>31</v>
      </c>
      <c r="I421" s="91">
        <v>19</v>
      </c>
      <c r="J421" s="92">
        <v>981</v>
      </c>
      <c r="K421" s="93">
        <v>0.65883143049026194</v>
      </c>
      <c r="L421" s="92">
        <v>93</v>
      </c>
      <c r="M421" s="93">
        <v>0.84545454545454546</v>
      </c>
      <c r="N421" s="15">
        <v>1074</v>
      </c>
      <c r="O421" s="56"/>
      <c r="P421" s="56"/>
      <c r="Q421" s="92">
        <v>51</v>
      </c>
      <c r="R421" s="64">
        <f t="shared" si="276"/>
        <v>5.6514997832876827E-2</v>
      </c>
      <c r="S421" s="92">
        <v>10</v>
      </c>
      <c r="T421" s="64">
        <f t="shared" ref="T421:T427" si="277">S421/$S$68</f>
        <v>6.4492640557549274E-2</v>
      </c>
      <c r="U421" s="61">
        <f t="shared" ref="U421:U427" si="278">Q421+S421</f>
        <v>61</v>
      </c>
      <c r="V421" s="92">
        <v>0</v>
      </c>
      <c r="W421" s="64">
        <f t="shared" ref="W421:W427" si="279">V421/$V$68</f>
        <v>0</v>
      </c>
      <c r="X421" s="92">
        <v>0</v>
      </c>
      <c r="Y421" s="92">
        <f t="shared" ref="Y421:Y427" si="280">X421/$X$68</f>
        <v>0</v>
      </c>
      <c r="Z421" s="87">
        <f t="shared" ref="Z421:Z427" si="281">V421+X421</f>
        <v>0</v>
      </c>
      <c r="AB421" s="139">
        <v>-62</v>
      </c>
      <c r="AC421" s="139">
        <v>-15</v>
      </c>
      <c r="AD421" s="139">
        <v>-45</v>
      </c>
      <c r="AE421" s="139">
        <v>-66</v>
      </c>
      <c r="AF421" s="139">
        <v>-63</v>
      </c>
      <c r="AG421" s="139">
        <v>28</v>
      </c>
    </row>
    <row r="422" spans="2:33" ht="15" customHeight="1" x14ac:dyDescent="0.3">
      <c r="B422" s="124">
        <v>44244</v>
      </c>
      <c r="C422" s="96"/>
      <c r="D422" s="96"/>
      <c r="E422" s="30"/>
      <c r="F422" s="30"/>
      <c r="G422" s="96"/>
      <c r="H422" s="95">
        <v>37</v>
      </c>
      <c r="I422" s="91">
        <v>26</v>
      </c>
      <c r="J422" s="92">
        <v>1473</v>
      </c>
      <c r="K422" s="93">
        <v>0.98859060402684562</v>
      </c>
      <c r="L422" s="92">
        <v>89</v>
      </c>
      <c r="M422" s="93">
        <v>0.74789915966386555</v>
      </c>
      <c r="N422" s="15">
        <v>1562</v>
      </c>
      <c r="O422" s="56"/>
      <c r="P422" s="56"/>
      <c r="Q422" s="92">
        <v>328</v>
      </c>
      <c r="R422" s="64">
        <f t="shared" si="276"/>
        <v>0.36346900567026663</v>
      </c>
      <c r="S422" s="92">
        <v>114</v>
      </c>
      <c r="T422" s="64">
        <f t="shared" si="277"/>
        <v>0.73521610235606172</v>
      </c>
      <c r="U422" s="61">
        <f t="shared" si="278"/>
        <v>442</v>
      </c>
      <c r="V422" s="92">
        <v>0</v>
      </c>
      <c r="W422" s="64">
        <f t="shared" si="279"/>
        <v>0</v>
      </c>
      <c r="X422" s="92">
        <v>7</v>
      </c>
      <c r="Y422" s="92">
        <f t="shared" si="280"/>
        <v>0.34901487736228393</v>
      </c>
      <c r="Z422" s="87">
        <f t="shared" si="281"/>
        <v>7</v>
      </c>
      <c r="AB422" s="139">
        <v>-58</v>
      </c>
      <c r="AC422" s="139">
        <v>-11</v>
      </c>
      <c r="AD422" s="139">
        <v>-43</v>
      </c>
      <c r="AE422" s="139">
        <v>-60</v>
      </c>
      <c r="AF422" s="139">
        <v>-45</v>
      </c>
      <c r="AG422" s="139">
        <v>21</v>
      </c>
    </row>
    <row r="423" spans="2:33" ht="15" customHeight="1" x14ac:dyDescent="0.3">
      <c r="B423" s="124">
        <v>44245</v>
      </c>
      <c r="C423" s="96"/>
      <c r="D423" s="96"/>
      <c r="E423" s="30"/>
      <c r="F423" s="30"/>
      <c r="G423" s="96"/>
      <c r="H423" s="95">
        <v>54</v>
      </c>
      <c r="I423" s="91">
        <v>29</v>
      </c>
      <c r="J423" s="92">
        <v>1476</v>
      </c>
      <c r="K423" s="93">
        <v>0.99126930826057758</v>
      </c>
      <c r="L423" s="92">
        <v>87</v>
      </c>
      <c r="M423" s="93">
        <v>0.83653846153846156</v>
      </c>
      <c r="N423" s="15">
        <v>1563</v>
      </c>
      <c r="O423" s="56"/>
      <c r="P423" s="56"/>
      <c r="Q423" s="92">
        <v>352</v>
      </c>
      <c r="R423" s="64">
        <f t="shared" si="276"/>
        <v>0.39006429876809101</v>
      </c>
      <c r="S423" s="92">
        <v>82</v>
      </c>
      <c r="T423" s="64">
        <f t="shared" si="277"/>
        <v>0.52883965257190413</v>
      </c>
      <c r="U423" s="61">
        <f t="shared" si="278"/>
        <v>434</v>
      </c>
      <c r="V423" s="92">
        <v>0</v>
      </c>
      <c r="W423" s="64">
        <f t="shared" si="279"/>
        <v>0</v>
      </c>
      <c r="X423" s="92">
        <v>13</v>
      </c>
      <c r="Y423" s="92">
        <f t="shared" si="280"/>
        <v>0.64817048652995579</v>
      </c>
      <c r="Z423" s="87">
        <f t="shared" si="281"/>
        <v>13</v>
      </c>
      <c r="AB423" s="139">
        <v>-58</v>
      </c>
      <c r="AC423" s="139">
        <v>-11</v>
      </c>
      <c r="AD423" s="139">
        <v>-44</v>
      </c>
      <c r="AE423" s="139">
        <v>-61</v>
      </c>
      <c r="AF423" s="139">
        <v>-45</v>
      </c>
      <c r="AG423" s="139">
        <v>22</v>
      </c>
    </row>
    <row r="424" spans="2:33" ht="15" customHeight="1" x14ac:dyDescent="0.3">
      <c r="B424" s="124">
        <v>44246</v>
      </c>
      <c r="C424" s="96"/>
      <c r="D424" s="96"/>
      <c r="E424" s="30"/>
      <c r="F424" s="30"/>
      <c r="G424" s="96"/>
      <c r="H424" s="95">
        <v>75</v>
      </c>
      <c r="I424" s="91">
        <v>26</v>
      </c>
      <c r="J424" s="92">
        <v>1474</v>
      </c>
      <c r="K424" s="93">
        <v>0.98727394507702615</v>
      </c>
      <c r="L424" s="92">
        <v>89</v>
      </c>
      <c r="M424" s="93">
        <v>0.80180180180180183</v>
      </c>
      <c r="N424" s="15">
        <v>1563</v>
      </c>
      <c r="O424" s="56"/>
      <c r="P424" s="56"/>
      <c r="Q424" s="92">
        <v>422</v>
      </c>
      <c r="R424" s="64">
        <f t="shared" si="276"/>
        <v>0.46763390363674551</v>
      </c>
      <c r="S424" s="92">
        <v>79</v>
      </c>
      <c r="T424" s="64">
        <f t="shared" si="277"/>
        <v>0.50949186040463934</v>
      </c>
      <c r="U424" s="61">
        <f t="shared" si="278"/>
        <v>501</v>
      </c>
      <c r="V424" s="92">
        <v>2</v>
      </c>
      <c r="W424" s="64">
        <f t="shared" si="279"/>
        <v>0.82529118136439272</v>
      </c>
      <c r="X424" s="92">
        <v>20</v>
      </c>
      <c r="Y424" s="92">
        <f t="shared" si="280"/>
        <v>0.99718536389223977</v>
      </c>
      <c r="Z424" s="87">
        <f t="shared" si="281"/>
        <v>22</v>
      </c>
      <c r="AB424" s="139">
        <v>-60</v>
      </c>
      <c r="AC424" s="139">
        <v>-5</v>
      </c>
      <c r="AD424" s="139">
        <v>-50</v>
      </c>
      <c r="AE424" s="139">
        <v>-60</v>
      </c>
      <c r="AF424" s="139">
        <v>-44</v>
      </c>
      <c r="AG424" s="139">
        <v>23</v>
      </c>
    </row>
    <row r="425" spans="2:33" ht="15" customHeight="1" x14ac:dyDescent="0.3">
      <c r="B425" s="124">
        <v>44247</v>
      </c>
      <c r="C425" s="96"/>
      <c r="D425" s="96"/>
      <c r="E425" s="30"/>
      <c r="F425" s="30"/>
      <c r="G425" s="96"/>
      <c r="H425" s="95">
        <v>72</v>
      </c>
      <c r="I425" s="91">
        <v>12</v>
      </c>
      <c r="J425" s="92">
        <v>888</v>
      </c>
      <c r="K425" s="93">
        <v>0.96837513631406757</v>
      </c>
      <c r="L425" s="92">
        <v>56</v>
      </c>
      <c r="M425" s="93">
        <v>1.037037037037037</v>
      </c>
      <c r="N425" s="15">
        <v>944</v>
      </c>
      <c r="O425" s="56"/>
      <c r="P425" s="56"/>
      <c r="Q425" s="95">
        <v>0</v>
      </c>
      <c r="R425" s="64">
        <f t="shared" si="276"/>
        <v>0</v>
      </c>
      <c r="S425" s="95">
        <v>0</v>
      </c>
      <c r="T425" s="67">
        <f t="shared" si="277"/>
        <v>0</v>
      </c>
      <c r="U425" s="61">
        <f t="shared" si="278"/>
        <v>0</v>
      </c>
      <c r="V425" s="95">
        <v>0</v>
      </c>
      <c r="W425" s="95">
        <f t="shared" si="279"/>
        <v>0</v>
      </c>
      <c r="X425" s="95">
        <v>0</v>
      </c>
      <c r="Y425" s="95">
        <f t="shared" si="280"/>
        <v>0</v>
      </c>
      <c r="Z425" s="87">
        <f t="shared" si="281"/>
        <v>0</v>
      </c>
      <c r="AB425" s="139">
        <v>-74</v>
      </c>
      <c r="AC425" s="139">
        <v>-35</v>
      </c>
      <c r="AD425" s="139">
        <v>-76</v>
      </c>
      <c r="AE425" s="139">
        <v>-72</v>
      </c>
      <c r="AF425" s="139">
        <v>-36</v>
      </c>
      <c r="AG425" s="139">
        <v>21</v>
      </c>
    </row>
    <row r="426" spans="2:33" ht="15" customHeight="1" x14ac:dyDescent="0.3">
      <c r="B426" s="124">
        <v>44248</v>
      </c>
      <c r="C426" s="96"/>
      <c r="D426" s="96"/>
      <c r="E426" s="30"/>
      <c r="F426" s="30"/>
      <c r="G426" s="96"/>
      <c r="H426" s="95">
        <v>84</v>
      </c>
      <c r="I426" s="91">
        <v>25</v>
      </c>
      <c r="J426" s="92">
        <v>866</v>
      </c>
      <c r="K426" s="93">
        <v>0.9622222222222222</v>
      </c>
      <c r="L426" s="92">
        <v>34</v>
      </c>
      <c r="M426" s="93">
        <v>0.94444444444444442</v>
      </c>
      <c r="N426" s="15">
        <v>900</v>
      </c>
      <c r="O426" s="56"/>
      <c r="P426" s="56"/>
      <c r="Q426" s="95">
        <v>0</v>
      </c>
      <c r="R426" s="64">
        <f t="shared" si="276"/>
        <v>0</v>
      </c>
      <c r="S426" s="95">
        <v>0</v>
      </c>
      <c r="T426" s="67">
        <f t="shared" si="277"/>
        <v>0</v>
      </c>
      <c r="U426" s="61">
        <f t="shared" si="278"/>
        <v>0</v>
      </c>
      <c r="V426" s="95">
        <v>0</v>
      </c>
      <c r="W426" s="95">
        <f t="shared" si="279"/>
        <v>0</v>
      </c>
      <c r="X426" s="95">
        <v>0</v>
      </c>
      <c r="Y426" s="95">
        <f t="shared" si="280"/>
        <v>0</v>
      </c>
      <c r="Z426" s="87">
        <f t="shared" si="281"/>
        <v>0</v>
      </c>
      <c r="AB426" s="139">
        <v>-72</v>
      </c>
      <c r="AC426" s="139">
        <v>-34</v>
      </c>
      <c r="AD426" s="139">
        <v>-61</v>
      </c>
      <c r="AE426" s="139">
        <v>-68</v>
      </c>
      <c r="AF426" s="139">
        <v>-32</v>
      </c>
      <c r="AG426" s="139">
        <v>16</v>
      </c>
    </row>
    <row r="427" spans="2:33" ht="15" customHeight="1" x14ac:dyDescent="0.3">
      <c r="B427" s="124">
        <v>44249</v>
      </c>
      <c r="C427" s="96"/>
      <c r="D427" s="96"/>
      <c r="E427" s="30"/>
      <c r="F427" s="30"/>
      <c r="G427" s="96"/>
      <c r="H427" s="95">
        <v>63</v>
      </c>
      <c r="I427" s="91">
        <v>31</v>
      </c>
      <c r="J427" s="92">
        <v>1473</v>
      </c>
      <c r="K427" s="93">
        <v>0.99258760107816713</v>
      </c>
      <c r="L427" s="92">
        <v>101</v>
      </c>
      <c r="M427" s="93">
        <v>1</v>
      </c>
      <c r="N427" s="15">
        <v>1574</v>
      </c>
      <c r="O427" s="56"/>
      <c r="P427" s="56"/>
      <c r="Q427" s="92">
        <v>500</v>
      </c>
      <c r="R427" s="64">
        <f t="shared" si="276"/>
        <v>0.5540686062046748</v>
      </c>
      <c r="S427" s="92">
        <v>115</v>
      </c>
      <c r="T427" s="64">
        <f t="shared" si="277"/>
        <v>0.74166536641181668</v>
      </c>
      <c r="U427" s="61">
        <f t="shared" si="278"/>
        <v>615</v>
      </c>
      <c r="V427" s="92">
        <v>0</v>
      </c>
      <c r="W427" s="64">
        <f t="shared" si="279"/>
        <v>0</v>
      </c>
      <c r="X427" s="92">
        <v>8</v>
      </c>
      <c r="Y427" s="92">
        <f t="shared" si="280"/>
        <v>0.39887414555689588</v>
      </c>
      <c r="Z427" s="87">
        <f t="shared" si="281"/>
        <v>8</v>
      </c>
      <c r="AB427" s="139">
        <v>-55</v>
      </c>
      <c r="AC427" s="139">
        <v>-9</v>
      </c>
      <c r="AD427" s="139">
        <v>-35</v>
      </c>
      <c r="AE427" s="139">
        <v>-60</v>
      </c>
      <c r="AF427" s="139">
        <v>-43</v>
      </c>
      <c r="AG427" s="139">
        <v>20</v>
      </c>
    </row>
    <row r="428" spans="2:33" ht="15" customHeight="1" x14ac:dyDescent="0.3">
      <c r="B428" s="124">
        <v>44250</v>
      </c>
      <c r="C428" s="96"/>
      <c r="D428" s="96"/>
      <c r="E428" s="30"/>
      <c r="F428" s="30"/>
      <c r="G428" s="96"/>
      <c r="H428" s="95">
        <v>30</v>
      </c>
      <c r="I428" s="91">
        <v>23</v>
      </c>
      <c r="J428" s="92">
        <v>1477</v>
      </c>
      <c r="K428" s="93">
        <v>0.99194089993284085</v>
      </c>
      <c r="L428" s="92">
        <v>116</v>
      </c>
      <c r="M428" s="93">
        <v>1.0545454545454545</v>
      </c>
      <c r="N428" s="15">
        <v>1593</v>
      </c>
      <c r="O428" s="56"/>
      <c r="P428" s="56"/>
      <c r="Q428" s="92">
        <v>670</v>
      </c>
      <c r="R428" s="64">
        <f t="shared" si="276"/>
        <v>0.74245193231426421</v>
      </c>
      <c r="S428" s="92">
        <v>103</v>
      </c>
      <c r="T428" s="64">
        <f t="shared" ref="T428:T434" si="282">S428/$S$68</f>
        <v>0.66427419774275753</v>
      </c>
      <c r="U428" s="61">
        <f t="shared" ref="U428:U434" si="283">Q428+S428</f>
        <v>773</v>
      </c>
      <c r="V428" s="92">
        <v>0</v>
      </c>
      <c r="W428" s="64">
        <f t="shared" ref="W428:W434" si="284">V428/$V$68</f>
        <v>0</v>
      </c>
      <c r="X428" s="92">
        <v>0</v>
      </c>
      <c r="Y428" s="92">
        <f t="shared" ref="Y428:Y434" si="285">X428/$X$68</f>
        <v>0</v>
      </c>
      <c r="Z428" s="87">
        <f t="shared" ref="Z428:Z434" si="286">V428+X428</f>
        <v>0</v>
      </c>
      <c r="AB428" s="139">
        <v>-56</v>
      </c>
      <c r="AC428" s="139">
        <v>-8</v>
      </c>
      <c r="AD428" s="139">
        <v>-39</v>
      </c>
      <c r="AE428" s="139">
        <v>-59</v>
      </c>
      <c r="AF428" s="139">
        <v>-44</v>
      </c>
      <c r="AG428" s="139">
        <v>20</v>
      </c>
    </row>
    <row r="429" spans="2:33" ht="15" customHeight="1" x14ac:dyDescent="0.3">
      <c r="B429" s="124">
        <v>44251</v>
      </c>
      <c r="C429" s="96"/>
      <c r="D429" s="96"/>
      <c r="E429" s="30"/>
      <c r="F429" s="30"/>
      <c r="G429" s="96"/>
      <c r="H429" s="95">
        <v>33</v>
      </c>
      <c r="I429" s="91">
        <v>31</v>
      </c>
      <c r="J429" s="92">
        <v>1477</v>
      </c>
      <c r="K429" s="93">
        <v>0.99127516778523495</v>
      </c>
      <c r="L429" s="92">
        <v>107</v>
      </c>
      <c r="M429" s="93">
        <v>0.89915966386554624</v>
      </c>
      <c r="N429" s="15">
        <v>1584</v>
      </c>
      <c r="O429" s="56"/>
      <c r="P429" s="56"/>
      <c r="Q429" s="92">
        <v>853</v>
      </c>
      <c r="R429" s="64">
        <f t="shared" si="276"/>
        <v>0.94524104218517513</v>
      </c>
      <c r="S429" s="92">
        <v>188</v>
      </c>
      <c r="T429" s="64">
        <f t="shared" si="282"/>
        <v>1.2124616424819263</v>
      </c>
      <c r="U429" s="61">
        <f t="shared" si="283"/>
        <v>1041</v>
      </c>
      <c r="V429" s="92">
        <v>17</v>
      </c>
      <c r="W429" s="64">
        <f t="shared" si="284"/>
        <v>7.0149750415973378</v>
      </c>
      <c r="X429" s="92">
        <v>32</v>
      </c>
      <c r="Y429" s="92">
        <f t="shared" si="285"/>
        <v>1.5954965822275835</v>
      </c>
      <c r="Z429" s="87">
        <f t="shared" si="286"/>
        <v>49</v>
      </c>
      <c r="AB429" s="139">
        <v>-56</v>
      </c>
      <c r="AC429" s="139">
        <v>-9</v>
      </c>
      <c r="AD429" s="139">
        <v>-29</v>
      </c>
      <c r="AE429" s="139">
        <v>-58</v>
      </c>
      <c r="AF429" s="139">
        <v>-43</v>
      </c>
      <c r="AG429" s="139">
        <v>20</v>
      </c>
    </row>
    <row r="430" spans="2:33" ht="15" customHeight="1" x14ac:dyDescent="0.3">
      <c r="B430" s="124">
        <v>44252</v>
      </c>
      <c r="C430" s="96"/>
      <c r="D430" s="96"/>
      <c r="E430" s="30"/>
      <c r="F430" s="30"/>
      <c r="G430" s="96"/>
      <c r="H430" s="95">
        <v>51</v>
      </c>
      <c r="I430" s="91">
        <v>32</v>
      </c>
      <c r="J430" s="92">
        <v>1477</v>
      </c>
      <c r="K430" s="93">
        <v>0.99194089993284085</v>
      </c>
      <c r="L430" s="92">
        <v>101</v>
      </c>
      <c r="M430" s="93">
        <v>0.97115384615384615</v>
      </c>
      <c r="N430" s="15">
        <v>1578</v>
      </c>
      <c r="O430" s="56"/>
      <c r="P430" s="56"/>
      <c r="Q430" s="92">
        <v>1444</v>
      </c>
      <c r="R430" s="64">
        <f t="shared" si="276"/>
        <v>1.6001501347191007</v>
      </c>
      <c r="S430" s="92">
        <v>316</v>
      </c>
      <c r="T430" s="64">
        <f t="shared" si="282"/>
        <v>2.0379674416185574</v>
      </c>
      <c r="U430" s="61">
        <f t="shared" si="283"/>
        <v>1760</v>
      </c>
      <c r="V430" s="92">
        <v>0</v>
      </c>
      <c r="W430" s="64">
        <f t="shared" si="284"/>
        <v>0</v>
      </c>
      <c r="X430" s="92">
        <v>11</v>
      </c>
      <c r="Y430" s="92">
        <f t="shared" si="285"/>
        <v>0.54845195014073189</v>
      </c>
      <c r="Z430" s="87">
        <f t="shared" si="286"/>
        <v>11</v>
      </c>
      <c r="AB430" s="139">
        <v>-56</v>
      </c>
      <c r="AC430" s="139">
        <v>-7</v>
      </c>
      <c r="AD430" s="139">
        <v>-41</v>
      </c>
      <c r="AE430" s="139">
        <v>-60</v>
      </c>
      <c r="AF430" s="139">
        <v>-44</v>
      </c>
      <c r="AG430" s="139">
        <v>21</v>
      </c>
    </row>
    <row r="431" spans="2:33" ht="15" customHeight="1" x14ac:dyDescent="0.3">
      <c r="B431" s="124">
        <v>44253</v>
      </c>
      <c r="C431" s="96"/>
      <c r="D431" s="96"/>
      <c r="E431" s="30"/>
      <c r="F431" s="30"/>
      <c r="G431" s="96"/>
      <c r="H431" s="95">
        <v>75</v>
      </c>
      <c r="I431" s="91">
        <v>22</v>
      </c>
      <c r="J431" s="92">
        <v>1478</v>
      </c>
      <c r="K431" s="93">
        <v>0.98995311453449431</v>
      </c>
      <c r="L431" s="92">
        <v>94</v>
      </c>
      <c r="M431" s="93">
        <v>0.84684684684684686</v>
      </c>
      <c r="N431" s="15">
        <v>1572</v>
      </c>
      <c r="O431" s="56"/>
      <c r="P431" s="56"/>
      <c r="Q431" s="92">
        <v>1209</v>
      </c>
      <c r="R431" s="64">
        <f t="shared" si="276"/>
        <v>1.3397378898029035</v>
      </c>
      <c r="S431" s="92">
        <v>315</v>
      </c>
      <c r="T431" s="64">
        <f t="shared" si="282"/>
        <v>2.0315181775628024</v>
      </c>
      <c r="U431" s="61">
        <f t="shared" si="283"/>
        <v>1524</v>
      </c>
      <c r="V431" s="92">
        <v>1</v>
      </c>
      <c r="W431" s="64">
        <f t="shared" si="284"/>
        <v>0.41264559068219636</v>
      </c>
      <c r="X431" s="92">
        <v>3</v>
      </c>
      <c r="Y431" s="92">
        <f t="shared" si="285"/>
        <v>0.14957780458383596</v>
      </c>
      <c r="Z431" s="87">
        <f t="shared" si="286"/>
        <v>4</v>
      </c>
      <c r="AB431" s="139">
        <v>-56</v>
      </c>
      <c r="AC431" s="139">
        <v>1</v>
      </c>
      <c r="AD431" s="139">
        <v>-42</v>
      </c>
      <c r="AE431" s="139">
        <v>-58</v>
      </c>
      <c r="AF431" s="139">
        <v>-42</v>
      </c>
      <c r="AG431" s="139">
        <v>22</v>
      </c>
    </row>
    <row r="432" spans="2:33" ht="15" customHeight="1" x14ac:dyDescent="0.3">
      <c r="B432" s="124">
        <v>44254</v>
      </c>
      <c r="C432" s="96"/>
      <c r="D432" s="96"/>
      <c r="E432" s="30"/>
      <c r="F432" s="30"/>
      <c r="G432" s="96"/>
      <c r="H432" s="95">
        <v>67</v>
      </c>
      <c r="I432" s="91">
        <v>25</v>
      </c>
      <c r="J432" s="92">
        <v>894</v>
      </c>
      <c r="K432" s="93">
        <v>0.97491821155943292</v>
      </c>
      <c r="L432" s="92">
        <v>54</v>
      </c>
      <c r="M432" s="93">
        <v>1</v>
      </c>
      <c r="N432" s="15">
        <v>948</v>
      </c>
      <c r="O432" s="56"/>
      <c r="P432" s="56"/>
      <c r="Q432" s="95">
        <v>0</v>
      </c>
      <c r="R432" s="64">
        <f t="shared" si="276"/>
        <v>0</v>
      </c>
      <c r="S432" s="95">
        <v>0</v>
      </c>
      <c r="T432" s="67">
        <f t="shared" si="282"/>
        <v>0</v>
      </c>
      <c r="U432" s="61">
        <f t="shared" si="283"/>
        <v>0</v>
      </c>
      <c r="V432" s="95">
        <v>0</v>
      </c>
      <c r="W432" s="95">
        <f t="shared" si="284"/>
        <v>0</v>
      </c>
      <c r="X432" s="95">
        <v>0</v>
      </c>
      <c r="Y432" s="92">
        <f t="shared" si="285"/>
        <v>0</v>
      </c>
      <c r="Z432" s="87">
        <f t="shared" si="286"/>
        <v>0</v>
      </c>
      <c r="AB432" s="139">
        <v>-65</v>
      </c>
      <c r="AC432" s="139">
        <v>-19</v>
      </c>
      <c r="AD432" s="139">
        <v>-41</v>
      </c>
      <c r="AE432" s="139">
        <v>-60</v>
      </c>
      <c r="AF432" s="139">
        <v>-29</v>
      </c>
      <c r="AG432" s="139">
        <v>15</v>
      </c>
    </row>
    <row r="433" spans="2:33" ht="15" customHeight="1" x14ac:dyDescent="0.3">
      <c r="B433" s="124">
        <v>44255</v>
      </c>
      <c r="C433" s="128">
        <v>39585</v>
      </c>
      <c r="D433" s="96"/>
      <c r="E433" s="141">
        <v>54142</v>
      </c>
      <c r="F433" s="141">
        <v>271681</v>
      </c>
      <c r="G433" s="96"/>
      <c r="H433" s="95">
        <v>79</v>
      </c>
      <c r="I433" s="91">
        <v>24</v>
      </c>
      <c r="J433" s="92">
        <v>864</v>
      </c>
      <c r="K433" s="93">
        <v>0.96</v>
      </c>
      <c r="L433" s="92">
        <v>30</v>
      </c>
      <c r="M433" s="93">
        <v>0.83333333333333337</v>
      </c>
      <c r="N433" s="15">
        <v>894</v>
      </c>
      <c r="O433" s="56"/>
      <c r="P433" s="56"/>
      <c r="Q433" s="95">
        <v>0</v>
      </c>
      <c r="R433" s="64">
        <f t="shared" si="276"/>
        <v>0</v>
      </c>
      <c r="S433" s="95">
        <v>0</v>
      </c>
      <c r="T433" s="67">
        <f t="shared" si="282"/>
        <v>0</v>
      </c>
      <c r="U433" s="61">
        <f t="shared" si="283"/>
        <v>0</v>
      </c>
      <c r="V433" s="95">
        <v>0</v>
      </c>
      <c r="W433" s="95">
        <f t="shared" si="284"/>
        <v>0</v>
      </c>
      <c r="X433" s="95">
        <v>0</v>
      </c>
      <c r="Y433" s="92">
        <f t="shared" si="285"/>
        <v>0</v>
      </c>
      <c r="Z433" s="87">
        <f t="shared" si="286"/>
        <v>0</v>
      </c>
      <c r="AB433" s="139">
        <v>-67</v>
      </c>
      <c r="AC433" s="139">
        <v>-25</v>
      </c>
      <c r="AD433" s="139">
        <v>-40</v>
      </c>
      <c r="AE433" s="139">
        <v>-61</v>
      </c>
      <c r="AF433" s="139">
        <v>-27</v>
      </c>
      <c r="AG433" s="139">
        <v>13</v>
      </c>
    </row>
    <row r="434" spans="2:33" ht="15" customHeight="1" x14ac:dyDescent="0.3">
      <c r="B434" s="124">
        <v>44256</v>
      </c>
      <c r="C434" s="96"/>
      <c r="D434" s="96"/>
      <c r="E434" s="30"/>
      <c r="F434" s="30"/>
      <c r="G434" s="96"/>
      <c r="H434" s="95">
        <v>62</v>
      </c>
      <c r="I434" s="91">
        <v>25</v>
      </c>
      <c r="J434" s="92">
        <v>1472</v>
      </c>
      <c r="K434" s="93">
        <v>0.99191374663072773</v>
      </c>
      <c r="L434" s="92">
        <v>79</v>
      </c>
      <c r="M434" s="93">
        <v>0.78217821782178221</v>
      </c>
      <c r="N434" s="15">
        <v>1551</v>
      </c>
      <c r="O434" s="56"/>
      <c r="P434" s="56"/>
      <c r="Q434" s="92">
        <v>231</v>
      </c>
      <c r="R434" s="64">
        <f t="shared" si="276"/>
        <v>0.25597969606655974</v>
      </c>
      <c r="S434" s="92">
        <v>54</v>
      </c>
      <c r="T434" s="64">
        <f t="shared" si="282"/>
        <v>0.34826025901076607</v>
      </c>
      <c r="U434" s="61">
        <f t="shared" si="283"/>
        <v>285</v>
      </c>
      <c r="V434" s="92">
        <v>0</v>
      </c>
      <c r="W434" s="64">
        <f t="shared" si="284"/>
        <v>0</v>
      </c>
      <c r="X434" s="92">
        <v>3</v>
      </c>
      <c r="Y434" s="92">
        <f t="shared" si="285"/>
        <v>0.14957780458383596</v>
      </c>
      <c r="Z434" s="87">
        <f t="shared" si="286"/>
        <v>3</v>
      </c>
      <c r="AB434" s="139">
        <v>-53</v>
      </c>
      <c r="AC434" s="139">
        <v>-3</v>
      </c>
      <c r="AD434" s="139">
        <v>-36</v>
      </c>
      <c r="AE434" s="139">
        <v>-58</v>
      </c>
      <c r="AF434" s="139">
        <v>-42</v>
      </c>
      <c r="AG434" s="139">
        <v>19</v>
      </c>
    </row>
    <row r="435" spans="2:33" ht="15" customHeight="1" x14ac:dyDescent="0.3">
      <c r="B435" s="124">
        <v>44257</v>
      </c>
      <c r="C435" s="96"/>
      <c r="D435" s="96"/>
      <c r="E435" s="30"/>
      <c r="F435" s="30"/>
      <c r="G435" s="96"/>
      <c r="H435" s="95">
        <v>30</v>
      </c>
      <c r="I435" s="91">
        <v>26</v>
      </c>
      <c r="J435" s="92">
        <v>1477</v>
      </c>
      <c r="K435" s="93">
        <v>0.99194089993284085</v>
      </c>
      <c r="L435" s="92">
        <v>102</v>
      </c>
      <c r="M435" s="93">
        <v>0.92727272727272725</v>
      </c>
      <c r="N435" s="15">
        <v>1579</v>
      </c>
      <c r="O435" s="56"/>
      <c r="P435" s="56"/>
      <c r="Q435" s="92">
        <v>223</v>
      </c>
      <c r="R435" s="64">
        <f t="shared" si="276"/>
        <v>0.24711459836728494</v>
      </c>
      <c r="S435" s="92">
        <v>79</v>
      </c>
      <c r="T435" s="64">
        <f t="shared" ref="T435:T438" si="287">S435/$S$68</f>
        <v>0.50949186040463934</v>
      </c>
      <c r="U435" s="61">
        <f t="shared" ref="U435:U438" si="288">Q435+S435</f>
        <v>302</v>
      </c>
      <c r="V435" s="92">
        <v>1</v>
      </c>
      <c r="W435" s="64">
        <f t="shared" ref="W435:W438" si="289">V435/$V$68</f>
        <v>0.41264559068219636</v>
      </c>
      <c r="X435" s="92">
        <v>20</v>
      </c>
      <c r="Y435" s="92">
        <f t="shared" ref="Y435:Y438" si="290">X435/$X$68</f>
        <v>0.99718536389223977</v>
      </c>
      <c r="Z435" s="87">
        <f t="shared" ref="Z435:Z438" si="291">V435+X435</f>
        <v>21</v>
      </c>
      <c r="AB435" s="139">
        <v>-54</v>
      </c>
      <c r="AC435" s="139">
        <v>-3</v>
      </c>
      <c r="AD435" s="139">
        <v>-34</v>
      </c>
      <c r="AE435" s="139">
        <v>-57</v>
      </c>
      <c r="AF435" s="139">
        <v>-42</v>
      </c>
      <c r="AG435" s="139">
        <v>20</v>
      </c>
    </row>
    <row r="436" spans="2:33" ht="15" customHeight="1" x14ac:dyDescent="0.3">
      <c r="B436" s="124">
        <v>44258</v>
      </c>
      <c r="C436" s="96"/>
      <c r="D436" s="96"/>
      <c r="E436" s="30"/>
      <c r="F436" s="30"/>
      <c r="G436" s="96"/>
      <c r="H436" s="95">
        <v>35</v>
      </c>
      <c r="I436" s="91">
        <v>24</v>
      </c>
      <c r="J436" s="92">
        <v>1477</v>
      </c>
      <c r="K436" s="93">
        <v>0.99127516778523495</v>
      </c>
      <c r="L436" s="92">
        <v>108</v>
      </c>
      <c r="M436" s="93">
        <v>0.90756302521008403</v>
      </c>
      <c r="N436" s="15">
        <v>1585</v>
      </c>
      <c r="O436" s="56"/>
      <c r="P436" s="56"/>
      <c r="Q436" s="92">
        <v>228</v>
      </c>
      <c r="R436" s="64">
        <f t="shared" si="276"/>
        <v>0.25265528442933166</v>
      </c>
      <c r="S436" s="92">
        <v>68</v>
      </c>
      <c r="T436" s="64">
        <f t="shared" si="287"/>
        <v>0.4385499557913351</v>
      </c>
      <c r="U436" s="61">
        <f t="shared" si="288"/>
        <v>296</v>
      </c>
      <c r="V436" s="92">
        <v>0</v>
      </c>
      <c r="W436" s="64">
        <f t="shared" si="289"/>
        <v>0</v>
      </c>
      <c r="X436" s="92">
        <v>19</v>
      </c>
      <c r="Y436" s="92">
        <f t="shared" si="290"/>
        <v>0.94732609569762771</v>
      </c>
      <c r="Z436" s="87">
        <f t="shared" si="291"/>
        <v>19</v>
      </c>
      <c r="AB436" s="139">
        <v>-53</v>
      </c>
      <c r="AC436" s="139">
        <v>-4</v>
      </c>
      <c r="AD436" s="139">
        <v>-25</v>
      </c>
      <c r="AE436" s="139">
        <v>-56</v>
      </c>
      <c r="AF436" s="139">
        <v>-42</v>
      </c>
      <c r="AG436" s="139">
        <v>19</v>
      </c>
    </row>
    <row r="437" spans="2:33" ht="15" customHeight="1" x14ac:dyDescent="0.3">
      <c r="B437" s="124">
        <v>44259</v>
      </c>
      <c r="C437" s="96"/>
      <c r="D437" s="96"/>
      <c r="E437" s="30"/>
      <c r="F437" s="30"/>
      <c r="G437" s="96"/>
      <c r="H437" s="95">
        <v>54</v>
      </c>
      <c r="I437" s="91">
        <v>36</v>
      </c>
      <c r="J437" s="92">
        <v>1477</v>
      </c>
      <c r="K437" s="93">
        <v>0.99194089993284085</v>
      </c>
      <c r="L437" s="92">
        <v>103</v>
      </c>
      <c r="M437" s="93">
        <v>0.99038461538461542</v>
      </c>
      <c r="N437" s="15">
        <v>1580</v>
      </c>
      <c r="O437" s="56"/>
      <c r="P437" s="56"/>
      <c r="Q437" s="92">
        <v>255</v>
      </c>
      <c r="R437" s="64">
        <f t="shared" si="276"/>
        <v>0.28257498916438412</v>
      </c>
      <c r="S437" s="92">
        <v>93</v>
      </c>
      <c r="T437" s="64">
        <f t="shared" si="287"/>
        <v>0.59978155718520831</v>
      </c>
      <c r="U437" s="61">
        <f t="shared" si="288"/>
        <v>348</v>
      </c>
      <c r="V437" s="92">
        <v>0</v>
      </c>
      <c r="W437" s="64">
        <f t="shared" si="289"/>
        <v>0</v>
      </c>
      <c r="X437" s="92">
        <v>42</v>
      </c>
      <c r="Y437" s="92">
        <f t="shared" si="290"/>
        <v>2.0940892641737032</v>
      </c>
      <c r="Z437" s="87">
        <f t="shared" si="291"/>
        <v>42</v>
      </c>
      <c r="AB437" s="139">
        <v>-55</v>
      </c>
      <c r="AC437" s="139">
        <v>-5</v>
      </c>
      <c r="AD437" s="139">
        <v>-40</v>
      </c>
      <c r="AE437" s="139">
        <v>-59</v>
      </c>
      <c r="AF437" s="139">
        <v>-43</v>
      </c>
      <c r="AG437" s="139">
        <v>20</v>
      </c>
    </row>
    <row r="438" spans="2:33" ht="15" customHeight="1" x14ac:dyDescent="0.3">
      <c r="B438" s="124">
        <v>44260</v>
      </c>
      <c r="C438" s="96"/>
      <c r="D438" s="96"/>
      <c r="E438" s="30"/>
      <c r="F438" s="30"/>
      <c r="G438" s="96"/>
      <c r="H438" s="95">
        <v>77</v>
      </c>
      <c r="I438" s="91">
        <v>27</v>
      </c>
      <c r="J438" s="92">
        <v>1478</v>
      </c>
      <c r="K438" s="93">
        <v>0.98995311453449431</v>
      </c>
      <c r="L438" s="92">
        <v>90</v>
      </c>
      <c r="M438" s="93">
        <v>0.81081081081081086</v>
      </c>
      <c r="N438" s="15">
        <v>1568</v>
      </c>
      <c r="O438" s="56"/>
      <c r="P438" s="56"/>
      <c r="Q438" s="92">
        <v>262</v>
      </c>
      <c r="R438" s="64">
        <f t="shared" si="276"/>
        <v>0.29033194965124959</v>
      </c>
      <c r="S438" s="92">
        <v>79</v>
      </c>
      <c r="T438" s="64">
        <f t="shared" si="287"/>
        <v>0.50949186040463934</v>
      </c>
      <c r="U438" s="61">
        <f t="shared" si="288"/>
        <v>341</v>
      </c>
      <c r="V438" s="92">
        <v>4</v>
      </c>
      <c r="W438" s="64">
        <f t="shared" si="289"/>
        <v>1.6505823627287854</v>
      </c>
      <c r="X438" s="92">
        <v>15</v>
      </c>
      <c r="Y438" s="92">
        <f t="shared" si="290"/>
        <v>0.7478890229191798</v>
      </c>
      <c r="Z438" s="87">
        <f t="shared" si="291"/>
        <v>19</v>
      </c>
      <c r="AB438" s="139">
        <v>-55</v>
      </c>
      <c r="AC438" s="139">
        <v>1</v>
      </c>
      <c r="AD438" s="139">
        <v>-37</v>
      </c>
      <c r="AE438" s="139">
        <v>-56</v>
      </c>
      <c r="AF438" s="139">
        <v>-42</v>
      </c>
      <c r="AG438" s="139">
        <v>21</v>
      </c>
    </row>
    <row r="439" spans="2:33" ht="15" customHeight="1" x14ac:dyDescent="0.3">
      <c r="B439" s="124">
        <v>44261</v>
      </c>
      <c r="C439" s="96"/>
      <c r="D439" s="96"/>
      <c r="E439" s="30"/>
      <c r="F439" s="30"/>
      <c r="G439" s="96"/>
      <c r="H439" s="95">
        <v>62</v>
      </c>
      <c r="I439" s="91">
        <v>26</v>
      </c>
      <c r="J439" s="92">
        <v>894</v>
      </c>
      <c r="K439" s="93">
        <v>0.97491821155943292</v>
      </c>
      <c r="L439" s="92">
        <v>57</v>
      </c>
      <c r="M439" s="93">
        <v>1.0555555555555556</v>
      </c>
      <c r="N439" s="15">
        <v>951</v>
      </c>
      <c r="O439" s="56"/>
      <c r="P439" s="56"/>
      <c r="Q439" s="95">
        <v>0</v>
      </c>
      <c r="R439" s="64">
        <f t="shared" si="276"/>
        <v>0</v>
      </c>
      <c r="S439" s="95">
        <v>0</v>
      </c>
      <c r="T439" s="67">
        <f t="shared" ref="T439:T440" si="292">S439/$S$68</f>
        <v>0</v>
      </c>
      <c r="U439" s="61">
        <f t="shared" ref="U439:U441" si="293">Q439+S439</f>
        <v>0</v>
      </c>
      <c r="V439" s="95">
        <v>0</v>
      </c>
      <c r="W439" s="95">
        <f t="shared" ref="W439:W441" si="294">V439/$V$68</f>
        <v>0</v>
      </c>
      <c r="X439" s="95">
        <v>0</v>
      </c>
      <c r="Y439" s="92">
        <f t="shared" ref="Y439:Y441" si="295">X439/$X$68</f>
        <v>0</v>
      </c>
      <c r="Z439" s="87">
        <f t="shared" ref="Z439:Z441" si="296">V439+X439</f>
        <v>0</v>
      </c>
      <c r="AB439" s="139">
        <v>-63</v>
      </c>
      <c r="AC439" s="139">
        <v>-18</v>
      </c>
      <c r="AD439" s="139">
        <v>-34</v>
      </c>
      <c r="AE439" s="139">
        <v>-59</v>
      </c>
      <c r="AF439" s="139">
        <v>-29</v>
      </c>
      <c r="AG439" s="139">
        <v>15</v>
      </c>
    </row>
    <row r="440" spans="2:33" ht="15" customHeight="1" x14ac:dyDescent="0.3">
      <c r="B440" s="124">
        <v>44262</v>
      </c>
      <c r="C440" s="96"/>
      <c r="D440" s="96"/>
      <c r="E440" s="30"/>
      <c r="F440" s="30"/>
      <c r="G440" s="96"/>
      <c r="H440" s="95">
        <v>71</v>
      </c>
      <c r="I440" s="91">
        <v>25</v>
      </c>
      <c r="J440" s="92">
        <v>860</v>
      </c>
      <c r="K440" s="93">
        <v>0.9555555555555556</v>
      </c>
      <c r="L440" s="92">
        <v>32</v>
      </c>
      <c r="M440" s="93">
        <v>0.88888888888888884</v>
      </c>
      <c r="N440" s="15">
        <v>892</v>
      </c>
      <c r="O440" s="56"/>
      <c r="P440" s="56"/>
      <c r="Q440" s="95">
        <v>0</v>
      </c>
      <c r="R440" s="64">
        <f t="shared" si="276"/>
        <v>0</v>
      </c>
      <c r="S440" s="95">
        <v>0</v>
      </c>
      <c r="T440" s="67">
        <f t="shared" si="292"/>
        <v>0</v>
      </c>
      <c r="U440" s="61">
        <f t="shared" si="293"/>
        <v>0</v>
      </c>
      <c r="V440" s="95">
        <v>0</v>
      </c>
      <c r="W440" s="95">
        <f t="shared" si="294"/>
        <v>0</v>
      </c>
      <c r="X440" s="95">
        <v>0</v>
      </c>
      <c r="Y440" s="92">
        <f t="shared" si="295"/>
        <v>0</v>
      </c>
      <c r="Z440" s="87">
        <f t="shared" si="296"/>
        <v>0</v>
      </c>
      <c r="AB440" s="139">
        <v>-67</v>
      </c>
      <c r="AC440" s="139">
        <v>-25</v>
      </c>
      <c r="AD440" s="139">
        <v>-44</v>
      </c>
      <c r="AE440" s="139">
        <v>-63</v>
      </c>
      <c r="AF440" s="139">
        <v>-27</v>
      </c>
      <c r="AG440" s="139">
        <v>13</v>
      </c>
    </row>
    <row r="441" spans="2:33" ht="15" customHeight="1" x14ac:dyDescent="0.3">
      <c r="B441" s="124">
        <v>44263</v>
      </c>
      <c r="C441" s="96"/>
      <c r="D441" s="96"/>
      <c r="E441" s="30"/>
      <c r="F441" s="30"/>
      <c r="G441" s="96"/>
      <c r="H441" s="95">
        <v>60</v>
      </c>
      <c r="I441" s="91">
        <v>27</v>
      </c>
      <c r="J441" s="92">
        <v>1465</v>
      </c>
      <c r="K441" s="93">
        <v>0.98719676549865232</v>
      </c>
      <c r="L441" s="92">
        <v>87</v>
      </c>
      <c r="M441" s="93">
        <v>0.86138613861386137</v>
      </c>
      <c r="N441" s="15">
        <v>1552</v>
      </c>
      <c r="O441" s="56"/>
      <c r="P441" s="56"/>
      <c r="Q441" s="92">
        <v>405</v>
      </c>
      <c r="R441" s="64">
        <f>Q441/Q$68</f>
        <v>0.44879557102578654</v>
      </c>
      <c r="S441" s="92">
        <v>72</v>
      </c>
      <c r="T441" s="64">
        <f>S441/S$68</f>
        <v>0.4643470120143548</v>
      </c>
      <c r="U441" s="61">
        <f t="shared" si="293"/>
        <v>477</v>
      </c>
      <c r="V441" s="92">
        <v>0</v>
      </c>
      <c r="W441" s="64">
        <f t="shared" si="294"/>
        <v>0</v>
      </c>
      <c r="X441" s="92">
        <v>4</v>
      </c>
      <c r="Y441" s="92">
        <f t="shared" si="295"/>
        <v>0.19943707277844794</v>
      </c>
      <c r="Z441" s="87">
        <f t="shared" si="296"/>
        <v>4</v>
      </c>
      <c r="AB441" s="139">
        <v>-49</v>
      </c>
      <c r="AC441" s="139">
        <v>4</v>
      </c>
      <c r="AD441" s="139">
        <v>-32</v>
      </c>
      <c r="AE441" s="139">
        <v>-57</v>
      </c>
      <c r="AF441" s="139">
        <v>-41</v>
      </c>
      <c r="AG441" s="139">
        <v>19</v>
      </c>
    </row>
    <row r="442" spans="2:33" ht="15" customHeight="1" x14ac:dyDescent="0.3">
      <c r="B442" s="124">
        <v>44264</v>
      </c>
      <c r="C442" s="96"/>
      <c r="D442" s="96"/>
      <c r="E442" s="30"/>
      <c r="F442" s="30"/>
      <c r="G442" s="96"/>
      <c r="H442" s="95">
        <v>28</v>
      </c>
      <c r="I442" s="91">
        <v>21</v>
      </c>
      <c r="J442" s="92">
        <v>1476</v>
      </c>
      <c r="K442" s="93">
        <v>0.99126930826057758</v>
      </c>
      <c r="L442" s="92">
        <v>114</v>
      </c>
      <c r="M442" s="93">
        <v>1.0363636363636364</v>
      </c>
      <c r="N442" s="15">
        <v>1590</v>
      </c>
      <c r="O442" s="56"/>
      <c r="P442" s="56"/>
      <c r="Q442" s="92">
        <v>252</v>
      </c>
      <c r="R442" s="64">
        <f t="shared" ref="R442:R457" si="297">Q442/Q$68</f>
        <v>0.2792505775271561</v>
      </c>
      <c r="S442" s="92">
        <v>83</v>
      </c>
      <c r="T442" s="64">
        <f t="shared" ref="T442:T457" si="298">S442/S$68</f>
        <v>0.53528891662765898</v>
      </c>
      <c r="U442" s="61">
        <f t="shared" ref="U442:U457" si="299">Q442+S442</f>
        <v>335</v>
      </c>
      <c r="V442" s="92">
        <v>0</v>
      </c>
      <c r="W442" s="64">
        <f t="shared" ref="W442:W457" si="300">V442/$V$68</f>
        <v>0</v>
      </c>
      <c r="X442" s="92">
        <v>4</v>
      </c>
      <c r="Y442" s="92">
        <f t="shared" ref="Y442:Y457" si="301">X442/$X$68</f>
        <v>0.19943707277844794</v>
      </c>
      <c r="Z442" s="87">
        <f t="shared" ref="Z442:Z457" si="302">V442+X442</f>
        <v>4</v>
      </c>
      <c r="AB442" s="139">
        <v>-51</v>
      </c>
      <c r="AC442" s="139">
        <v>-1</v>
      </c>
      <c r="AD442" s="139">
        <v>-27</v>
      </c>
      <c r="AE442" s="139">
        <v>-56</v>
      </c>
      <c r="AF442" s="139">
        <v>-42</v>
      </c>
      <c r="AG442" s="139">
        <v>19</v>
      </c>
    </row>
    <row r="443" spans="2:33" ht="15" customHeight="1" x14ac:dyDescent="0.3">
      <c r="B443" s="124">
        <v>44265</v>
      </c>
      <c r="C443" s="96"/>
      <c r="D443" s="96"/>
      <c r="E443" s="30"/>
      <c r="F443" s="30"/>
      <c r="G443" s="96"/>
      <c r="H443" s="95">
        <v>35</v>
      </c>
      <c r="I443" s="91">
        <v>30</v>
      </c>
      <c r="J443" s="92">
        <v>1476</v>
      </c>
      <c r="K443" s="93">
        <v>0.99060402684563753</v>
      </c>
      <c r="L443" s="92">
        <v>117</v>
      </c>
      <c r="M443" s="93">
        <v>0.98319327731092432</v>
      </c>
      <c r="N443" s="15">
        <v>1593</v>
      </c>
      <c r="O443" s="56"/>
      <c r="P443" s="56"/>
      <c r="Q443" s="92">
        <v>367</v>
      </c>
      <c r="R443" s="64">
        <f t="shared" si="297"/>
        <v>0.40668635695423128</v>
      </c>
      <c r="S443" s="92">
        <v>94</v>
      </c>
      <c r="T443" s="64">
        <f t="shared" si="298"/>
        <v>0.60623082124096317</v>
      </c>
      <c r="U443" s="61">
        <f t="shared" si="299"/>
        <v>461</v>
      </c>
      <c r="V443" s="92">
        <v>0</v>
      </c>
      <c r="W443" s="64">
        <f t="shared" si="300"/>
        <v>0</v>
      </c>
      <c r="X443" s="92">
        <v>10</v>
      </c>
      <c r="Y443" s="92">
        <f t="shared" si="301"/>
        <v>0.49859268194611989</v>
      </c>
      <c r="Z443" s="87">
        <f t="shared" si="302"/>
        <v>10</v>
      </c>
      <c r="AB443" s="139">
        <v>-52</v>
      </c>
      <c r="AC443" s="139">
        <v>-2</v>
      </c>
      <c r="AD443" s="139">
        <v>-23</v>
      </c>
      <c r="AE443" s="139">
        <v>-55</v>
      </c>
      <c r="AF443" s="139">
        <v>-41</v>
      </c>
      <c r="AG443" s="139">
        <v>19</v>
      </c>
    </row>
    <row r="444" spans="2:33" ht="15" customHeight="1" x14ac:dyDescent="0.3">
      <c r="B444" s="124">
        <v>44266</v>
      </c>
      <c r="C444" s="96"/>
      <c r="D444" s="96"/>
      <c r="E444" s="30"/>
      <c r="F444" s="30"/>
      <c r="G444" s="96"/>
      <c r="H444" s="95">
        <v>53</v>
      </c>
      <c r="I444" s="91">
        <v>24</v>
      </c>
      <c r="J444" s="92">
        <v>1474</v>
      </c>
      <c r="K444" s="93">
        <v>0.98992612491605103</v>
      </c>
      <c r="L444" s="92">
        <v>106</v>
      </c>
      <c r="M444" s="93">
        <v>1.0192307692307692</v>
      </c>
      <c r="N444" s="15">
        <v>1580</v>
      </c>
      <c r="O444" s="56"/>
      <c r="P444" s="56"/>
      <c r="Q444" s="92">
        <v>265</v>
      </c>
      <c r="R444" s="64">
        <f t="shared" si="297"/>
        <v>0.29365636128847761</v>
      </c>
      <c r="S444" s="92">
        <v>90</v>
      </c>
      <c r="T444" s="64">
        <f t="shared" si="298"/>
        <v>0.58043376501794353</v>
      </c>
      <c r="U444" s="61">
        <f t="shared" si="299"/>
        <v>355</v>
      </c>
      <c r="V444" s="92">
        <v>11</v>
      </c>
      <c r="W444" s="64">
        <f t="shared" si="300"/>
        <v>4.5391014975041601</v>
      </c>
      <c r="X444" s="92">
        <v>12</v>
      </c>
      <c r="Y444" s="92">
        <f t="shared" si="301"/>
        <v>0.59831121833534384</v>
      </c>
      <c r="Z444" s="87">
        <f t="shared" si="302"/>
        <v>23</v>
      </c>
      <c r="AB444" s="139">
        <v>-52</v>
      </c>
      <c r="AC444" s="139">
        <v>0</v>
      </c>
      <c r="AD444" s="139">
        <v>-33</v>
      </c>
      <c r="AE444" s="139">
        <v>-57</v>
      </c>
      <c r="AF444" s="139">
        <v>-42</v>
      </c>
      <c r="AG444" s="139">
        <v>20</v>
      </c>
    </row>
    <row r="445" spans="2:33" ht="15" customHeight="1" x14ac:dyDescent="0.3">
      <c r="B445" s="124">
        <v>44267</v>
      </c>
      <c r="C445" s="96"/>
      <c r="D445" s="96"/>
      <c r="E445" s="30"/>
      <c r="F445" s="30"/>
      <c r="G445" s="96"/>
      <c r="H445" s="95">
        <v>71</v>
      </c>
      <c r="I445" s="91">
        <v>20</v>
      </c>
      <c r="J445" s="92">
        <v>1474</v>
      </c>
      <c r="K445" s="93">
        <v>0.98727394507702615</v>
      </c>
      <c r="L445" s="92">
        <v>114</v>
      </c>
      <c r="M445" s="93">
        <v>1.027027027027027</v>
      </c>
      <c r="N445" s="15">
        <v>1588</v>
      </c>
      <c r="O445" s="56"/>
      <c r="P445" s="56"/>
      <c r="Q445" s="92">
        <v>282</v>
      </c>
      <c r="R445" s="64">
        <f t="shared" si="297"/>
        <v>0.31249469389943657</v>
      </c>
      <c r="S445" s="92">
        <v>82</v>
      </c>
      <c r="T445" s="64">
        <f t="shared" si="298"/>
        <v>0.52883965257190413</v>
      </c>
      <c r="U445" s="61">
        <f t="shared" si="299"/>
        <v>364</v>
      </c>
      <c r="V445" s="92">
        <v>0</v>
      </c>
      <c r="W445" s="64">
        <f t="shared" si="300"/>
        <v>0</v>
      </c>
      <c r="X445" s="92">
        <v>2</v>
      </c>
      <c r="Y445" s="92">
        <f t="shared" si="301"/>
        <v>9.9718536389223969E-2</v>
      </c>
      <c r="Z445" s="87">
        <f t="shared" si="302"/>
        <v>2</v>
      </c>
      <c r="AB445" s="139">
        <v>-54</v>
      </c>
      <c r="AC445" s="139">
        <v>2</v>
      </c>
      <c r="AD445" s="139">
        <v>-32</v>
      </c>
      <c r="AE445" s="139">
        <v>-55</v>
      </c>
      <c r="AF445" s="139">
        <v>-40</v>
      </c>
      <c r="AG445" s="139">
        <v>20</v>
      </c>
    </row>
    <row r="446" spans="2:33" ht="15" customHeight="1" x14ac:dyDescent="0.3">
      <c r="B446" s="124">
        <v>44268</v>
      </c>
      <c r="C446" s="96"/>
      <c r="D446" s="96"/>
      <c r="E446" s="30"/>
      <c r="F446" s="30"/>
      <c r="G446" s="96"/>
      <c r="H446" s="95">
        <v>63</v>
      </c>
      <c r="I446" s="91">
        <v>23</v>
      </c>
      <c r="J446" s="92">
        <v>894</v>
      </c>
      <c r="K446" s="93">
        <v>0.97491821155943292</v>
      </c>
      <c r="L446" s="92">
        <v>65</v>
      </c>
      <c r="M446" s="93">
        <v>1.2037037037037037</v>
      </c>
      <c r="N446" s="15">
        <v>959</v>
      </c>
      <c r="O446" s="56"/>
      <c r="P446" s="56"/>
      <c r="Q446" s="95">
        <v>0</v>
      </c>
      <c r="R446" s="64">
        <f t="shared" si="297"/>
        <v>0</v>
      </c>
      <c r="S446" s="95">
        <v>0</v>
      </c>
      <c r="T446" s="67">
        <f t="shared" si="298"/>
        <v>0</v>
      </c>
      <c r="U446" s="61">
        <f t="shared" si="299"/>
        <v>0</v>
      </c>
      <c r="V446" s="95">
        <v>0</v>
      </c>
      <c r="W446" s="95">
        <f t="shared" si="300"/>
        <v>0</v>
      </c>
      <c r="X446" s="95">
        <v>0</v>
      </c>
      <c r="Y446" s="92">
        <f t="shared" si="301"/>
        <v>0</v>
      </c>
      <c r="Z446" s="87">
        <f t="shared" si="302"/>
        <v>0</v>
      </c>
      <c r="AB446" s="139">
        <v>-63</v>
      </c>
      <c r="AC446" s="139">
        <v>-17</v>
      </c>
      <c r="AD446" s="139">
        <v>-39</v>
      </c>
      <c r="AE446" s="139">
        <v>-59</v>
      </c>
      <c r="AF446" s="139">
        <v>-27</v>
      </c>
      <c r="AG446" s="139">
        <v>15</v>
      </c>
    </row>
    <row r="447" spans="2:33" ht="15" customHeight="1" x14ac:dyDescent="0.3">
      <c r="B447" s="124">
        <v>44269</v>
      </c>
      <c r="C447" s="96"/>
      <c r="D447" s="96"/>
      <c r="E447" s="30"/>
      <c r="F447" s="30"/>
      <c r="G447" s="96"/>
      <c r="H447" s="95">
        <v>71</v>
      </c>
      <c r="I447" s="91">
        <v>17</v>
      </c>
      <c r="J447" s="92">
        <v>864</v>
      </c>
      <c r="K447" s="93">
        <v>0.96</v>
      </c>
      <c r="L447" s="92">
        <v>35</v>
      </c>
      <c r="M447" s="93">
        <v>0.97222222222222221</v>
      </c>
      <c r="N447" s="15">
        <v>899</v>
      </c>
      <c r="O447" s="56"/>
      <c r="P447" s="56"/>
      <c r="Q447" s="95">
        <v>0</v>
      </c>
      <c r="R447" s="64">
        <f t="shared" si="297"/>
        <v>0</v>
      </c>
      <c r="S447" s="95">
        <v>0</v>
      </c>
      <c r="T447" s="67">
        <f t="shared" si="298"/>
        <v>0</v>
      </c>
      <c r="U447" s="61">
        <f t="shared" si="299"/>
        <v>0</v>
      </c>
      <c r="V447" s="95">
        <v>0</v>
      </c>
      <c r="W447" s="95">
        <f t="shared" si="300"/>
        <v>0</v>
      </c>
      <c r="X447" s="95">
        <v>0</v>
      </c>
      <c r="Y447" s="92">
        <f t="shared" si="301"/>
        <v>0</v>
      </c>
      <c r="Z447" s="87">
        <f t="shared" si="302"/>
        <v>0</v>
      </c>
      <c r="AB447" s="139">
        <v>-66</v>
      </c>
      <c r="AC447" s="139">
        <v>-23</v>
      </c>
      <c r="AD447" s="139">
        <v>-38</v>
      </c>
      <c r="AE447" s="139">
        <v>-60</v>
      </c>
      <c r="AF447" s="139">
        <v>-23</v>
      </c>
      <c r="AG447" s="139">
        <v>13</v>
      </c>
    </row>
    <row r="448" spans="2:33" ht="15" customHeight="1" x14ac:dyDescent="0.3">
      <c r="B448" s="124">
        <v>44270</v>
      </c>
      <c r="C448" s="96"/>
      <c r="D448" s="96"/>
      <c r="E448" s="30"/>
      <c r="F448" s="30"/>
      <c r="G448" s="96"/>
      <c r="H448" s="95">
        <v>59</v>
      </c>
      <c r="I448" s="91">
        <v>21</v>
      </c>
      <c r="J448" s="92">
        <v>1472</v>
      </c>
      <c r="K448" s="93">
        <v>0.99191374663072773</v>
      </c>
      <c r="L448" s="92">
        <v>93</v>
      </c>
      <c r="M448" s="93">
        <v>0.92079207920792083</v>
      </c>
      <c r="N448" s="15">
        <v>1565</v>
      </c>
      <c r="O448" s="56"/>
      <c r="P448" s="56"/>
      <c r="Q448" s="92">
        <v>333</v>
      </c>
      <c r="R448" s="64">
        <f t="shared" si="297"/>
        <v>0.36900969173231341</v>
      </c>
      <c r="S448" s="92">
        <v>99</v>
      </c>
      <c r="T448" s="64">
        <f t="shared" si="298"/>
        <v>0.63847714151973789</v>
      </c>
      <c r="U448" s="61">
        <f t="shared" si="299"/>
        <v>432</v>
      </c>
      <c r="V448" s="92">
        <v>0</v>
      </c>
      <c r="W448" s="64">
        <f t="shared" si="300"/>
        <v>0</v>
      </c>
      <c r="X448" s="92">
        <v>7</v>
      </c>
      <c r="Y448" s="92">
        <f t="shared" si="301"/>
        <v>0.34901487736228393</v>
      </c>
      <c r="Z448" s="87">
        <f t="shared" si="302"/>
        <v>7</v>
      </c>
      <c r="AB448" s="139">
        <v>-42</v>
      </c>
      <c r="AC448" s="139">
        <v>4</v>
      </c>
      <c r="AD448" s="139">
        <v>-15</v>
      </c>
      <c r="AE448" s="139">
        <v>-51</v>
      </c>
      <c r="AF448" s="139">
        <v>-34</v>
      </c>
      <c r="AG448" s="139">
        <v>15</v>
      </c>
    </row>
    <row r="449" spans="2:33" ht="15" customHeight="1" x14ac:dyDescent="0.3">
      <c r="B449" s="124">
        <v>44271</v>
      </c>
      <c r="C449" s="96"/>
      <c r="D449" s="96"/>
      <c r="E449" s="30"/>
      <c r="F449" s="30"/>
      <c r="G449" s="96"/>
      <c r="H449" s="95">
        <v>28</v>
      </c>
      <c r="I449" s="91">
        <v>20</v>
      </c>
      <c r="J449" s="92">
        <v>1458</v>
      </c>
      <c r="K449" s="93">
        <v>0.97918065815983879</v>
      </c>
      <c r="L449" s="92">
        <v>110</v>
      </c>
      <c r="M449" s="93">
        <v>1</v>
      </c>
      <c r="N449" s="15">
        <v>1568</v>
      </c>
      <c r="O449" s="56"/>
      <c r="P449" s="56"/>
      <c r="Q449" s="92">
        <v>464</v>
      </c>
      <c r="R449" s="64">
        <f t="shared" si="297"/>
        <v>0.51417566655793812</v>
      </c>
      <c r="S449" s="92">
        <v>102</v>
      </c>
      <c r="T449" s="64">
        <f t="shared" si="298"/>
        <v>0.65782493368700268</v>
      </c>
      <c r="U449" s="61">
        <f t="shared" si="299"/>
        <v>566</v>
      </c>
      <c r="V449" s="92">
        <v>2</v>
      </c>
      <c r="W449" s="64">
        <f t="shared" si="300"/>
        <v>0.82529118136439272</v>
      </c>
      <c r="X449" s="92">
        <v>5</v>
      </c>
      <c r="Y449" s="92">
        <f t="shared" si="301"/>
        <v>0.24929634097305994</v>
      </c>
      <c r="Z449" s="87">
        <f t="shared" si="302"/>
        <v>7</v>
      </c>
      <c r="AB449" s="139">
        <v>-42</v>
      </c>
      <c r="AC449" s="139">
        <v>5</v>
      </c>
      <c r="AD449" s="139">
        <v>-13</v>
      </c>
      <c r="AE449" s="139">
        <v>-50</v>
      </c>
      <c r="AF449" s="139">
        <v>-35</v>
      </c>
      <c r="AG449" s="139">
        <v>15</v>
      </c>
    </row>
    <row r="450" spans="2:33" ht="15" customHeight="1" x14ac:dyDescent="0.3">
      <c r="B450" s="124">
        <v>44272</v>
      </c>
      <c r="C450" s="96"/>
      <c r="D450" s="96"/>
      <c r="E450" s="30"/>
      <c r="F450" s="30"/>
      <c r="G450" s="96"/>
      <c r="H450" s="95">
        <v>38</v>
      </c>
      <c r="I450" s="91">
        <v>20</v>
      </c>
      <c r="J450" s="92">
        <v>1476</v>
      </c>
      <c r="K450" s="93">
        <v>0.99060402684563753</v>
      </c>
      <c r="L450" s="92">
        <v>116</v>
      </c>
      <c r="M450" s="93">
        <v>0.97478991596638653</v>
      </c>
      <c r="N450" s="15">
        <v>1592</v>
      </c>
      <c r="O450" s="56"/>
      <c r="P450" s="56"/>
      <c r="Q450" s="92">
        <v>387</v>
      </c>
      <c r="R450" s="64">
        <f t="shared" si="297"/>
        <v>0.42884910120241826</v>
      </c>
      <c r="S450" s="92">
        <v>131</v>
      </c>
      <c r="T450" s="64">
        <f t="shared" si="298"/>
        <v>0.84485359130389548</v>
      </c>
      <c r="U450" s="61">
        <f t="shared" si="299"/>
        <v>518</v>
      </c>
      <c r="V450" s="92">
        <v>1</v>
      </c>
      <c r="W450" s="64">
        <f t="shared" si="300"/>
        <v>0.41264559068219636</v>
      </c>
      <c r="X450" s="92">
        <v>18</v>
      </c>
      <c r="Y450" s="92">
        <f t="shared" si="301"/>
        <v>0.89746682750301576</v>
      </c>
      <c r="Z450" s="87">
        <f t="shared" si="302"/>
        <v>19</v>
      </c>
      <c r="AB450" s="139">
        <v>-42</v>
      </c>
      <c r="AC450" s="139">
        <v>4</v>
      </c>
      <c r="AD450" s="139">
        <v>-5</v>
      </c>
      <c r="AE450" s="139">
        <v>-48</v>
      </c>
      <c r="AF450" s="139">
        <v>-33</v>
      </c>
      <c r="AG450" s="139">
        <v>15</v>
      </c>
    </row>
    <row r="451" spans="2:33" ht="15" customHeight="1" x14ac:dyDescent="0.3">
      <c r="B451" s="124">
        <v>44273</v>
      </c>
      <c r="C451" s="96"/>
      <c r="D451" s="96"/>
      <c r="E451" s="30"/>
      <c r="F451" s="30"/>
      <c r="G451" s="96"/>
      <c r="H451" s="95">
        <v>58</v>
      </c>
      <c r="I451" s="91">
        <v>24</v>
      </c>
      <c r="J451" s="92">
        <v>1477</v>
      </c>
      <c r="K451" s="93">
        <v>0.99194089993284085</v>
      </c>
      <c r="L451" s="92">
        <v>126</v>
      </c>
      <c r="M451" s="93">
        <v>1.2115384615384615</v>
      </c>
      <c r="N451" s="15">
        <v>1603</v>
      </c>
      <c r="O451" s="56"/>
      <c r="P451" s="56"/>
      <c r="Q451" s="92">
        <v>385</v>
      </c>
      <c r="R451" s="64">
        <f t="shared" si="297"/>
        <v>0.42663282677759956</v>
      </c>
      <c r="S451" s="92">
        <v>119</v>
      </c>
      <c r="T451" s="64">
        <f t="shared" si="298"/>
        <v>0.76746242263483644</v>
      </c>
      <c r="U451" s="61">
        <f t="shared" si="299"/>
        <v>504</v>
      </c>
      <c r="V451" s="92">
        <v>0</v>
      </c>
      <c r="W451" s="64">
        <f t="shared" si="300"/>
        <v>0</v>
      </c>
      <c r="X451" s="92">
        <v>1</v>
      </c>
      <c r="Y451" s="92">
        <f t="shared" si="301"/>
        <v>4.9859268194611985E-2</v>
      </c>
      <c r="Z451" s="87">
        <f t="shared" si="302"/>
        <v>1</v>
      </c>
      <c r="AB451" s="139">
        <v>-41</v>
      </c>
      <c r="AC451" s="139">
        <v>9</v>
      </c>
      <c r="AD451" s="139">
        <v>-9</v>
      </c>
      <c r="AE451" s="139">
        <v>-49</v>
      </c>
      <c r="AF451" s="139">
        <v>-34</v>
      </c>
      <c r="AG451" s="139">
        <v>16</v>
      </c>
    </row>
    <row r="452" spans="2:33" ht="15" customHeight="1" x14ac:dyDescent="0.3">
      <c r="B452" s="124">
        <v>44274</v>
      </c>
      <c r="C452" s="96"/>
      <c r="D452" s="96"/>
      <c r="E452" s="30"/>
      <c r="F452" s="30"/>
      <c r="G452" s="96"/>
      <c r="H452" s="95">
        <v>73</v>
      </c>
      <c r="I452" s="91">
        <v>29</v>
      </c>
      <c r="J452" s="92">
        <v>1474</v>
      </c>
      <c r="K452" s="93">
        <v>0.98727394507702615</v>
      </c>
      <c r="L452" s="92">
        <v>115</v>
      </c>
      <c r="M452" s="93">
        <v>1.0360360360360361</v>
      </c>
      <c r="N452" s="15">
        <v>1589</v>
      </c>
      <c r="O452" s="56"/>
      <c r="P452" s="56"/>
      <c r="Q452" s="92">
        <v>290</v>
      </c>
      <c r="R452" s="64">
        <f t="shared" si="297"/>
        <v>0.32135979159871136</v>
      </c>
      <c r="S452" s="92">
        <v>93</v>
      </c>
      <c r="T452" s="64">
        <f t="shared" si="298"/>
        <v>0.59978155718520831</v>
      </c>
      <c r="U452" s="61">
        <f t="shared" si="299"/>
        <v>383</v>
      </c>
      <c r="V452" s="92">
        <v>0</v>
      </c>
      <c r="W452" s="64">
        <f t="shared" si="300"/>
        <v>0</v>
      </c>
      <c r="X452" s="92">
        <v>10</v>
      </c>
      <c r="Y452" s="92">
        <f t="shared" si="301"/>
        <v>0.49859268194611989</v>
      </c>
      <c r="Z452" s="87">
        <f t="shared" si="302"/>
        <v>10</v>
      </c>
      <c r="AB452" s="139">
        <v>-43</v>
      </c>
      <c r="AC452" s="139">
        <v>13</v>
      </c>
      <c r="AD452" s="139">
        <v>-16</v>
      </c>
      <c r="AE452" s="139">
        <v>-48</v>
      </c>
      <c r="AF452" s="139">
        <v>-33</v>
      </c>
      <c r="AG452" s="139">
        <v>16</v>
      </c>
    </row>
    <row r="453" spans="2:33" ht="15" customHeight="1" x14ac:dyDescent="0.3">
      <c r="B453" s="124">
        <v>44275</v>
      </c>
      <c r="C453" s="96"/>
      <c r="D453" s="96"/>
      <c r="E453" s="30"/>
      <c r="F453" s="30"/>
      <c r="G453" s="96"/>
      <c r="H453" s="95">
        <v>65</v>
      </c>
      <c r="I453" s="91">
        <v>27</v>
      </c>
      <c r="J453" s="92">
        <v>888</v>
      </c>
      <c r="K453" s="93">
        <v>0.96837513631406757</v>
      </c>
      <c r="L453" s="92">
        <v>65</v>
      </c>
      <c r="M453" s="93">
        <v>1.2037037037037037</v>
      </c>
      <c r="N453" s="15">
        <v>953</v>
      </c>
      <c r="O453" s="56"/>
      <c r="P453" s="56"/>
      <c r="Q453" s="95">
        <v>0</v>
      </c>
      <c r="R453" s="64">
        <f t="shared" si="297"/>
        <v>0</v>
      </c>
      <c r="S453" s="95">
        <v>0</v>
      </c>
      <c r="T453" s="67">
        <f t="shared" si="298"/>
        <v>0</v>
      </c>
      <c r="U453" s="61">
        <f t="shared" si="299"/>
        <v>0</v>
      </c>
      <c r="V453" s="95">
        <v>0</v>
      </c>
      <c r="W453" s="95">
        <f t="shared" si="300"/>
        <v>0</v>
      </c>
      <c r="X453" s="95">
        <v>0</v>
      </c>
      <c r="Y453" s="92">
        <f t="shared" si="301"/>
        <v>0</v>
      </c>
      <c r="Z453" s="87">
        <f t="shared" si="302"/>
        <v>0</v>
      </c>
      <c r="AB453" s="139">
        <v>-58</v>
      </c>
      <c r="AC453" s="139">
        <v>-10</v>
      </c>
      <c r="AD453" s="139">
        <v>-29</v>
      </c>
      <c r="AE453" s="139">
        <v>-55</v>
      </c>
      <c r="AF453" s="139">
        <v>-21</v>
      </c>
      <c r="AG453" s="139">
        <v>14</v>
      </c>
    </row>
    <row r="454" spans="2:33" ht="15" customHeight="1" x14ac:dyDescent="0.3">
      <c r="B454" s="124">
        <v>44276</v>
      </c>
      <c r="C454" s="96"/>
      <c r="D454" s="96"/>
      <c r="E454" s="30"/>
      <c r="F454" s="30"/>
      <c r="G454" s="96"/>
      <c r="H454" s="95">
        <v>76</v>
      </c>
      <c r="I454" s="91">
        <v>24</v>
      </c>
      <c r="J454" s="92">
        <v>862</v>
      </c>
      <c r="K454" s="93">
        <v>0.95777777777777773</v>
      </c>
      <c r="L454" s="92">
        <v>36</v>
      </c>
      <c r="M454" s="93">
        <v>1</v>
      </c>
      <c r="N454" s="15">
        <v>898</v>
      </c>
      <c r="O454" s="56"/>
      <c r="P454" s="56"/>
      <c r="Q454" s="95">
        <v>0</v>
      </c>
      <c r="R454" s="64">
        <f t="shared" si="297"/>
        <v>0</v>
      </c>
      <c r="S454" s="95">
        <v>0</v>
      </c>
      <c r="T454" s="67">
        <f t="shared" si="298"/>
        <v>0</v>
      </c>
      <c r="U454" s="61">
        <f t="shared" si="299"/>
        <v>0</v>
      </c>
      <c r="V454" s="95">
        <v>0</v>
      </c>
      <c r="W454" s="95">
        <f t="shared" si="300"/>
        <v>0</v>
      </c>
      <c r="X454" s="95">
        <v>0</v>
      </c>
      <c r="Y454" s="92">
        <f t="shared" si="301"/>
        <v>0</v>
      </c>
      <c r="Z454" s="87">
        <f t="shared" si="302"/>
        <v>0</v>
      </c>
      <c r="AB454" s="139">
        <v>-61</v>
      </c>
      <c r="AC454" s="139">
        <v>-19</v>
      </c>
      <c r="AD454" s="139">
        <v>-27</v>
      </c>
      <c r="AE454" s="139">
        <v>-57</v>
      </c>
      <c r="AF454" s="139">
        <v>-19</v>
      </c>
      <c r="AG454" s="139">
        <v>12</v>
      </c>
    </row>
    <row r="455" spans="2:33" ht="15" customHeight="1" x14ac:dyDescent="0.3">
      <c r="B455" s="124">
        <v>44277</v>
      </c>
      <c r="C455" s="96"/>
      <c r="D455" s="96"/>
      <c r="E455" s="30"/>
      <c r="F455" s="30"/>
      <c r="G455" s="96"/>
      <c r="H455" s="95">
        <v>60</v>
      </c>
      <c r="I455" s="91">
        <v>27</v>
      </c>
      <c r="J455" s="92">
        <v>1474</v>
      </c>
      <c r="K455" s="93">
        <v>0.99326145552560652</v>
      </c>
      <c r="L455" s="92">
        <v>97</v>
      </c>
      <c r="M455" s="93">
        <v>0.96039603960396036</v>
      </c>
      <c r="N455" s="15">
        <v>1571</v>
      </c>
      <c r="O455" s="56"/>
      <c r="P455" s="56"/>
      <c r="Q455" s="92">
        <v>473</v>
      </c>
      <c r="R455" s="64">
        <f t="shared" si="297"/>
        <v>0.52414890146962234</v>
      </c>
      <c r="S455" s="92">
        <v>124</v>
      </c>
      <c r="T455" s="64">
        <f t="shared" si="298"/>
        <v>0.79970874291361105</v>
      </c>
      <c r="U455" s="61">
        <f t="shared" si="299"/>
        <v>597</v>
      </c>
      <c r="V455" s="92">
        <v>9</v>
      </c>
      <c r="W455" s="64">
        <f t="shared" si="300"/>
        <v>3.7138103161397673</v>
      </c>
      <c r="X455" s="92">
        <v>6</v>
      </c>
      <c r="Y455" s="92">
        <f t="shared" si="301"/>
        <v>0.29915560916767192</v>
      </c>
      <c r="Z455" s="87">
        <f t="shared" si="302"/>
        <v>15</v>
      </c>
      <c r="AB455" s="139">
        <v>-42</v>
      </c>
      <c r="AC455" s="139">
        <v>6</v>
      </c>
      <c r="AD455" s="139">
        <v>-11</v>
      </c>
      <c r="AE455" s="139">
        <v>-50</v>
      </c>
      <c r="AF455" s="139">
        <v>-34</v>
      </c>
      <c r="AG455" s="139">
        <v>15</v>
      </c>
    </row>
    <row r="456" spans="2:33" ht="15" customHeight="1" x14ac:dyDescent="0.3">
      <c r="B456" s="124">
        <v>44278</v>
      </c>
      <c r="C456" s="96"/>
      <c r="D456" s="96"/>
      <c r="E456" s="30"/>
      <c r="F456" s="30"/>
      <c r="G456" s="96"/>
      <c r="H456" s="95">
        <v>30</v>
      </c>
      <c r="I456" s="91">
        <v>23</v>
      </c>
      <c r="J456" s="92">
        <v>1476</v>
      </c>
      <c r="K456" s="93">
        <v>0.99126930826057758</v>
      </c>
      <c r="L456" s="92">
        <v>112</v>
      </c>
      <c r="M456" s="93">
        <v>1.0181818181818181</v>
      </c>
      <c r="N456" s="15">
        <v>1588</v>
      </c>
      <c r="O456" s="56"/>
      <c r="P456" s="56"/>
      <c r="Q456" s="92">
        <v>603</v>
      </c>
      <c r="R456" s="64">
        <f t="shared" si="297"/>
        <v>0.66820673908283779</v>
      </c>
      <c r="S456" s="92">
        <v>115</v>
      </c>
      <c r="T456" s="64">
        <f t="shared" si="298"/>
        <v>0.74166536641181668</v>
      </c>
      <c r="U456" s="61">
        <f t="shared" si="299"/>
        <v>718</v>
      </c>
      <c r="V456" s="92">
        <v>0</v>
      </c>
      <c r="W456" s="64">
        <f t="shared" si="300"/>
        <v>0</v>
      </c>
      <c r="X456" s="92">
        <v>23</v>
      </c>
      <c r="Y456" s="92">
        <f t="shared" si="301"/>
        <v>1.1467631684760757</v>
      </c>
      <c r="Z456" s="87">
        <f t="shared" si="302"/>
        <v>23</v>
      </c>
      <c r="AB456" s="139">
        <v>-42</v>
      </c>
      <c r="AC456" s="139">
        <v>5</v>
      </c>
      <c r="AD456" s="139">
        <v>-13</v>
      </c>
      <c r="AE456" s="139">
        <v>-49</v>
      </c>
      <c r="AF456" s="139">
        <v>-34</v>
      </c>
      <c r="AG456" s="139">
        <v>15</v>
      </c>
    </row>
    <row r="457" spans="2:33" ht="15" customHeight="1" x14ac:dyDescent="0.3">
      <c r="B457" s="124">
        <v>44279</v>
      </c>
      <c r="C457" s="96"/>
      <c r="D457" s="96"/>
      <c r="E457" s="30"/>
      <c r="F457" s="30"/>
      <c r="G457" s="96"/>
      <c r="H457" s="95">
        <v>41</v>
      </c>
      <c r="I457" s="91">
        <v>24</v>
      </c>
      <c r="J457" s="92">
        <v>1476</v>
      </c>
      <c r="K457" s="93">
        <v>0.99060402684563753</v>
      </c>
      <c r="L457" s="92">
        <v>110</v>
      </c>
      <c r="M457" s="93">
        <v>0.92436974789915971</v>
      </c>
      <c r="N457" s="15">
        <v>1586</v>
      </c>
      <c r="O457" s="56"/>
      <c r="P457" s="56"/>
      <c r="Q457" s="92">
        <v>568</v>
      </c>
      <c r="R457" s="64">
        <f t="shared" si="297"/>
        <v>0.62942193664851054</v>
      </c>
      <c r="S457" s="92">
        <v>148</v>
      </c>
      <c r="T457" s="64">
        <f t="shared" si="298"/>
        <v>0.95449108025172935</v>
      </c>
      <c r="U457" s="61">
        <f t="shared" si="299"/>
        <v>716</v>
      </c>
      <c r="V457" s="92">
        <v>3</v>
      </c>
      <c r="W457" s="64">
        <f t="shared" si="300"/>
        <v>1.237936772046589</v>
      </c>
      <c r="X457" s="92">
        <v>9</v>
      </c>
      <c r="Y457" s="92">
        <f t="shared" si="301"/>
        <v>0.44873341375150788</v>
      </c>
      <c r="Z457" s="87">
        <f t="shared" si="302"/>
        <v>12</v>
      </c>
      <c r="AB457" s="139">
        <v>-42</v>
      </c>
      <c r="AC457" s="139">
        <v>5</v>
      </c>
      <c r="AD457" s="139">
        <v>-8</v>
      </c>
      <c r="AE457" s="139">
        <v>-48</v>
      </c>
      <c r="AF457" s="139">
        <v>-33</v>
      </c>
      <c r="AG457" s="139">
        <v>15</v>
      </c>
    </row>
    <row r="458" spans="2:33" ht="15" customHeight="1" x14ac:dyDescent="0.3">
      <c r="B458" s="124">
        <v>44280</v>
      </c>
      <c r="C458" s="96"/>
      <c r="D458" s="96"/>
      <c r="E458" s="30"/>
      <c r="F458" s="30"/>
      <c r="G458" s="96"/>
      <c r="H458" s="95">
        <v>66</v>
      </c>
      <c r="I458" s="91">
        <v>28</v>
      </c>
      <c r="J458" s="92">
        <v>1476</v>
      </c>
      <c r="K458" s="93">
        <v>0.99126930826057758</v>
      </c>
      <c r="L458" s="92">
        <v>109</v>
      </c>
      <c r="M458" s="93">
        <v>1.0480769230769231</v>
      </c>
      <c r="N458" s="15">
        <v>1585</v>
      </c>
      <c r="O458" s="56"/>
      <c r="P458" s="56"/>
      <c r="Q458" s="92">
        <v>633</v>
      </c>
      <c r="R458" s="64">
        <f t="shared" ref="R458:R464" si="303">Q458/Q$68</f>
        <v>0.70145085545511821</v>
      </c>
      <c r="S458" s="92">
        <v>126</v>
      </c>
      <c r="T458" s="64">
        <f t="shared" ref="T458:T464" si="304">S458/S$68</f>
        <v>0.81260727102512087</v>
      </c>
      <c r="U458" s="61">
        <f t="shared" ref="U458:U464" si="305">Q458+S458</f>
        <v>759</v>
      </c>
      <c r="V458" s="92">
        <v>0</v>
      </c>
      <c r="W458" s="64">
        <f t="shared" ref="W458:W464" si="306">V458/$V$68</f>
        <v>0</v>
      </c>
      <c r="X458" s="92">
        <v>8</v>
      </c>
      <c r="Y458" s="92">
        <f t="shared" ref="Y458:Y464" si="307">X458/$X$68</f>
        <v>0.39887414555689588</v>
      </c>
      <c r="Z458" s="87">
        <f t="shared" ref="Z458:Z464" si="308">V458+X458</f>
        <v>8</v>
      </c>
      <c r="AB458" s="139">
        <v>-40</v>
      </c>
      <c r="AC458" s="139">
        <v>9</v>
      </c>
      <c r="AD458" s="139">
        <v>-8</v>
      </c>
      <c r="AE458" s="139">
        <v>-48</v>
      </c>
      <c r="AF458" s="139">
        <v>-34</v>
      </c>
      <c r="AG458" s="139">
        <v>15</v>
      </c>
    </row>
    <row r="459" spans="2:33" ht="15" customHeight="1" x14ac:dyDescent="0.3">
      <c r="B459" s="124">
        <v>44281</v>
      </c>
      <c r="C459" s="96"/>
      <c r="D459" s="96"/>
      <c r="E459" s="30"/>
      <c r="F459" s="30"/>
      <c r="G459" s="96"/>
      <c r="H459" s="95">
        <v>89</v>
      </c>
      <c r="I459" s="91">
        <v>17</v>
      </c>
      <c r="J459" s="92">
        <v>1474</v>
      </c>
      <c r="K459" s="93">
        <v>0.98727394507702615</v>
      </c>
      <c r="L459" s="92">
        <v>105</v>
      </c>
      <c r="M459" s="93">
        <v>0.94594594594594594</v>
      </c>
      <c r="N459" s="15">
        <v>1579</v>
      </c>
      <c r="O459" s="56"/>
      <c r="P459" s="56"/>
      <c r="Q459" s="92">
        <v>640</v>
      </c>
      <c r="R459" s="64">
        <f t="shared" si="303"/>
        <v>0.70920781594198368</v>
      </c>
      <c r="S459" s="92">
        <v>155</v>
      </c>
      <c r="T459" s="64">
        <f t="shared" si="304"/>
        <v>0.99963592864201378</v>
      </c>
      <c r="U459" s="61">
        <f t="shared" si="305"/>
        <v>795</v>
      </c>
      <c r="V459" s="92">
        <v>0</v>
      </c>
      <c r="W459" s="64">
        <f t="shared" si="306"/>
        <v>0</v>
      </c>
      <c r="X459" s="92">
        <v>11</v>
      </c>
      <c r="Y459" s="92">
        <f t="shared" si="307"/>
        <v>0.54845195014073189</v>
      </c>
      <c r="Z459" s="87">
        <f t="shared" si="308"/>
        <v>11</v>
      </c>
      <c r="AB459" s="139">
        <v>-47</v>
      </c>
      <c r="AC459" s="139">
        <v>10</v>
      </c>
      <c r="AD459" s="139">
        <v>-23</v>
      </c>
      <c r="AE459" s="139">
        <v>-50</v>
      </c>
      <c r="AF459" s="139">
        <v>-34</v>
      </c>
      <c r="AG459" s="139">
        <v>17</v>
      </c>
    </row>
    <row r="460" spans="2:33" ht="15" customHeight="1" x14ac:dyDescent="0.3">
      <c r="B460" s="124">
        <v>44282</v>
      </c>
      <c r="C460" s="96"/>
      <c r="D460" s="96"/>
      <c r="E460" s="30"/>
      <c r="F460" s="30"/>
      <c r="G460" s="96"/>
      <c r="H460" s="95">
        <v>86</v>
      </c>
      <c r="I460" s="91">
        <v>23</v>
      </c>
      <c r="J460" s="92">
        <v>893</v>
      </c>
      <c r="K460" s="93">
        <v>0.97382769901853872</v>
      </c>
      <c r="L460" s="92">
        <v>63</v>
      </c>
      <c r="M460" s="93">
        <v>1.1666666666666667</v>
      </c>
      <c r="N460" s="15">
        <v>956</v>
      </c>
      <c r="O460" s="56"/>
      <c r="P460" s="56"/>
      <c r="Q460" s="95">
        <v>0</v>
      </c>
      <c r="R460" s="64">
        <f t="shared" si="303"/>
        <v>0</v>
      </c>
      <c r="S460" s="95">
        <v>0</v>
      </c>
      <c r="T460" s="67">
        <f t="shared" si="304"/>
        <v>0</v>
      </c>
      <c r="U460" s="61">
        <f t="shared" si="305"/>
        <v>0</v>
      </c>
      <c r="V460" s="95">
        <v>0</v>
      </c>
      <c r="W460" s="95">
        <f t="shared" si="306"/>
        <v>0</v>
      </c>
      <c r="X460" s="95">
        <v>0</v>
      </c>
      <c r="Y460" s="92">
        <f t="shared" si="307"/>
        <v>0</v>
      </c>
      <c r="Z460" s="87">
        <f t="shared" si="308"/>
        <v>0</v>
      </c>
      <c r="AB460" s="139">
        <v>-58</v>
      </c>
      <c r="AC460" s="139">
        <v>-8</v>
      </c>
      <c r="AD460" s="139">
        <v>-33</v>
      </c>
      <c r="AE460" s="139">
        <v>-55</v>
      </c>
      <c r="AF460" s="139">
        <v>-20</v>
      </c>
      <c r="AG460" s="139">
        <v>14</v>
      </c>
    </row>
    <row r="461" spans="2:33" ht="15" customHeight="1" x14ac:dyDescent="0.3">
      <c r="B461" s="124">
        <v>44283</v>
      </c>
      <c r="C461" s="96"/>
      <c r="D461" s="96"/>
      <c r="E461" s="30"/>
      <c r="F461" s="30"/>
      <c r="G461" s="96"/>
      <c r="H461" s="95">
        <v>153</v>
      </c>
      <c r="I461" s="91">
        <v>19</v>
      </c>
      <c r="J461" s="92">
        <v>862</v>
      </c>
      <c r="K461" s="93">
        <v>0.95777777777777773</v>
      </c>
      <c r="L461" s="92">
        <v>31</v>
      </c>
      <c r="M461" s="93">
        <v>0.86111111111111116</v>
      </c>
      <c r="N461" s="15">
        <v>893</v>
      </c>
      <c r="O461" s="56"/>
      <c r="P461" s="56"/>
      <c r="Q461" s="95">
        <v>0</v>
      </c>
      <c r="R461" s="64">
        <f t="shared" si="303"/>
        <v>0</v>
      </c>
      <c r="S461" s="95">
        <v>0</v>
      </c>
      <c r="T461" s="67">
        <f t="shared" si="304"/>
        <v>0</v>
      </c>
      <c r="U461" s="61">
        <f t="shared" si="305"/>
        <v>0</v>
      </c>
      <c r="V461" s="95">
        <v>0</v>
      </c>
      <c r="W461" s="95">
        <f t="shared" si="306"/>
        <v>0</v>
      </c>
      <c r="X461" s="95">
        <v>0</v>
      </c>
      <c r="Y461" s="92">
        <f t="shared" si="307"/>
        <v>0</v>
      </c>
      <c r="Z461" s="87">
        <f t="shared" si="308"/>
        <v>0</v>
      </c>
      <c r="AB461" s="139">
        <v>-63</v>
      </c>
      <c r="AC461" s="139">
        <v>-23</v>
      </c>
      <c r="AD461" s="139">
        <v>-34</v>
      </c>
      <c r="AE461" s="139">
        <v>-58</v>
      </c>
      <c r="AF461" s="139">
        <v>-19</v>
      </c>
      <c r="AG461" s="139">
        <v>13</v>
      </c>
    </row>
    <row r="462" spans="2:33" ht="15" customHeight="1" x14ac:dyDescent="0.3">
      <c r="B462" s="124">
        <v>44284</v>
      </c>
      <c r="C462" s="96"/>
      <c r="D462" s="96"/>
      <c r="E462" s="30"/>
      <c r="F462" s="30"/>
      <c r="G462" s="96"/>
      <c r="H462" s="95">
        <v>114</v>
      </c>
      <c r="I462" s="91">
        <v>26</v>
      </c>
      <c r="J462" s="92">
        <v>1474</v>
      </c>
      <c r="K462" s="93">
        <v>0.99326145552560652</v>
      </c>
      <c r="L462" s="92">
        <v>104</v>
      </c>
      <c r="M462" s="93">
        <v>1.0297029702970297</v>
      </c>
      <c r="N462" s="15">
        <v>1578</v>
      </c>
      <c r="O462" s="56"/>
      <c r="P462" s="56"/>
      <c r="Q462" s="92">
        <v>1316</v>
      </c>
      <c r="R462" s="64">
        <f t="shared" si="303"/>
        <v>1.458308571530704</v>
      </c>
      <c r="S462" s="92">
        <v>205</v>
      </c>
      <c r="T462" s="64">
        <f t="shared" si="304"/>
        <v>1.3220991314297601</v>
      </c>
      <c r="U462" s="61">
        <f t="shared" si="305"/>
        <v>1521</v>
      </c>
      <c r="V462" s="92">
        <v>9</v>
      </c>
      <c r="W462" s="64">
        <f t="shared" si="306"/>
        <v>3.7138103161397673</v>
      </c>
      <c r="X462" s="92">
        <v>18</v>
      </c>
      <c r="Y462" s="92">
        <f t="shared" si="307"/>
        <v>0.89746682750301576</v>
      </c>
      <c r="Z462" s="87">
        <f t="shared" si="308"/>
        <v>27</v>
      </c>
      <c r="AB462" s="139">
        <v>-43</v>
      </c>
      <c r="AC462" s="139">
        <v>4</v>
      </c>
      <c r="AD462" s="139">
        <v>-17</v>
      </c>
      <c r="AE462" s="139">
        <v>-52</v>
      </c>
      <c r="AF462" s="139">
        <v>-35</v>
      </c>
      <c r="AG462" s="139">
        <v>16</v>
      </c>
    </row>
    <row r="463" spans="2:33" ht="15" customHeight="1" x14ac:dyDescent="0.3">
      <c r="B463" s="124">
        <v>44285</v>
      </c>
      <c r="C463" s="96"/>
      <c r="D463" s="96"/>
      <c r="E463" s="30"/>
      <c r="F463" s="30"/>
      <c r="G463" s="96"/>
      <c r="H463" s="95">
        <v>69</v>
      </c>
      <c r="I463" s="91">
        <v>22</v>
      </c>
      <c r="J463" s="92">
        <v>1474</v>
      </c>
      <c r="K463" s="93">
        <v>0.98992612491605103</v>
      </c>
      <c r="L463" s="92">
        <v>128</v>
      </c>
      <c r="M463" s="93">
        <v>1.1636363636363636</v>
      </c>
      <c r="N463" s="15">
        <v>1602</v>
      </c>
      <c r="O463" s="56"/>
      <c r="P463" s="56"/>
      <c r="Q463" s="92">
        <v>1637</v>
      </c>
      <c r="R463" s="64">
        <f t="shared" si="303"/>
        <v>1.8140206167141051</v>
      </c>
      <c r="S463" s="92">
        <v>438</v>
      </c>
      <c r="T463" s="64">
        <f t="shared" si="304"/>
        <v>2.8247776564206584</v>
      </c>
      <c r="U463" s="61">
        <f t="shared" si="305"/>
        <v>2075</v>
      </c>
      <c r="V463" s="92">
        <v>0</v>
      </c>
      <c r="W463" s="64">
        <f t="shared" si="306"/>
        <v>0</v>
      </c>
      <c r="X463" s="92">
        <v>7</v>
      </c>
      <c r="Y463" s="92">
        <f t="shared" si="307"/>
        <v>0.34901487736228393</v>
      </c>
      <c r="Z463" s="87">
        <f t="shared" si="308"/>
        <v>7</v>
      </c>
      <c r="AB463" s="139">
        <v>-42</v>
      </c>
      <c r="AC463" s="139">
        <v>8</v>
      </c>
      <c r="AD463" s="139">
        <v>-20</v>
      </c>
      <c r="AE463" s="139">
        <v>-50</v>
      </c>
      <c r="AF463" s="139">
        <v>-35</v>
      </c>
      <c r="AG463" s="139">
        <v>16</v>
      </c>
    </row>
    <row r="464" spans="2:33" ht="15" customHeight="1" x14ac:dyDescent="0.3">
      <c r="B464" s="124">
        <v>44286</v>
      </c>
      <c r="C464" s="128">
        <v>40871</v>
      </c>
      <c r="D464" s="96"/>
      <c r="E464" s="141">
        <v>52553</v>
      </c>
      <c r="F464" s="141">
        <v>261957</v>
      </c>
      <c r="G464" s="96"/>
      <c r="H464" s="95">
        <v>103</v>
      </c>
      <c r="I464" s="91">
        <v>26</v>
      </c>
      <c r="J464" s="92">
        <v>1476</v>
      </c>
      <c r="K464" s="93">
        <v>0.99060402684563753</v>
      </c>
      <c r="L464" s="92">
        <v>126</v>
      </c>
      <c r="M464" s="93">
        <v>1.0588235294117647</v>
      </c>
      <c r="N464" s="15">
        <v>1602</v>
      </c>
      <c r="O464" s="56"/>
      <c r="P464" s="56"/>
      <c r="Q464" s="92">
        <v>2195</v>
      </c>
      <c r="R464" s="64">
        <f t="shared" si="303"/>
        <v>2.4323611812385222</v>
      </c>
      <c r="S464" s="92">
        <v>274</v>
      </c>
      <c r="T464" s="64">
        <f t="shared" si="304"/>
        <v>1.7670983512768501</v>
      </c>
      <c r="U464" s="61">
        <f t="shared" si="305"/>
        <v>2469</v>
      </c>
      <c r="V464" s="92">
        <v>1</v>
      </c>
      <c r="W464" s="64">
        <f t="shared" si="306"/>
        <v>0.41264559068219636</v>
      </c>
      <c r="X464" s="92">
        <v>6</v>
      </c>
      <c r="Y464" s="92">
        <f t="shared" si="307"/>
        <v>0.29915560916767192</v>
      </c>
      <c r="Z464" s="87">
        <f t="shared" si="308"/>
        <v>7</v>
      </c>
      <c r="AB464" s="139">
        <v>-39</v>
      </c>
      <c r="AC464" s="139">
        <v>14</v>
      </c>
      <c r="AD464" s="139">
        <v>-5</v>
      </c>
      <c r="AE464" s="139">
        <v>-46</v>
      </c>
      <c r="AF464" s="139">
        <v>-35</v>
      </c>
      <c r="AG464" s="139">
        <v>14</v>
      </c>
    </row>
    <row r="465" spans="2:33" ht="15" customHeight="1" x14ac:dyDescent="0.3">
      <c r="B465" s="124">
        <v>44287</v>
      </c>
      <c r="C465" s="96"/>
      <c r="D465" s="96"/>
      <c r="E465" s="30"/>
      <c r="F465" s="30"/>
      <c r="G465" s="96"/>
      <c r="H465" s="95">
        <v>115</v>
      </c>
      <c r="I465" s="91">
        <v>26</v>
      </c>
      <c r="J465" s="92">
        <v>1468</v>
      </c>
      <c r="K465" s="93">
        <v>0.99256254225828267</v>
      </c>
      <c r="L465" s="92">
        <v>114</v>
      </c>
      <c r="M465" s="93">
        <v>1.0654205607476634</v>
      </c>
      <c r="N465" s="15">
        <v>1582</v>
      </c>
      <c r="O465" s="56"/>
      <c r="P465" s="56"/>
      <c r="Q465" s="92">
        <v>508</v>
      </c>
      <c r="R465" s="64">
        <f t="shared" ref="R465:R470" si="309">Q465/Q$68</f>
        <v>0.56293370390394959</v>
      </c>
      <c r="S465" s="92">
        <v>70</v>
      </c>
      <c r="T465" s="64">
        <f t="shared" ref="T465:T470" si="310">S465/S$68</f>
        <v>0.45144848390284492</v>
      </c>
      <c r="U465" s="61">
        <f t="shared" ref="U465:U470" si="311">Q465+S465</f>
        <v>578</v>
      </c>
      <c r="V465" s="92">
        <v>1</v>
      </c>
      <c r="W465" s="64">
        <f t="shared" ref="W465:W470" si="312">V465/$V$68</f>
        <v>0.41264559068219636</v>
      </c>
      <c r="X465" s="92">
        <v>4</v>
      </c>
      <c r="Y465" s="92">
        <f t="shared" ref="Y465:Y470" si="313">X465/$X$68</f>
        <v>0.19943707277844794</v>
      </c>
      <c r="Z465" s="87">
        <f t="shared" ref="Z465:Z470" si="314">V465+X465</f>
        <v>5</v>
      </c>
      <c r="AB465" s="139">
        <v>-35</v>
      </c>
      <c r="AC465" s="139">
        <v>28</v>
      </c>
      <c r="AD465" s="139">
        <v>-18</v>
      </c>
      <c r="AE465" s="139">
        <v>-47</v>
      </c>
      <c r="AF465" s="139">
        <v>-37</v>
      </c>
      <c r="AG465" s="139">
        <v>15</v>
      </c>
    </row>
    <row r="466" spans="2:33" ht="15" customHeight="1" x14ac:dyDescent="0.3">
      <c r="B466" s="124">
        <v>44288</v>
      </c>
      <c r="C466" s="96"/>
      <c r="D466" s="96"/>
      <c r="E466" s="30"/>
      <c r="F466" s="30"/>
      <c r="G466" s="96"/>
      <c r="H466" s="95">
        <v>158</v>
      </c>
      <c r="I466" s="91">
        <v>26</v>
      </c>
      <c r="J466" s="92">
        <v>894</v>
      </c>
      <c r="K466" s="93">
        <v>0.60202020202020201</v>
      </c>
      <c r="L466" s="92">
        <v>58</v>
      </c>
      <c r="M466" s="93">
        <v>0.47540983606557374</v>
      </c>
      <c r="N466" s="15">
        <v>952</v>
      </c>
      <c r="O466" s="56"/>
      <c r="P466" s="56"/>
      <c r="Q466" s="95">
        <v>0</v>
      </c>
      <c r="R466" s="64">
        <f t="shared" si="309"/>
        <v>0</v>
      </c>
      <c r="S466" s="95">
        <v>0</v>
      </c>
      <c r="T466" s="67">
        <f t="shared" si="310"/>
        <v>0</v>
      </c>
      <c r="U466" s="61">
        <f t="shared" si="311"/>
        <v>0</v>
      </c>
      <c r="V466" s="95">
        <v>0</v>
      </c>
      <c r="W466" s="95">
        <f t="shared" si="312"/>
        <v>0</v>
      </c>
      <c r="X466" s="95">
        <v>0</v>
      </c>
      <c r="Y466" s="92">
        <f t="shared" si="313"/>
        <v>0</v>
      </c>
      <c r="Z466" s="87">
        <f t="shared" si="314"/>
        <v>0</v>
      </c>
      <c r="AB466" s="139">
        <v>-61</v>
      </c>
      <c r="AC466" s="139">
        <v>-1</v>
      </c>
      <c r="AD466" s="139">
        <v>-22</v>
      </c>
      <c r="AE466" s="139">
        <v>-67</v>
      </c>
      <c r="AF466" s="139">
        <v>-72</v>
      </c>
      <c r="AG466" s="139">
        <v>34</v>
      </c>
    </row>
    <row r="467" spans="2:33" ht="15" customHeight="1" x14ac:dyDescent="0.3">
      <c r="B467" s="124">
        <v>44289</v>
      </c>
      <c r="C467" s="96"/>
      <c r="D467" s="96"/>
      <c r="E467" s="30"/>
      <c r="F467" s="30"/>
      <c r="G467" s="96"/>
      <c r="H467" s="95">
        <v>149</v>
      </c>
      <c r="I467" s="91">
        <v>14</v>
      </c>
      <c r="J467" s="92">
        <v>890</v>
      </c>
      <c r="K467" s="93">
        <v>0.97587719298245612</v>
      </c>
      <c r="L467" s="92">
        <v>35</v>
      </c>
      <c r="M467" s="93">
        <v>0.7</v>
      </c>
      <c r="N467" s="15">
        <v>925</v>
      </c>
      <c r="O467" s="56"/>
      <c r="P467" s="56"/>
      <c r="Q467" s="95">
        <v>0</v>
      </c>
      <c r="R467" s="64">
        <f t="shared" si="309"/>
        <v>0</v>
      </c>
      <c r="S467" s="95">
        <v>0</v>
      </c>
      <c r="T467" s="67">
        <f t="shared" si="310"/>
        <v>0</v>
      </c>
      <c r="U467" s="61">
        <f t="shared" si="311"/>
        <v>0</v>
      </c>
      <c r="V467" s="95">
        <v>0</v>
      </c>
      <c r="W467" s="95">
        <f t="shared" si="312"/>
        <v>0</v>
      </c>
      <c r="X467" s="95">
        <v>0</v>
      </c>
      <c r="Y467" s="92">
        <f t="shared" si="313"/>
        <v>0</v>
      </c>
      <c r="Z467" s="87">
        <f t="shared" si="314"/>
        <v>0</v>
      </c>
      <c r="AB467" s="139">
        <v>-55</v>
      </c>
      <c r="AC467" s="139">
        <v>3</v>
      </c>
      <c r="AD467" s="139">
        <v>-31</v>
      </c>
      <c r="AE467" s="139">
        <v>-55</v>
      </c>
      <c r="AF467" s="139">
        <v>-26</v>
      </c>
      <c r="AG467" s="139">
        <v>15</v>
      </c>
    </row>
    <row r="468" spans="2:33" ht="15" customHeight="1" x14ac:dyDescent="0.3">
      <c r="B468" s="124">
        <v>44290</v>
      </c>
      <c r="C468" s="96"/>
      <c r="D468" s="96"/>
      <c r="E468" s="30"/>
      <c r="F468" s="30"/>
      <c r="G468" s="96"/>
      <c r="H468" s="95">
        <v>157</v>
      </c>
      <c r="I468" s="91">
        <v>22</v>
      </c>
      <c r="J468" s="92">
        <v>870</v>
      </c>
      <c r="K468" s="93">
        <v>0.97643097643097643</v>
      </c>
      <c r="L468" s="92">
        <v>14</v>
      </c>
      <c r="M468" s="93">
        <v>0.42424242424242425</v>
      </c>
      <c r="N468" s="15">
        <v>884</v>
      </c>
      <c r="O468" s="56"/>
      <c r="P468" s="56"/>
      <c r="Q468" s="95">
        <v>0</v>
      </c>
      <c r="R468" s="64">
        <f t="shared" si="309"/>
        <v>0</v>
      </c>
      <c r="S468" s="95">
        <v>0</v>
      </c>
      <c r="T468" s="67">
        <f t="shared" si="310"/>
        <v>0</v>
      </c>
      <c r="U468" s="61">
        <f t="shared" si="311"/>
        <v>0</v>
      </c>
      <c r="V468" s="95">
        <v>0</v>
      </c>
      <c r="W468" s="95">
        <f t="shared" si="312"/>
        <v>0</v>
      </c>
      <c r="X468" s="95">
        <v>0</v>
      </c>
      <c r="Y468" s="92">
        <f t="shared" si="313"/>
        <v>0</v>
      </c>
      <c r="Z468" s="87">
        <f t="shared" si="314"/>
        <v>0</v>
      </c>
      <c r="AB468" s="139">
        <v>-68</v>
      </c>
      <c r="AC468" s="139">
        <v>-49</v>
      </c>
      <c r="AD468" s="139">
        <v>-36</v>
      </c>
      <c r="AE468" s="139">
        <v>-59</v>
      </c>
      <c r="AF468" s="139">
        <v>-18</v>
      </c>
      <c r="AG468" s="139">
        <v>12</v>
      </c>
    </row>
    <row r="469" spans="2:33" ht="15" customHeight="1" x14ac:dyDescent="0.3">
      <c r="B469" s="124">
        <v>44291</v>
      </c>
      <c r="C469" s="96"/>
      <c r="D469" s="96"/>
      <c r="E469" s="30"/>
      <c r="F469" s="30"/>
      <c r="G469" s="96"/>
      <c r="H469" s="95">
        <v>124</v>
      </c>
      <c r="I469" s="91">
        <v>26</v>
      </c>
      <c r="J469" s="92">
        <v>1479</v>
      </c>
      <c r="K469" s="93">
        <v>0.99932432432432428</v>
      </c>
      <c r="L469" s="92">
        <v>99</v>
      </c>
      <c r="M469" s="93">
        <v>0.96116504854368934</v>
      </c>
      <c r="N469" s="15">
        <v>1578</v>
      </c>
      <c r="O469" s="56"/>
      <c r="P469" s="56"/>
      <c r="Q469" s="92">
        <v>368</v>
      </c>
      <c r="R469" s="64">
        <f t="shared" si="309"/>
        <v>0.4077944941666406</v>
      </c>
      <c r="S469" s="92">
        <v>70</v>
      </c>
      <c r="T469" s="64">
        <f t="shared" si="310"/>
        <v>0.45144848390284492</v>
      </c>
      <c r="U469" s="61">
        <f t="shared" si="311"/>
        <v>438</v>
      </c>
      <c r="V469" s="92">
        <v>21</v>
      </c>
      <c r="W469" s="64">
        <f t="shared" si="312"/>
        <v>8.6655574043261225</v>
      </c>
      <c r="X469" s="92">
        <v>13</v>
      </c>
      <c r="Y469" s="92">
        <f t="shared" si="313"/>
        <v>0.64817048652995579</v>
      </c>
      <c r="Z469" s="87">
        <f t="shared" si="314"/>
        <v>34</v>
      </c>
      <c r="AB469" s="139">
        <v>-27</v>
      </c>
      <c r="AC469" s="139">
        <v>15</v>
      </c>
      <c r="AD469" s="139">
        <v>10</v>
      </c>
      <c r="AE469" s="139">
        <v>-43</v>
      </c>
      <c r="AF469" s="139">
        <v>-36</v>
      </c>
      <c r="AG469" s="139">
        <v>13</v>
      </c>
    </row>
    <row r="470" spans="2:33" ht="15" customHeight="1" x14ac:dyDescent="0.3">
      <c r="B470" s="124">
        <v>44292</v>
      </c>
      <c r="C470" s="96"/>
      <c r="D470" s="96"/>
      <c r="E470" s="30"/>
      <c r="F470" s="30"/>
      <c r="G470" s="96"/>
      <c r="H470" s="95">
        <v>72</v>
      </c>
      <c r="I470" s="91">
        <v>28</v>
      </c>
      <c r="J470" s="92">
        <v>1480</v>
      </c>
      <c r="K470" s="93">
        <v>0.9993247805536799</v>
      </c>
      <c r="L470" s="92">
        <v>128</v>
      </c>
      <c r="M470" s="93">
        <v>1.2075471698113207</v>
      </c>
      <c r="N470" s="15">
        <v>1608</v>
      </c>
      <c r="O470" s="56"/>
      <c r="P470" s="56"/>
      <c r="Q470" s="92">
        <v>410</v>
      </c>
      <c r="R470" s="64">
        <f t="shared" si="309"/>
        <v>0.45433625708783332</v>
      </c>
      <c r="S470" s="92">
        <v>118</v>
      </c>
      <c r="T470" s="64">
        <f t="shared" si="310"/>
        <v>0.76101315857908147</v>
      </c>
      <c r="U470" s="61">
        <f t="shared" si="311"/>
        <v>528</v>
      </c>
      <c r="V470" s="92">
        <v>12</v>
      </c>
      <c r="W470" s="64">
        <f t="shared" si="312"/>
        <v>4.9517470881863561</v>
      </c>
      <c r="X470" s="92">
        <v>11</v>
      </c>
      <c r="Y470" s="92">
        <f t="shared" si="313"/>
        <v>0.54845195014073189</v>
      </c>
      <c r="Z470" s="87">
        <f t="shared" si="314"/>
        <v>23</v>
      </c>
      <c r="AB470" s="139">
        <v>-26</v>
      </c>
      <c r="AC470" s="139">
        <v>13</v>
      </c>
      <c r="AD470" s="139">
        <v>4</v>
      </c>
      <c r="AE470" s="139">
        <v>-40</v>
      </c>
      <c r="AF470" s="139">
        <v>-27</v>
      </c>
      <c r="AG470" s="139">
        <v>10</v>
      </c>
    </row>
    <row r="471" spans="2:33" ht="15" customHeight="1" x14ac:dyDescent="0.3">
      <c r="B471" s="124">
        <v>44293</v>
      </c>
      <c r="C471" s="96"/>
      <c r="D471" s="96"/>
      <c r="E471" s="30"/>
      <c r="F471" s="30"/>
      <c r="G471" s="96"/>
      <c r="H471" s="95">
        <v>99</v>
      </c>
      <c r="I471" s="91">
        <v>32</v>
      </c>
      <c r="J471" s="92">
        <v>1479</v>
      </c>
      <c r="K471" s="93">
        <v>0.99864956110735992</v>
      </c>
      <c r="L471" s="92">
        <v>122</v>
      </c>
      <c r="M471" s="93">
        <v>1.0517241379310345</v>
      </c>
      <c r="N471" s="15">
        <v>1601</v>
      </c>
      <c r="O471" s="56"/>
      <c r="P471" s="56"/>
      <c r="Q471" s="92">
        <v>507</v>
      </c>
      <c r="R471" s="64">
        <f t="shared" ref="R471" si="315">Q471/Q$68</f>
        <v>0.56182556669154016</v>
      </c>
      <c r="S471" s="92">
        <v>81</v>
      </c>
      <c r="T471" s="64">
        <f t="shared" ref="T471" si="316">S471/S$68</f>
        <v>0.52239038851614916</v>
      </c>
      <c r="U471" s="61">
        <f t="shared" ref="U471" si="317">Q471+S471</f>
        <v>588</v>
      </c>
      <c r="V471" s="92">
        <v>1</v>
      </c>
      <c r="W471" s="64">
        <f t="shared" ref="W471" si="318">V471/$V$68</f>
        <v>0.41264559068219636</v>
      </c>
      <c r="X471" s="92">
        <v>18</v>
      </c>
      <c r="Y471" s="92">
        <f t="shared" ref="Y471" si="319">X471/$X$68</f>
        <v>0.89746682750301576</v>
      </c>
      <c r="Z471" s="87">
        <f t="shared" ref="Z471" si="320">V471+X471</f>
        <v>19</v>
      </c>
      <c r="AB471" s="139">
        <v>-27</v>
      </c>
      <c r="AC471" s="139">
        <v>11</v>
      </c>
      <c r="AD471" s="139">
        <v>9</v>
      </c>
      <c r="AE471" s="139">
        <v>-39</v>
      </c>
      <c r="AF471" s="139">
        <v>-27</v>
      </c>
      <c r="AG471" s="139">
        <v>10</v>
      </c>
    </row>
    <row r="472" spans="2:33" ht="15" customHeight="1" x14ac:dyDescent="0.3">
      <c r="B472" s="124">
        <v>44294</v>
      </c>
      <c r="C472" s="96"/>
      <c r="D472" s="96"/>
      <c r="E472" s="30"/>
      <c r="F472" s="30"/>
      <c r="G472" s="96"/>
      <c r="H472" s="95">
        <v>104</v>
      </c>
      <c r="I472" s="91">
        <v>35</v>
      </c>
      <c r="J472" s="92">
        <v>1479</v>
      </c>
      <c r="K472" s="93">
        <v>1</v>
      </c>
      <c r="L472" s="92">
        <v>118</v>
      </c>
      <c r="M472" s="93">
        <v>1.1028037383177569</v>
      </c>
      <c r="N472" s="15">
        <v>1597</v>
      </c>
      <c r="O472" s="56"/>
      <c r="P472" s="56"/>
      <c r="Q472" s="92">
        <v>487</v>
      </c>
      <c r="R472" s="64">
        <f t="shared" ref="R472:R476" si="321">Q472/Q$68</f>
        <v>0.53966282244335317</v>
      </c>
      <c r="S472" s="92">
        <v>64</v>
      </c>
      <c r="T472" s="64">
        <f t="shared" ref="T472:T476" si="322">S472/S$68</f>
        <v>0.4127528995683154</v>
      </c>
      <c r="U472" s="61">
        <f t="shared" ref="U472:U476" si="323">Q472+S472</f>
        <v>551</v>
      </c>
      <c r="V472" s="92">
        <v>40</v>
      </c>
      <c r="W472" s="64">
        <f t="shared" ref="W472:W476" si="324">V472/$V$68</f>
        <v>16.505823627287853</v>
      </c>
      <c r="X472" s="92">
        <v>3</v>
      </c>
      <c r="Y472" s="92">
        <f t="shared" ref="Y472:Y476" si="325">X472/$X$68</f>
        <v>0.14957780458383596</v>
      </c>
      <c r="Z472" s="87">
        <f t="shared" ref="Z472:Z476" si="326">V472+X472</f>
        <v>43</v>
      </c>
      <c r="AB472" s="139">
        <v>-26</v>
      </c>
      <c r="AC472" s="139">
        <v>17</v>
      </c>
      <c r="AD472" s="139">
        <v>6</v>
      </c>
      <c r="AE472" s="139">
        <v>-40</v>
      </c>
      <c r="AF472" s="139">
        <v>-26</v>
      </c>
      <c r="AG472" s="139">
        <v>10</v>
      </c>
    </row>
    <row r="473" spans="2:33" ht="15" customHeight="1" x14ac:dyDescent="0.3">
      <c r="B473" s="124">
        <v>44295</v>
      </c>
      <c r="C473" s="96"/>
      <c r="D473" s="96"/>
      <c r="E473" s="30"/>
      <c r="F473" s="30"/>
      <c r="G473" s="96"/>
      <c r="H473" s="95">
        <v>151</v>
      </c>
      <c r="I473" s="91">
        <v>20</v>
      </c>
      <c r="J473" s="92">
        <v>1485</v>
      </c>
      <c r="K473" s="93">
        <v>1</v>
      </c>
      <c r="L473" s="92">
        <v>113</v>
      </c>
      <c r="M473" s="93">
        <v>0.92622950819672134</v>
      </c>
      <c r="N473" s="15">
        <v>1598</v>
      </c>
      <c r="O473" s="56"/>
      <c r="P473" s="56"/>
      <c r="Q473" s="92">
        <v>467</v>
      </c>
      <c r="R473" s="64">
        <f t="shared" si="321"/>
        <v>0.51750007819516619</v>
      </c>
      <c r="S473" s="92">
        <v>63</v>
      </c>
      <c r="T473" s="64">
        <f t="shared" si="322"/>
        <v>0.40630363551256043</v>
      </c>
      <c r="U473" s="61">
        <f t="shared" si="323"/>
        <v>530</v>
      </c>
      <c r="V473" s="92">
        <v>0</v>
      </c>
      <c r="W473" s="64">
        <f t="shared" si="324"/>
        <v>0</v>
      </c>
      <c r="X473" s="92">
        <v>5</v>
      </c>
      <c r="Y473" s="92">
        <f t="shared" si="325"/>
        <v>0.24929634097305994</v>
      </c>
      <c r="Z473" s="87">
        <f t="shared" si="326"/>
        <v>5</v>
      </c>
      <c r="AB473" s="139">
        <v>-33</v>
      </c>
      <c r="AC473" s="139">
        <v>14</v>
      </c>
      <c r="AD473" s="139">
        <v>-8</v>
      </c>
      <c r="AE473" s="139">
        <v>-41</v>
      </c>
      <c r="AF473" s="139">
        <v>-26</v>
      </c>
      <c r="AG473" s="139">
        <v>11</v>
      </c>
    </row>
    <row r="474" spans="2:33" ht="15" customHeight="1" x14ac:dyDescent="0.3">
      <c r="B474" s="124">
        <v>44296</v>
      </c>
      <c r="C474" s="96"/>
      <c r="D474" s="96"/>
      <c r="E474" s="30"/>
      <c r="F474" s="30"/>
      <c r="G474" s="96"/>
      <c r="H474" s="95">
        <v>138</v>
      </c>
      <c r="I474" s="91">
        <v>26</v>
      </c>
      <c r="J474" s="92">
        <v>910</v>
      </c>
      <c r="K474" s="93">
        <v>0.9978070175438597</v>
      </c>
      <c r="L474" s="92">
        <v>55</v>
      </c>
      <c r="M474" s="93">
        <v>1.1000000000000001</v>
      </c>
      <c r="N474" s="15">
        <v>965</v>
      </c>
      <c r="O474" s="56"/>
      <c r="P474" s="56"/>
      <c r="Q474" s="95">
        <v>0</v>
      </c>
      <c r="R474" s="64">
        <f t="shared" si="321"/>
        <v>0</v>
      </c>
      <c r="S474" s="95">
        <v>0</v>
      </c>
      <c r="T474" s="67">
        <f t="shared" si="322"/>
        <v>0</v>
      </c>
      <c r="U474" s="61">
        <f t="shared" si="323"/>
        <v>0</v>
      </c>
      <c r="V474" s="95">
        <v>0</v>
      </c>
      <c r="W474" s="95">
        <f t="shared" si="324"/>
        <v>0</v>
      </c>
      <c r="X474" s="95">
        <v>0</v>
      </c>
      <c r="Y474" s="92">
        <f t="shared" si="325"/>
        <v>0</v>
      </c>
      <c r="Z474" s="87">
        <f t="shared" si="326"/>
        <v>0</v>
      </c>
      <c r="AB474" s="139">
        <v>-50</v>
      </c>
      <c r="AC474" s="139">
        <v>-1</v>
      </c>
      <c r="AD474" s="139">
        <v>-33</v>
      </c>
      <c r="AE474" s="139">
        <v>-48</v>
      </c>
      <c r="AF474" s="139">
        <v>-17</v>
      </c>
      <c r="AG474" s="139">
        <v>11</v>
      </c>
    </row>
    <row r="475" spans="2:33" ht="15" customHeight="1" x14ac:dyDescent="0.3">
      <c r="B475" s="124">
        <v>44297</v>
      </c>
      <c r="C475" s="96"/>
      <c r="D475" s="96"/>
      <c r="E475" s="30"/>
      <c r="F475" s="30"/>
      <c r="G475" s="96"/>
      <c r="H475" s="95">
        <v>160</v>
      </c>
      <c r="I475" s="91">
        <v>27</v>
      </c>
      <c r="J475" s="92">
        <v>884</v>
      </c>
      <c r="K475" s="93">
        <v>0.99214365881032551</v>
      </c>
      <c r="L475" s="92">
        <v>28</v>
      </c>
      <c r="M475" s="93">
        <v>0.84848484848484851</v>
      </c>
      <c r="N475" s="15">
        <v>912</v>
      </c>
      <c r="O475" s="56"/>
      <c r="P475" s="56"/>
      <c r="Q475" s="95">
        <v>0</v>
      </c>
      <c r="R475" s="64">
        <f t="shared" si="321"/>
        <v>0</v>
      </c>
      <c r="S475" s="95">
        <v>0</v>
      </c>
      <c r="T475" s="67">
        <f t="shared" si="322"/>
        <v>0</v>
      </c>
      <c r="U475" s="61">
        <f t="shared" si="323"/>
        <v>0</v>
      </c>
      <c r="V475" s="95">
        <v>0</v>
      </c>
      <c r="W475" s="95">
        <f t="shared" si="324"/>
        <v>0</v>
      </c>
      <c r="X475" s="95">
        <v>0</v>
      </c>
      <c r="Y475" s="92">
        <f t="shared" si="325"/>
        <v>0</v>
      </c>
      <c r="Z475" s="87">
        <f t="shared" si="326"/>
        <v>0</v>
      </c>
      <c r="AB475" s="139">
        <v>-50</v>
      </c>
      <c r="AC475" s="139">
        <v>-11</v>
      </c>
      <c r="AD475" s="139">
        <v>-7</v>
      </c>
      <c r="AE475" s="139">
        <v>-46</v>
      </c>
      <c r="AF475" s="139">
        <v>-15</v>
      </c>
      <c r="AG475" s="139">
        <v>7</v>
      </c>
    </row>
    <row r="476" spans="2:33" ht="15" customHeight="1" x14ac:dyDescent="0.3">
      <c r="B476" s="124">
        <v>44298</v>
      </c>
      <c r="C476" s="96"/>
      <c r="D476" s="96"/>
      <c r="E476" s="30"/>
      <c r="F476" s="30"/>
      <c r="G476" s="96"/>
      <c r="H476" s="95">
        <v>116</v>
      </c>
      <c r="I476" s="91">
        <v>29</v>
      </c>
      <c r="J476" s="92">
        <v>1476</v>
      </c>
      <c r="K476" s="93">
        <v>0.99729729729729732</v>
      </c>
      <c r="L476" s="92">
        <v>109</v>
      </c>
      <c r="M476" s="93">
        <v>1.058252427184466</v>
      </c>
      <c r="N476" s="15">
        <v>1585</v>
      </c>
      <c r="O476" s="56"/>
      <c r="P476" s="56"/>
      <c r="Q476" s="92">
        <v>388</v>
      </c>
      <c r="R476" s="64">
        <f t="shared" si="321"/>
        <v>0.42995723841482758</v>
      </c>
      <c r="S476" s="92">
        <v>83</v>
      </c>
      <c r="T476" s="64">
        <f t="shared" si="322"/>
        <v>0.53528891662765898</v>
      </c>
      <c r="U476" s="61">
        <f t="shared" si="323"/>
        <v>471</v>
      </c>
      <c r="V476" s="92">
        <v>0</v>
      </c>
      <c r="W476" s="64">
        <f t="shared" si="324"/>
        <v>0</v>
      </c>
      <c r="X476" s="92">
        <v>14</v>
      </c>
      <c r="Y476" s="92">
        <f t="shared" si="325"/>
        <v>0.69802975472456785</v>
      </c>
      <c r="Z476" s="87">
        <f t="shared" si="326"/>
        <v>14</v>
      </c>
      <c r="AB476" s="139">
        <v>-30</v>
      </c>
      <c r="AC476" s="139">
        <v>10</v>
      </c>
      <c r="AD476" s="139">
        <v>-8</v>
      </c>
      <c r="AE476" s="139">
        <v>-43</v>
      </c>
      <c r="AF476" s="139">
        <v>-25</v>
      </c>
      <c r="AG476" s="139">
        <v>11</v>
      </c>
    </row>
    <row r="477" spans="2:33" ht="15" customHeight="1" x14ac:dyDescent="0.3">
      <c r="B477" s="124">
        <v>44299</v>
      </c>
      <c r="C477" s="96"/>
      <c r="D477" s="96"/>
      <c r="E477" s="30"/>
      <c r="F477" s="30"/>
      <c r="G477" s="96"/>
      <c r="H477" s="95">
        <v>63</v>
      </c>
      <c r="I477" s="91">
        <v>29</v>
      </c>
      <c r="J477" s="92">
        <v>1481</v>
      </c>
      <c r="K477" s="93">
        <v>1</v>
      </c>
      <c r="L477" s="92">
        <v>121</v>
      </c>
      <c r="M477" s="93">
        <v>1.1415094339622642</v>
      </c>
      <c r="N477" s="15">
        <v>1602</v>
      </c>
      <c r="O477" s="56"/>
      <c r="P477" s="56"/>
      <c r="Q477" s="92">
        <v>380</v>
      </c>
      <c r="R477" s="64">
        <f t="shared" ref="R477:R478" si="327">Q477/Q$68</f>
        <v>0.42109214071555279</v>
      </c>
      <c r="S477" s="92">
        <v>119</v>
      </c>
      <c r="T477" s="64">
        <f t="shared" ref="T477:T478" si="328">S477/S$68</f>
        <v>0.76746242263483644</v>
      </c>
      <c r="U477" s="61">
        <f t="shared" ref="U477:U478" si="329">Q477+S477</f>
        <v>499</v>
      </c>
      <c r="V477" s="92">
        <v>0</v>
      </c>
      <c r="W477" s="64">
        <f t="shared" ref="W477:W478" si="330">V477/$V$68</f>
        <v>0</v>
      </c>
      <c r="X477" s="92">
        <v>21</v>
      </c>
      <c r="Y477" s="92">
        <f t="shared" ref="Y477:Y478" si="331">X477/$X$68</f>
        <v>1.0470446320868516</v>
      </c>
      <c r="Z477" s="87">
        <f t="shared" ref="Z477:Z478" si="332">V477+X477</f>
        <v>21</v>
      </c>
      <c r="AB477" s="139">
        <v>-33</v>
      </c>
      <c r="AC477" s="139">
        <v>9</v>
      </c>
      <c r="AD477" s="139">
        <v>-22</v>
      </c>
      <c r="AE477" s="139">
        <v>-44</v>
      </c>
      <c r="AF477" s="139">
        <v>-25</v>
      </c>
      <c r="AG477" s="139">
        <v>12</v>
      </c>
    </row>
    <row r="478" spans="2:33" ht="15" customHeight="1" x14ac:dyDescent="0.3">
      <c r="B478" s="124">
        <v>44300</v>
      </c>
      <c r="C478" s="96"/>
      <c r="D478" s="96"/>
      <c r="E478" s="30"/>
      <c r="F478" s="30"/>
      <c r="G478" s="96"/>
      <c r="H478" s="95">
        <v>87</v>
      </c>
      <c r="I478" s="91">
        <v>19</v>
      </c>
      <c r="J478" s="92">
        <v>1479</v>
      </c>
      <c r="K478" s="93">
        <v>0.99864956110735992</v>
      </c>
      <c r="L478" s="92">
        <v>125</v>
      </c>
      <c r="M478" s="93">
        <v>1.0775862068965518</v>
      </c>
      <c r="N478" s="15">
        <v>1604</v>
      </c>
      <c r="O478" s="56"/>
      <c r="P478" s="56"/>
      <c r="Q478" s="92">
        <v>362</v>
      </c>
      <c r="R478" s="64">
        <f t="shared" si="327"/>
        <v>0.4011456708921845</v>
      </c>
      <c r="S478" s="92">
        <v>87</v>
      </c>
      <c r="T478" s="64">
        <f t="shared" si="328"/>
        <v>0.56108597285067874</v>
      </c>
      <c r="U478" s="61">
        <f t="shared" si="329"/>
        <v>449</v>
      </c>
      <c r="V478" s="92">
        <v>0</v>
      </c>
      <c r="W478" s="64">
        <f t="shared" si="330"/>
        <v>0</v>
      </c>
      <c r="X478" s="92">
        <v>10</v>
      </c>
      <c r="Y478" s="92">
        <f t="shared" si="331"/>
        <v>0.49859268194611989</v>
      </c>
      <c r="Z478" s="87">
        <f t="shared" si="332"/>
        <v>10</v>
      </c>
      <c r="AB478" s="139">
        <v>-31</v>
      </c>
      <c r="AC478" s="139">
        <v>8</v>
      </c>
      <c r="AD478" s="139">
        <v>-12</v>
      </c>
      <c r="AE478" s="139">
        <v>-41</v>
      </c>
      <c r="AF478" s="139">
        <v>-25</v>
      </c>
      <c r="AG478" s="139">
        <v>11</v>
      </c>
    </row>
    <row r="479" spans="2:33" ht="15" customHeight="1" x14ac:dyDescent="0.3">
      <c r="B479" s="124">
        <v>44301</v>
      </c>
      <c r="C479" s="96"/>
      <c r="D479" s="96"/>
      <c r="E479" s="30"/>
      <c r="F479" s="30"/>
      <c r="G479" s="96"/>
      <c r="H479" s="95">
        <v>102</v>
      </c>
      <c r="I479" s="91">
        <v>27</v>
      </c>
      <c r="J479" s="92">
        <v>1481</v>
      </c>
      <c r="K479" s="93">
        <v>1.0013522650439486</v>
      </c>
      <c r="L479" s="92">
        <v>107</v>
      </c>
      <c r="M479" s="93">
        <v>1</v>
      </c>
      <c r="N479" s="15">
        <v>1588</v>
      </c>
      <c r="O479" s="56"/>
      <c r="P479" s="56"/>
      <c r="Q479" s="92">
        <v>499</v>
      </c>
      <c r="R479" s="64">
        <f t="shared" ref="R479:R484" si="333">Q479/Q$68</f>
        <v>0.55296046899226536</v>
      </c>
      <c r="S479" s="92">
        <v>107</v>
      </c>
      <c r="T479" s="64">
        <f t="shared" ref="T479:T484" si="334">S479/S$68</f>
        <v>0.69007125396577729</v>
      </c>
      <c r="U479" s="61">
        <f t="shared" ref="U479:U484" si="335">Q479+S479</f>
        <v>606</v>
      </c>
      <c r="V479" s="92">
        <v>0</v>
      </c>
      <c r="W479" s="64">
        <f t="shared" ref="W479:W484" si="336">V479/$V$68</f>
        <v>0</v>
      </c>
      <c r="X479" s="92">
        <v>11</v>
      </c>
      <c r="Y479" s="92">
        <f t="shared" ref="Y479:Y484" si="337">X479/$X$68</f>
        <v>0.54845195014073189</v>
      </c>
      <c r="Z479" s="87">
        <f t="shared" ref="Z479:Z484" si="338">V479+X479</f>
        <v>11</v>
      </c>
      <c r="AB479" s="139">
        <v>-27</v>
      </c>
      <c r="AC479" s="139">
        <v>12</v>
      </c>
      <c r="AD479" s="139">
        <v>-2</v>
      </c>
      <c r="AE479" s="139">
        <v>-41</v>
      </c>
      <c r="AF479" s="139">
        <v>-25</v>
      </c>
      <c r="AG479" s="139">
        <v>11</v>
      </c>
    </row>
    <row r="480" spans="2:33" ht="15" customHeight="1" x14ac:dyDescent="0.3">
      <c r="B480" s="124">
        <v>44302</v>
      </c>
      <c r="C480" s="96"/>
      <c r="D480" s="96"/>
      <c r="E480" s="30"/>
      <c r="F480" s="30"/>
      <c r="G480" s="96"/>
      <c r="H480" s="95">
        <v>149</v>
      </c>
      <c r="I480" s="91">
        <v>23</v>
      </c>
      <c r="J480" s="92">
        <v>1478</v>
      </c>
      <c r="K480" s="93">
        <v>0.99528619528619533</v>
      </c>
      <c r="L480" s="92">
        <v>118</v>
      </c>
      <c r="M480" s="93">
        <v>0.96721311475409832</v>
      </c>
      <c r="N480" s="15">
        <v>1596</v>
      </c>
      <c r="O480" s="56"/>
      <c r="P480" s="56"/>
      <c r="Q480" s="92">
        <v>406</v>
      </c>
      <c r="R480" s="64">
        <f t="shared" si="333"/>
        <v>0.44990370823819592</v>
      </c>
      <c r="S480" s="92">
        <v>79</v>
      </c>
      <c r="T480" s="64">
        <f t="shared" si="334"/>
        <v>0.50949186040463934</v>
      </c>
      <c r="U480" s="61">
        <f t="shared" si="335"/>
        <v>485</v>
      </c>
      <c r="V480" s="92">
        <v>0</v>
      </c>
      <c r="W480" s="64">
        <f t="shared" si="336"/>
        <v>0</v>
      </c>
      <c r="X480" s="92">
        <v>14</v>
      </c>
      <c r="Y480" s="92">
        <f t="shared" si="337"/>
        <v>0.69802975472456785</v>
      </c>
      <c r="Z480" s="87">
        <f t="shared" si="338"/>
        <v>14</v>
      </c>
      <c r="AB480" s="139">
        <v>-30</v>
      </c>
      <c r="AC480" s="139">
        <v>13</v>
      </c>
      <c r="AD480" s="139">
        <v>5</v>
      </c>
      <c r="AE480" s="139">
        <v>-38</v>
      </c>
      <c r="AF480" s="139">
        <v>-24</v>
      </c>
      <c r="AG480" s="139">
        <v>10</v>
      </c>
    </row>
    <row r="481" spans="2:33" ht="15" customHeight="1" x14ac:dyDescent="0.3">
      <c r="B481" s="124">
        <v>44303</v>
      </c>
      <c r="C481" s="96"/>
      <c r="D481" s="96"/>
      <c r="E481" s="30"/>
      <c r="F481" s="30"/>
      <c r="G481" s="96"/>
      <c r="H481" s="95">
        <v>138</v>
      </c>
      <c r="I481" s="91">
        <v>28</v>
      </c>
      <c r="J481" s="92">
        <v>910</v>
      </c>
      <c r="K481" s="93">
        <v>0.9978070175438597</v>
      </c>
      <c r="L481" s="92">
        <v>63</v>
      </c>
      <c r="M481" s="93">
        <v>1.26</v>
      </c>
      <c r="N481" s="15">
        <v>973</v>
      </c>
      <c r="O481" s="56"/>
      <c r="P481" s="56"/>
      <c r="Q481" s="95">
        <v>0</v>
      </c>
      <c r="R481" s="64">
        <f t="shared" si="333"/>
        <v>0</v>
      </c>
      <c r="S481" s="95">
        <v>0</v>
      </c>
      <c r="T481" s="64">
        <f t="shared" si="334"/>
        <v>0</v>
      </c>
      <c r="U481" s="137">
        <f t="shared" si="335"/>
        <v>0</v>
      </c>
      <c r="V481" s="95">
        <v>0</v>
      </c>
      <c r="W481" s="61">
        <f t="shared" si="336"/>
        <v>0</v>
      </c>
      <c r="X481" s="95">
        <v>0</v>
      </c>
      <c r="Y481" s="95">
        <f t="shared" si="337"/>
        <v>0</v>
      </c>
      <c r="Z481" s="138">
        <f t="shared" si="338"/>
        <v>0</v>
      </c>
      <c r="AB481" s="139">
        <v>-44</v>
      </c>
      <c r="AC481" s="139">
        <v>2</v>
      </c>
      <c r="AD481" s="139">
        <v>11</v>
      </c>
      <c r="AE481" s="139">
        <v>-39</v>
      </c>
      <c r="AF481" s="139">
        <v>-12</v>
      </c>
      <c r="AG481" s="139">
        <v>8</v>
      </c>
    </row>
    <row r="482" spans="2:33" ht="15" customHeight="1" x14ac:dyDescent="0.3">
      <c r="B482" s="124">
        <v>44304</v>
      </c>
      <c r="C482" s="96"/>
      <c r="D482" s="96"/>
      <c r="E482" s="30"/>
      <c r="F482" s="30"/>
      <c r="G482" s="96"/>
      <c r="H482" s="95">
        <v>160</v>
      </c>
      <c r="I482" s="91">
        <v>22</v>
      </c>
      <c r="J482" s="92">
        <v>884</v>
      </c>
      <c r="K482" s="93">
        <v>0.99214365881032551</v>
      </c>
      <c r="L482" s="92">
        <v>34</v>
      </c>
      <c r="M482" s="93">
        <v>1.0303030303030303</v>
      </c>
      <c r="N482" s="15">
        <v>918</v>
      </c>
      <c r="O482" s="56"/>
      <c r="P482" s="56"/>
      <c r="Q482" s="95">
        <v>0</v>
      </c>
      <c r="R482" s="64">
        <f t="shared" si="333"/>
        <v>0</v>
      </c>
      <c r="S482" s="95">
        <v>0</v>
      </c>
      <c r="T482" s="64">
        <f t="shared" si="334"/>
        <v>0</v>
      </c>
      <c r="U482" s="137">
        <f t="shared" si="335"/>
        <v>0</v>
      </c>
      <c r="V482" s="95">
        <v>0</v>
      </c>
      <c r="W482" s="61">
        <f t="shared" si="336"/>
        <v>0</v>
      </c>
      <c r="X482" s="95">
        <v>0</v>
      </c>
      <c r="Y482" s="95">
        <f t="shared" si="337"/>
        <v>0</v>
      </c>
      <c r="Z482" s="138">
        <f t="shared" si="338"/>
        <v>0</v>
      </c>
      <c r="AB482" s="139">
        <v>-46</v>
      </c>
      <c r="AC482" s="139">
        <v>-7</v>
      </c>
      <c r="AD482" s="139">
        <v>9</v>
      </c>
      <c r="AE482" s="139">
        <v>-41</v>
      </c>
      <c r="AF482" s="139">
        <v>-10</v>
      </c>
      <c r="AG482" s="139">
        <v>6</v>
      </c>
    </row>
    <row r="483" spans="2:33" ht="15" customHeight="1" x14ac:dyDescent="0.3">
      <c r="B483" s="124">
        <v>44305</v>
      </c>
      <c r="C483" s="96"/>
      <c r="D483" s="96"/>
      <c r="E483" s="30"/>
      <c r="F483" s="30"/>
      <c r="G483" s="96"/>
      <c r="H483" s="95">
        <v>125</v>
      </c>
      <c r="I483" s="91">
        <v>24</v>
      </c>
      <c r="J483" s="92">
        <v>1477</v>
      </c>
      <c r="K483" s="93">
        <v>0.99797297297297294</v>
      </c>
      <c r="L483" s="92">
        <v>103</v>
      </c>
      <c r="M483" s="93">
        <v>1</v>
      </c>
      <c r="N483" s="15">
        <v>1580</v>
      </c>
      <c r="O483" s="56"/>
      <c r="P483" s="56"/>
      <c r="Q483" s="92">
        <v>531</v>
      </c>
      <c r="R483" s="64">
        <f t="shared" si="333"/>
        <v>0.58842085978936454</v>
      </c>
      <c r="S483" s="92">
        <v>167</v>
      </c>
      <c r="T483" s="64">
        <f t="shared" si="334"/>
        <v>1.0770270973110729</v>
      </c>
      <c r="U483" s="61">
        <f t="shared" si="335"/>
        <v>698</v>
      </c>
      <c r="V483" s="92">
        <v>1</v>
      </c>
      <c r="W483" s="64">
        <f t="shared" si="336"/>
        <v>0.41264559068219636</v>
      </c>
      <c r="X483" s="92">
        <v>15</v>
      </c>
      <c r="Y483" s="92">
        <f t="shared" si="337"/>
        <v>0.7478890229191798</v>
      </c>
      <c r="Z483" s="87">
        <f t="shared" si="338"/>
        <v>16</v>
      </c>
      <c r="AB483" s="139">
        <v>-16</v>
      </c>
      <c r="AC483" s="139">
        <v>15</v>
      </c>
      <c r="AD483" s="139">
        <v>-1</v>
      </c>
      <c r="AE483" s="139">
        <v>-33</v>
      </c>
      <c r="AF483" s="139">
        <v>-21</v>
      </c>
      <c r="AG483" s="139">
        <v>7</v>
      </c>
    </row>
    <row r="484" spans="2:33" ht="15" customHeight="1" x14ac:dyDescent="0.3">
      <c r="B484" s="124">
        <v>44306</v>
      </c>
      <c r="C484" s="96"/>
      <c r="D484" s="96"/>
      <c r="E484" s="30"/>
      <c r="F484" s="30"/>
      <c r="G484" s="96"/>
      <c r="H484" s="95">
        <v>67</v>
      </c>
      <c r="I484" s="91">
        <v>29</v>
      </c>
      <c r="J484" s="92">
        <v>1479</v>
      </c>
      <c r="K484" s="93">
        <v>0.99864956110735992</v>
      </c>
      <c r="L484" s="92">
        <v>110</v>
      </c>
      <c r="M484" s="93">
        <v>1.0377358490566038</v>
      </c>
      <c r="N484" s="15">
        <v>1589</v>
      </c>
      <c r="O484" s="56"/>
      <c r="P484" s="56"/>
      <c r="Q484" s="92">
        <v>865</v>
      </c>
      <c r="R484" s="64">
        <f t="shared" si="333"/>
        <v>0.95853868873408732</v>
      </c>
      <c r="S484" s="92">
        <v>133</v>
      </c>
      <c r="T484" s="64">
        <f t="shared" si="334"/>
        <v>0.85775211941540541</v>
      </c>
      <c r="U484" s="61">
        <f t="shared" si="335"/>
        <v>998</v>
      </c>
      <c r="V484" s="92">
        <v>0</v>
      </c>
      <c r="W484" s="64">
        <f t="shared" si="336"/>
        <v>0</v>
      </c>
      <c r="X484" s="92">
        <v>17</v>
      </c>
      <c r="Y484" s="92">
        <f t="shared" si="337"/>
        <v>0.84760755930840381</v>
      </c>
      <c r="Z484" s="87">
        <f t="shared" si="338"/>
        <v>17</v>
      </c>
      <c r="AB484" s="139">
        <v>-17</v>
      </c>
      <c r="AC484" s="139">
        <v>15</v>
      </c>
      <c r="AD484" s="139">
        <v>-10</v>
      </c>
      <c r="AE484" s="139">
        <v>-32</v>
      </c>
      <c r="AF484" s="139">
        <v>-21</v>
      </c>
      <c r="AG484" s="139">
        <v>8</v>
      </c>
    </row>
    <row r="485" spans="2:33" ht="15" customHeight="1" x14ac:dyDescent="0.3">
      <c r="B485" s="124">
        <v>44307</v>
      </c>
      <c r="C485" s="96"/>
      <c r="D485" s="96"/>
      <c r="E485" s="30"/>
      <c r="F485" s="30"/>
      <c r="G485" s="96"/>
      <c r="H485" s="95">
        <v>83</v>
      </c>
      <c r="I485" s="91">
        <v>26</v>
      </c>
      <c r="J485" s="92">
        <v>1479</v>
      </c>
      <c r="K485" s="93">
        <v>0.99864956110735992</v>
      </c>
      <c r="L485" s="92">
        <v>129</v>
      </c>
      <c r="M485" s="93">
        <v>1.1120689655172413</v>
      </c>
      <c r="N485" s="15">
        <v>1608</v>
      </c>
      <c r="O485" s="56"/>
      <c r="P485" s="56"/>
      <c r="Q485" s="92">
        <v>515</v>
      </c>
      <c r="R485" s="64">
        <f t="shared" ref="R485" si="339">Q485/Q$68</f>
        <v>0.57069066439081495</v>
      </c>
      <c r="S485" s="92">
        <v>95</v>
      </c>
      <c r="T485" s="64">
        <f t="shared" ref="T485" si="340">S485/S$68</f>
        <v>0.61268008529671814</v>
      </c>
      <c r="U485" s="61">
        <f t="shared" ref="U485" si="341">Q485+S485</f>
        <v>610</v>
      </c>
      <c r="V485" s="92">
        <v>0</v>
      </c>
      <c r="W485" s="64">
        <f t="shared" ref="W485" si="342">V485/$V$68</f>
        <v>0</v>
      </c>
      <c r="X485" s="92">
        <v>12</v>
      </c>
      <c r="Y485" s="92">
        <f t="shared" ref="Y485" si="343">X485/$X$68</f>
        <v>0.59831121833534384</v>
      </c>
      <c r="Z485" s="87">
        <f t="shared" ref="Z485" si="344">V485+X485</f>
        <v>12</v>
      </c>
      <c r="AB485" s="139">
        <v>-21</v>
      </c>
      <c r="AC485" s="139">
        <v>10</v>
      </c>
      <c r="AD485" s="139">
        <v>-24</v>
      </c>
      <c r="AE485" s="139">
        <v>-34</v>
      </c>
      <c r="AF485" s="139">
        <v>-21</v>
      </c>
      <c r="AG485" s="139">
        <v>8</v>
      </c>
    </row>
    <row r="486" spans="2:33" ht="15" customHeight="1" x14ac:dyDescent="0.3">
      <c r="B486" s="124">
        <v>44308</v>
      </c>
      <c r="C486" s="96"/>
      <c r="D486" s="96"/>
      <c r="E486" s="30"/>
      <c r="F486" s="30"/>
      <c r="G486" s="96"/>
      <c r="H486" s="95">
        <v>109</v>
      </c>
      <c r="I486" s="91">
        <v>29</v>
      </c>
      <c r="J486" s="92">
        <v>1481</v>
      </c>
      <c r="K486" s="93">
        <v>1.0013522650439486</v>
      </c>
      <c r="L486" s="92">
        <v>117</v>
      </c>
      <c r="M486" s="93">
        <v>1.0934579439252337</v>
      </c>
      <c r="N486" s="15">
        <v>1598</v>
      </c>
      <c r="O486" s="56"/>
      <c r="P486" s="56"/>
      <c r="Q486" s="92">
        <v>534</v>
      </c>
      <c r="R486" s="64">
        <f t="shared" ref="R486:R491" si="345">Q486/Q$68</f>
        <v>0.59174527142659261</v>
      </c>
      <c r="S486" s="92">
        <v>104</v>
      </c>
      <c r="T486" s="64">
        <f t="shared" ref="T486:T491" si="346">S486/S$68</f>
        <v>0.6707234617985125</v>
      </c>
      <c r="U486" s="61">
        <f t="shared" ref="U486:U491" si="347">Q486+S486</f>
        <v>638</v>
      </c>
      <c r="V486" s="92">
        <v>0</v>
      </c>
      <c r="W486" s="64">
        <f t="shared" ref="W486:W491" si="348">V486/$V$68</f>
        <v>0</v>
      </c>
      <c r="X486" s="92">
        <v>16</v>
      </c>
      <c r="Y486" s="92">
        <f t="shared" ref="Y486:Y491" si="349">X486/$X$68</f>
        <v>0.79774829111379175</v>
      </c>
      <c r="Z486" s="87">
        <f t="shared" ref="Z486:Z491" si="350">V486+X486</f>
        <v>16</v>
      </c>
      <c r="AB486" s="139">
        <v>-15</v>
      </c>
      <c r="AC486" s="139">
        <v>15</v>
      </c>
      <c r="AD486" s="139">
        <v>2</v>
      </c>
      <c r="AE486" s="139">
        <v>-32</v>
      </c>
      <c r="AF486" s="139">
        <v>-20</v>
      </c>
      <c r="AG486" s="139">
        <v>7</v>
      </c>
    </row>
    <row r="487" spans="2:33" ht="15" customHeight="1" x14ac:dyDescent="0.3">
      <c r="B487" s="124">
        <v>44309</v>
      </c>
      <c r="C487" s="96"/>
      <c r="D487" s="96"/>
      <c r="E487" s="30"/>
      <c r="F487" s="30"/>
      <c r="G487" s="96"/>
      <c r="H487" s="95">
        <v>143</v>
      </c>
      <c r="I487" s="91">
        <v>24</v>
      </c>
      <c r="J487" s="92">
        <v>1483</v>
      </c>
      <c r="K487" s="93">
        <v>0.99865319865319868</v>
      </c>
      <c r="L487" s="92">
        <v>119</v>
      </c>
      <c r="M487" s="93">
        <v>0.97540983606557374</v>
      </c>
      <c r="N487" s="15">
        <v>1602</v>
      </c>
      <c r="O487" s="56"/>
      <c r="P487" s="56"/>
      <c r="Q487" s="92">
        <v>605</v>
      </c>
      <c r="R487" s="64">
        <f t="shared" si="345"/>
        <v>0.67042301350765643</v>
      </c>
      <c r="S487" s="92">
        <v>79</v>
      </c>
      <c r="T487" s="64">
        <f t="shared" si="346"/>
        <v>0.50949186040463934</v>
      </c>
      <c r="U487" s="61">
        <f t="shared" si="347"/>
        <v>684</v>
      </c>
      <c r="V487" s="92">
        <v>0</v>
      </c>
      <c r="W487" s="64">
        <f t="shared" si="348"/>
        <v>0</v>
      </c>
      <c r="X487" s="92">
        <v>11</v>
      </c>
      <c r="Y487" s="92">
        <f t="shared" si="349"/>
        <v>0.54845195014073189</v>
      </c>
      <c r="Z487" s="87">
        <f t="shared" si="350"/>
        <v>11</v>
      </c>
      <c r="AB487" s="139">
        <v>-23</v>
      </c>
      <c r="AC487" s="139">
        <v>13</v>
      </c>
      <c r="AD487" s="139">
        <v>-24</v>
      </c>
      <c r="AE487" s="139">
        <v>-34</v>
      </c>
      <c r="AF487" s="139">
        <v>-21</v>
      </c>
      <c r="AG487" s="139">
        <v>9</v>
      </c>
    </row>
    <row r="488" spans="2:33" ht="15" customHeight="1" x14ac:dyDescent="0.3">
      <c r="B488" s="124">
        <v>44310</v>
      </c>
      <c r="C488" s="96"/>
      <c r="D488" s="96"/>
      <c r="E488" s="30"/>
      <c r="F488" s="30"/>
      <c r="G488" s="96"/>
      <c r="H488" s="95">
        <v>134</v>
      </c>
      <c r="I488" s="91">
        <v>23</v>
      </c>
      <c r="J488" s="92">
        <v>912</v>
      </c>
      <c r="K488" s="93">
        <v>1</v>
      </c>
      <c r="L488" s="92">
        <v>70</v>
      </c>
      <c r="M488" s="93">
        <v>1.4</v>
      </c>
      <c r="N488" s="15">
        <v>982</v>
      </c>
      <c r="O488" s="56"/>
      <c r="P488" s="56"/>
      <c r="Q488" s="95">
        <v>0</v>
      </c>
      <c r="R488" s="67">
        <f t="shared" si="345"/>
        <v>0</v>
      </c>
      <c r="S488" s="95">
        <v>0</v>
      </c>
      <c r="T488" s="67">
        <f t="shared" si="346"/>
        <v>0</v>
      </c>
      <c r="U488" s="61">
        <f t="shared" si="347"/>
        <v>0</v>
      </c>
      <c r="V488" s="95">
        <v>0</v>
      </c>
      <c r="W488" s="67">
        <f t="shared" si="348"/>
        <v>0</v>
      </c>
      <c r="X488" s="95">
        <v>0</v>
      </c>
      <c r="Y488" s="92">
        <f t="shared" si="349"/>
        <v>0</v>
      </c>
      <c r="Z488" s="87">
        <f t="shared" si="350"/>
        <v>0</v>
      </c>
      <c r="AB488" s="139">
        <v>-43</v>
      </c>
      <c r="AC488" s="139">
        <v>3</v>
      </c>
      <c r="AD488" s="139">
        <v>-24</v>
      </c>
      <c r="AE488" s="139">
        <v>-41</v>
      </c>
      <c r="AF488" s="139">
        <v>-12</v>
      </c>
      <c r="AG488" s="139">
        <v>10</v>
      </c>
    </row>
    <row r="489" spans="2:33" ht="15" customHeight="1" x14ac:dyDescent="0.3">
      <c r="B489" s="124">
        <v>44311</v>
      </c>
      <c r="C489" s="96"/>
      <c r="D489" s="96"/>
      <c r="E489" s="30"/>
      <c r="F489" s="30"/>
      <c r="G489" s="96"/>
      <c r="H489" s="95">
        <v>156</v>
      </c>
      <c r="I489" s="91">
        <v>24</v>
      </c>
      <c r="J489" s="92">
        <v>887</v>
      </c>
      <c r="K489" s="93">
        <v>0.99551066217732886</v>
      </c>
      <c r="L489" s="92">
        <v>34</v>
      </c>
      <c r="M489" s="93">
        <v>1.0303030303030303</v>
      </c>
      <c r="N489" s="15">
        <v>921</v>
      </c>
      <c r="O489" s="56"/>
      <c r="P489" s="56"/>
      <c r="Q489" s="95">
        <v>0</v>
      </c>
      <c r="R489" s="67">
        <f t="shared" si="345"/>
        <v>0</v>
      </c>
      <c r="S489" s="95">
        <v>0</v>
      </c>
      <c r="T489" s="67">
        <f t="shared" si="346"/>
        <v>0</v>
      </c>
      <c r="U489" s="61">
        <f t="shared" si="347"/>
        <v>0</v>
      </c>
      <c r="V489" s="95">
        <v>0</v>
      </c>
      <c r="W489" s="67">
        <f t="shared" si="348"/>
        <v>0</v>
      </c>
      <c r="X489" s="95">
        <v>0</v>
      </c>
      <c r="Y489" s="92">
        <f t="shared" si="349"/>
        <v>0</v>
      </c>
      <c r="Z489" s="87">
        <f t="shared" si="350"/>
        <v>0</v>
      </c>
      <c r="AB489" s="139">
        <v>-47</v>
      </c>
      <c r="AC489" s="139">
        <v>-10</v>
      </c>
      <c r="AD489" s="139">
        <v>-28</v>
      </c>
      <c r="AE489" s="139">
        <v>-43</v>
      </c>
      <c r="AF489" s="139">
        <v>-12</v>
      </c>
      <c r="AG489" s="139">
        <v>9</v>
      </c>
    </row>
    <row r="490" spans="2:33" ht="15" customHeight="1" x14ac:dyDescent="0.3">
      <c r="B490" s="124">
        <v>44312</v>
      </c>
      <c r="C490" s="96"/>
      <c r="D490" s="96"/>
      <c r="E490" s="30"/>
      <c r="F490" s="30"/>
      <c r="G490" s="96"/>
      <c r="H490" s="95">
        <v>120</v>
      </c>
      <c r="I490" s="91">
        <v>16</v>
      </c>
      <c r="J490" s="92">
        <v>1471</v>
      </c>
      <c r="K490" s="93">
        <v>0.99391891891891893</v>
      </c>
      <c r="L490" s="92">
        <v>129</v>
      </c>
      <c r="M490" s="93">
        <v>1.2524271844660195</v>
      </c>
      <c r="N490" s="15">
        <v>1600</v>
      </c>
      <c r="O490" s="56"/>
      <c r="P490" s="56"/>
      <c r="Q490" s="92">
        <v>787</v>
      </c>
      <c r="R490" s="64">
        <f t="shared" si="345"/>
        <v>0.87210398616615803</v>
      </c>
      <c r="S490" s="92">
        <v>140</v>
      </c>
      <c r="T490" s="64">
        <f t="shared" si="346"/>
        <v>0.90289696780568984</v>
      </c>
      <c r="U490" s="61">
        <f t="shared" si="347"/>
        <v>927</v>
      </c>
      <c r="V490" s="92">
        <v>2</v>
      </c>
      <c r="W490" s="64">
        <f t="shared" si="348"/>
        <v>0.82529118136439272</v>
      </c>
      <c r="X490" s="92">
        <v>6</v>
      </c>
      <c r="Y490" s="92">
        <f t="shared" si="349"/>
        <v>0.29915560916767192</v>
      </c>
      <c r="Z490" s="87">
        <f t="shared" si="350"/>
        <v>8</v>
      </c>
      <c r="AB490" s="139">
        <v>-18</v>
      </c>
      <c r="AC490" s="139">
        <v>12</v>
      </c>
      <c r="AD490" s="139">
        <v>-11</v>
      </c>
      <c r="AE490" s="139">
        <v>-35</v>
      </c>
      <c r="AF490" s="139">
        <v>-19</v>
      </c>
      <c r="AG490" s="139">
        <v>8</v>
      </c>
    </row>
    <row r="491" spans="2:33" ht="15" customHeight="1" x14ac:dyDescent="0.3">
      <c r="B491" s="124">
        <v>44313</v>
      </c>
      <c r="C491" s="96"/>
      <c r="D491" s="96"/>
      <c r="E491" s="30"/>
      <c r="F491" s="30"/>
      <c r="G491" s="96"/>
      <c r="H491" s="95">
        <v>66</v>
      </c>
      <c r="I491" s="91">
        <v>26</v>
      </c>
      <c r="J491" s="92">
        <v>1479</v>
      </c>
      <c r="K491" s="93">
        <v>0.99864956110735992</v>
      </c>
      <c r="L491" s="92">
        <v>128</v>
      </c>
      <c r="M491" s="93">
        <v>1.2075471698113207</v>
      </c>
      <c r="N491" s="15">
        <v>1607</v>
      </c>
      <c r="O491" s="56"/>
      <c r="P491" s="56"/>
      <c r="Q491" s="92">
        <v>881</v>
      </c>
      <c r="R491" s="64">
        <f t="shared" si="345"/>
        <v>0.9762688841326369</v>
      </c>
      <c r="S491" s="92">
        <v>167</v>
      </c>
      <c r="T491" s="64">
        <f t="shared" si="346"/>
        <v>1.0770270973110729</v>
      </c>
      <c r="U491" s="61">
        <f t="shared" si="347"/>
        <v>1048</v>
      </c>
      <c r="V491" s="92">
        <v>0</v>
      </c>
      <c r="W491" s="64">
        <f t="shared" si="348"/>
        <v>0</v>
      </c>
      <c r="X491" s="92">
        <v>24</v>
      </c>
      <c r="Y491" s="92">
        <f t="shared" si="349"/>
        <v>1.1966224366706877</v>
      </c>
      <c r="Z491" s="87">
        <f t="shared" si="350"/>
        <v>24</v>
      </c>
      <c r="AB491" s="139">
        <v>-16</v>
      </c>
      <c r="AC491" s="139">
        <v>14</v>
      </c>
      <c r="AD491" s="139">
        <v>-4</v>
      </c>
      <c r="AE491" s="139">
        <v>-32</v>
      </c>
      <c r="AF491" s="139">
        <v>-19</v>
      </c>
      <c r="AG491" s="139">
        <v>7</v>
      </c>
    </row>
    <row r="492" spans="2:33" ht="15" customHeight="1" x14ac:dyDescent="0.3">
      <c r="B492" s="124">
        <v>44314</v>
      </c>
      <c r="C492" s="96"/>
      <c r="D492" s="96"/>
      <c r="E492" s="30"/>
      <c r="F492" s="30"/>
      <c r="G492" s="96"/>
      <c r="H492" s="95">
        <v>85</v>
      </c>
      <c r="I492" s="91">
        <v>23</v>
      </c>
      <c r="J492" s="92">
        <v>1477</v>
      </c>
      <c r="K492" s="93">
        <v>0.99729912221471984</v>
      </c>
      <c r="L492" s="92">
        <v>117</v>
      </c>
      <c r="M492" s="93">
        <v>1.0086206896551724</v>
      </c>
      <c r="N492" s="15">
        <v>1594</v>
      </c>
      <c r="O492" s="56"/>
      <c r="P492" s="56"/>
      <c r="Q492" s="92">
        <v>1242</v>
      </c>
      <c r="R492" s="64">
        <f t="shared" ref="R492" si="351">Q492/Q$68</f>
        <v>1.376306417812412</v>
      </c>
      <c r="S492" s="92">
        <v>253</v>
      </c>
      <c r="T492" s="64">
        <f t="shared" ref="T492" si="352">S492/S$68</f>
        <v>1.6316638061059967</v>
      </c>
      <c r="U492" s="61">
        <f t="shared" ref="U492" si="353">Q492+S492</f>
        <v>1495</v>
      </c>
      <c r="V492" s="92">
        <v>4</v>
      </c>
      <c r="W492" s="64">
        <f t="shared" ref="W492" si="354">V492/$V$68</f>
        <v>1.6505823627287854</v>
      </c>
      <c r="X492" s="92">
        <v>12</v>
      </c>
      <c r="Y492" s="92">
        <f t="shared" ref="Y492" si="355">X492/$X$68</f>
        <v>0.59831121833534384</v>
      </c>
      <c r="Z492" s="87">
        <f t="shared" ref="Z492" si="356">V492+X492</f>
        <v>16</v>
      </c>
      <c r="AB492" s="139">
        <v>-15</v>
      </c>
      <c r="AC492" s="139">
        <v>14</v>
      </c>
      <c r="AD492" s="139">
        <v>-11</v>
      </c>
      <c r="AE492" s="139">
        <v>-33</v>
      </c>
      <c r="AF492" s="139">
        <v>-19</v>
      </c>
      <c r="AG492" s="139">
        <v>7</v>
      </c>
    </row>
    <row r="493" spans="2:33" ht="15" customHeight="1" x14ac:dyDescent="0.3">
      <c r="B493" s="124">
        <v>44315</v>
      </c>
      <c r="C493" s="96"/>
      <c r="D493" s="96"/>
      <c r="E493" s="30"/>
      <c r="F493" s="30"/>
      <c r="G493" s="96"/>
      <c r="H493" s="95">
        <v>110</v>
      </c>
      <c r="I493" s="91">
        <v>24</v>
      </c>
      <c r="J493" s="92">
        <v>1476</v>
      </c>
      <c r="K493" s="93">
        <v>0.99797160243407712</v>
      </c>
      <c r="L493" s="92">
        <v>110</v>
      </c>
      <c r="M493" s="93">
        <v>1.02803738317757</v>
      </c>
      <c r="N493" s="15">
        <v>1586</v>
      </c>
      <c r="O493" s="56"/>
      <c r="P493" s="56"/>
      <c r="Q493" s="92">
        <v>2023</v>
      </c>
      <c r="R493" s="64">
        <f t="shared" ref="R493:R497" si="357">Q493/Q$68</f>
        <v>2.241761580704114</v>
      </c>
      <c r="S493" s="92">
        <v>385</v>
      </c>
      <c r="T493" s="64">
        <f t="shared" ref="T493:T497" si="358">S493/S$68</f>
        <v>2.4829666614656474</v>
      </c>
      <c r="U493" s="61">
        <f t="shared" ref="U493:U497" si="359">Q493+S493</f>
        <v>2408</v>
      </c>
      <c r="V493" s="92">
        <v>0</v>
      </c>
      <c r="W493" s="64">
        <f t="shared" ref="W493:W497" si="360">V493/$V$68</f>
        <v>0</v>
      </c>
      <c r="X493" s="92">
        <v>16</v>
      </c>
      <c r="Y493" s="92">
        <f t="shared" ref="Y493:Y497" si="361">X493/$X$68</f>
        <v>0.79774829111379175</v>
      </c>
      <c r="Z493" s="87">
        <f t="shared" ref="Z493:Z497" si="362">V493+X493</f>
        <v>16</v>
      </c>
      <c r="AB493" s="139">
        <v>-11</v>
      </c>
      <c r="AC493" s="139">
        <v>19</v>
      </c>
      <c r="AD493" s="139">
        <v>2</v>
      </c>
      <c r="AE493" s="139">
        <v>-31</v>
      </c>
      <c r="AF493" s="139">
        <v>-19</v>
      </c>
      <c r="AG493" s="139">
        <v>7</v>
      </c>
    </row>
    <row r="494" spans="2:33" ht="15" customHeight="1" x14ac:dyDescent="0.3">
      <c r="B494" s="124">
        <v>44316</v>
      </c>
      <c r="C494" s="128">
        <v>35468</v>
      </c>
      <c r="D494" s="96"/>
      <c r="E494" s="141">
        <v>20110</v>
      </c>
      <c r="F494" s="141">
        <v>107295</v>
      </c>
      <c r="G494" s="96"/>
      <c r="H494" s="95">
        <v>151</v>
      </c>
      <c r="I494" s="91">
        <v>29</v>
      </c>
      <c r="J494" s="92">
        <v>1483</v>
      </c>
      <c r="K494" s="93">
        <v>0.99865319865319868</v>
      </c>
      <c r="L494" s="92">
        <v>108</v>
      </c>
      <c r="M494" s="93">
        <v>0.88524590163934425</v>
      </c>
      <c r="N494" s="15">
        <v>1591</v>
      </c>
      <c r="O494" s="56"/>
      <c r="P494" s="56"/>
      <c r="Q494" s="92">
        <v>2039</v>
      </c>
      <c r="R494" s="64">
        <f t="shared" si="357"/>
        <v>2.2594917761026636</v>
      </c>
      <c r="S494" s="92">
        <v>412</v>
      </c>
      <c r="T494" s="64">
        <f t="shared" si="358"/>
        <v>2.6570967909710301</v>
      </c>
      <c r="U494" s="61">
        <f t="shared" si="359"/>
        <v>2451</v>
      </c>
      <c r="V494" s="92">
        <v>0</v>
      </c>
      <c r="W494" s="64">
        <f t="shared" si="360"/>
        <v>0</v>
      </c>
      <c r="X494" s="92">
        <v>7</v>
      </c>
      <c r="Y494" s="92">
        <f t="shared" si="361"/>
        <v>0.34901487736228393</v>
      </c>
      <c r="Z494" s="87">
        <f t="shared" si="362"/>
        <v>7</v>
      </c>
      <c r="AB494" s="139">
        <v>-14</v>
      </c>
      <c r="AC494" s="139">
        <v>24</v>
      </c>
      <c r="AD494" s="139">
        <v>0</v>
      </c>
      <c r="AE494" s="139">
        <v>-28</v>
      </c>
      <c r="AF494" s="139">
        <v>-18</v>
      </c>
      <c r="AG494" s="139">
        <v>6</v>
      </c>
    </row>
    <row r="495" spans="2:33" ht="15" customHeight="1" x14ac:dyDescent="0.3">
      <c r="B495" s="124">
        <v>44317</v>
      </c>
      <c r="C495" s="96"/>
      <c r="D495" s="96"/>
      <c r="E495" s="30"/>
      <c r="F495" s="30"/>
      <c r="G495" s="96"/>
      <c r="H495" s="95">
        <v>157</v>
      </c>
      <c r="I495" s="91">
        <v>24</v>
      </c>
      <c r="J495" s="92">
        <v>896</v>
      </c>
      <c r="K495" s="93">
        <v>0.98245614035087714</v>
      </c>
      <c r="L495" s="92">
        <v>29</v>
      </c>
      <c r="M495" s="93">
        <v>0.57999999999999996</v>
      </c>
      <c r="N495" s="15">
        <v>925</v>
      </c>
      <c r="O495" s="56"/>
      <c r="P495" s="56"/>
      <c r="Q495" s="95">
        <v>0</v>
      </c>
      <c r="R495" s="67">
        <f t="shared" si="357"/>
        <v>0</v>
      </c>
      <c r="S495" s="95">
        <v>0</v>
      </c>
      <c r="T495" s="67">
        <f t="shared" si="358"/>
        <v>0</v>
      </c>
      <c r="U495" s="61">
        <f t="shared" si="359"/>
        <v>0</v>
      </c>
      <c r="V495" s="95">
        <v>0</v>
      </c>
      <c r="W495" s="67">
        <f t="shared" si="360"/>
        <v>0</v>
      </c>
      <c r="X495" s="95">
        <v>0</v>
      </c>
      <c r="Y495" s="92">
        <f t="shared" si="361"/>
        <v>0</v>
      </c>
      <c r="Z495" s="87">
        <f t="shared" si="362"/>
        <v>0</v>
      </c>
      <c r="AB495" s="139">
        <v>-23</v>
      </c>
      <c r="AC495" s="139">
        <v>8</v>
      </c>
      <c r="AD495" s="139">
        <v>6</v>
      </c>
      <c r="AE495" s="139">
        <v>-31</v>
      </c>
      <c r="AF495" s="139">
        <v>-20</v>
      </c>
      <c r="AG495" s="139">
        <v>6</v>
      </c>
    </row>
    <row r="496" spans="2:33" ht="15" customHeight="1" x14ac:dyDescent="0.3">
      <c r="B496" s="124">
        <v>44318</v>
      </c>
      <c r="C496" s="96"/>
      <c r="D496" s="96"/>
      <c r="E496" s="30"/>
      <c r="F496" s="30"/>
      <c r="G496" s="96"/>
      <c r="H496" s="95">
        <v>173</v>
      </c>
      <c r="I496" s="91">
        <v>22</v>
      </c>
      <c r="J496" s="92">
        <v>894</v>
      </c>
      <c r="K496" s="93">
        <v>1.0033670033670035</v>
      </c>
      <c r="L496" s="92">
        <v>32</v>
      </c>
      <c r="M496" s="93">
        <v>0.96969696969696972</v>
      </c>
      <c r="N496" s="15">
        <v>926</v>
      </c>
      <c r="O496" s="56"/>
      <c r="P496" s="56"/>
      <c r="Q496" s="95">
        <v>0</v>
      </c>
      <c r="R496" s="67">
        <f t="shared" si="357"/>
        <v>0</v>
      </c>
      <c r="S496" s="95">
        <v>0</v>
      </c>
      <c r="T496" s="67">
        <f t="shared" si="358"/>
        <v>0</v>
      </c>
      <c r="U496" s="61">
        <f t="shared" si="359"/>
        <v>0</v>
      </c>
      <c r="V496" s="95">
        <v>0</v>
      </c>
      <c r="W496" s="67">
        <f t="shared" si="360"/>
        <v>0</v>
      </c>
      <c r="X496" s="95">
        <v>0</v>
      </c>
      <c r="Y496" s="92">
        <f t="shared" si="361"/>
        <v>0</v>
      </c>
      <c r="Z496" s="87">
        <f t="shared" si="362"/>
        <v>0</v>
      </c>
      <c r="AB496" s="139">
        <v>-16</v>
      </c>
      <c r="AC496" s="139">
        <v>6</v>
      </c>
      <c r="AD496" s="139">
        <v>6</v>
      </c>
      <c r="AE496" s="139">
        <v>-28</v>
      </c>
      <c r="AF496" s="139">
        <v>0</v>
      </c>
      <c r="AG496" s="139">
        <v>1</v>
      </c>
    </row>
    <row r="497" spans="2:33" ht="15" customHeight="1" x14ac:dyDescent="0.3">
      <c r="B497" s="124">
        <v>44319</v>
      </c>
      <c r="C497" s="96"/>
      <c r="D497" s="96"/>
      <c r="E497" s="30"/>
      <c r="F497" s="30"/>
      <c r="G497" s="96"/>
      <c r="H497" s="95">
        <v>134</v>
      </c>
      <c r="I497" s="91">
        <v>28</v>
      </c>
      <c r="J497" s="92">
        <v>1484</v>
      </c>
      <c r="K497" s="93">
        <v>1.0027027027027027</v>
      </c>
      <c r="L497" s="92">
        <v>91</v>
      </c>
      <c r="M497" s="93">
        <v>0.88349514563106801</v>
      </c>
      <c r="N497" s="15">
        <v>1575</v>
      </c>
      <c r="O497" s="56"/>
      <c r="P497" s="56"/>
      <c r="Q497" s="95">
        <v>0</v>
      </c>
      <c r="R497" s="67">
        <f t="shared" si="357"/>
        <v>0</v>
      </c>
      <c r="S497" s="95">
        <v>0</v>
      </c>
      <c r="T497" s="67">
        <f t="shared" si="358"/>
        <v>0</v>
      </c>
      <c r="U497" s="61">
        <f t="shared" si="359"/>
        <v>0</v>
      </c>
      <c r="V497" s="95">
        <v>0</v>
      </c>
      <c r="W497" s="67">
        <f t="shared" si="360"/>
        <v>0</v>
      </c>
      <c r="X497" s="95">
        <v>0</v>
      </c>
      <c r="Y497" s="92">
        <f t="shared" si="361"/>
        <v>0</v>
      </c>
      <c r="Z497" s="87">
        <f t="shared" si="362"/>
        <v>0</v>
      </c>
      <c r="AB497" s="139">
        <v>-11</v>
      </c>
      <c r="AC497" s="139">
        <v>22</v>
      </c>
      <c r="AD497" s="139">
        <v>6</v>
      </c>
      <c r="AE497" s="139">
        <v>-30</v>
      </c>
      <c r="AF497" s="139">
        <v>-18</v>
      </c>
      <c r="AG497" s="139">
        <v>6</v>
      </c>
    </row>
    <row r="498" spans="2:33" ht="15" customHeight="1" x14ac:dyDescent="0.3">
      <c r="B498" s="124">
        <v>44320</v>
      </c>
      <c r="C498" s="96"/>
      <c r="D498" s="96"/>
      <c r="E498" s="30"/>
      <c r="F498" s="30"/>
      <c r="G498" s="96"/>
      <c r="H498" s="95">
        <v>83</v>
      </c>
      <c r="I498" s="91">
        <v>21</v>
      </c>
      <c r="J498" s="92">
        <v>1487</v>
      </c>
      <c r="K498" s="93">
        <v>1.0040513166779204</v>
      </c>
      <c r="L498" s="92">
        <v>103</v>
      </c>
      <c r="M498" s="93">
        <v>0.97169811320754718</v>
      </c>
      <c r="N498" s="15">
        <v>1590</v>
      </c>
      <c r="O498" s="56"/>
      <c r="P498" s="56"/>
      <c r="Q498" s="92">
        <v>1287</v>
      </c>
      <c r="R498" s="64">
        <f>Q498/Q$68</f>
        <v>1.4261725923708328</v>
      </c>
      <c r="S498" s="92">
        <v>178</v>
      </c>
      <c r="T498" s="64">
        <f>S498/S$68</f>
        <v>1.1479690019243771</v>
      </c>
      <c r="U498" s="61">
        <f>Q498+S498</f>
        <v>1465</v>
      </c>
      <c r="V498" s="92">
        <v>1</v>
      </c>
      <c r="W498" s="64">
        <f>V498/$V$68</f>
        <v>0.41264559068219636</v>
      </c>
      <c r="X498" s="92">
        <v>20</v>
      </c>
      <c r="Y498" s="92">
        <f>X498/$X$68</f>
        <v>0.99718536389223977</v>
      </c>
      <c r="Z498" s="87">
        <f>V498+X498</f>
        <v>21</v>
      </c>
      <c r="AB498" s="139">
        <v>-10</v>
      </c>
      <c r="AC498" s="139">
        <v>21</v>
      </c>
      <c r="AD498" s="139">
        <v>5</v>
      </c>
      <c r="AE498" s="139">
        <v>-29</v>
      </c>
      <c r="AF498" s="139">
        <v>-17</v>
      </c>
      <c r="AG498" s="139">
        <v>6</v>
      </c>
    </row>
    <row r="499" spans="2:33" ht="15" customHeight="1" x14ac:dyDescent="0.3">
      <c r="B499" s="124">
        <v>44321</v>
      </c>
      <c r="C499" s="96"/>
      <c r="D499" s="96"/>
      <c r="E499" s="30"/>
      <c r="F499" s="30"/>
      <c r="G499" s="96"/>
      <c r="H499" s="95">
        <v>101</v>
      </c>
      <c r="I499" s="91">
        <v>29</v>
      </c>
      <c r="J499" s="92">
        <v>1488</v>
      </c>
      <c r="K499" s="93">
        <v>1.0047265361242403</v>
      </c>
      <c r="L499" s="92">
        <v>103</v>
      </c>
      <c r="M499" s="93">
        <v>0.88793103448275867</v>
      </c>
      <c r="N499" s="15">
        <v>1591</v>
      </c>
      <c r="O499" s="56"/>
      <c r="P499" s="56"/>
      <c r="Q499" s="92">
        <v>400</v>
      </c>
      <c r="R499" s="64">
        <f>Q499/Q$68</f>
        <v>0.44325488496373983</v>
      </c>
      <c r="S499" s="92">
        <v>83</v>
      </c>
      <c r="T499" s="64">
        <f>S499/S$68</f>
        <v>0.53528891662765898</v>
      </c>
      <c r="U499" s="61">
        <f>Q499+S499</f>
        <v>483</v>
      </c>
      <c r="V499" s="92">
        <v>0</v>
      </c>
      <c r="W499" s="64">
        <f>V499/$V$68</f>
        <v>0</v>
      </c>
      <c r="X499" s="92">
        <v>19</v>
      </c>
      <c r="Y499" s="92">
        <f>X499/$X$68</f>
        <v>0.94732609569762771</v>
      </c>
      <c r="Z499" s="87">
        <f>V499+X499</f>
        <v>19</v>
      </c>
      <c r="AB499" s="139">
        <v>-10</v>
      </c>
      <c r="AC499" s="139">
        <v>19</v>
      </c>
      <c r="AD499" s="139">
        <v>11</v>
      </c>
      <c r="AE499" s="139">
        <v>-27</v>
      </c>
      <c r="AF499" s="139">
        <v>-16</v>
      </c>
      <c r="AG499" s="139">
        <v>5</v>
      </c>
    </row>
    <row r="500" spans="2:33" ht="15" customHeight="1" x14ac:dyDescent="0.3">
      <c r="B500" s="124">
        <v>44322</v>
      </c>
      <c r="C500" s="96"/>
      <c r="D500" s="96"/>
      <c r="E500" s="30"/>
      <c r="F500" s="30"/>
      <c r="G500" s="96"/>
      <c r="H500" s="95">
        <v>127</v>
      </c>
      <c r="I500" s="91">
        <v>28</v>
      </c>
      <c r="J500" s="92">
        <v>1487</v>
      </c>
      <c r="K500" s="93">
        <v>1.0054090601757946</v>
      </c>
      <c r="L500" s="92">
        <v>112</v>
      </c>
      <c r="M500" s="93">
        <v>1.0467289719626167</v>
      </c>
      <c r="N500" s="15">
        <v>1599</v>
      </c>
      <c r="O500" s="56"/>
      <c r="P500" s="56"/>
      <c r="Q500" s="92">
        <v>370</v>
      </c>
      <c r="R500" s="64">
        <f t="shared" ref="R500:R506" si="363">Q500/Q$68</f>
        <v>0.4100107685914593</v>
      </c>
      <c r="S500" s="92">
        <v>78</v>
      </c>
      <c r="T500" s="64">
        <f t="shared" ref="T500:T506" si="364">S500/S$68</f>
        <v>0.50304259634888437</v>
      </c>
      <c r="U500" s="61">
        <f t="shared" ref="U500:U506" si="365">Q500+S500</f>
        <v>448</v>
      </c>
      <c r="V500" s="92">
        <v>21</v>
      </c>
      <c r="W500" s="64">
        <f t="shared" ref="W500:W506" si="366">V500/$V$68</f>
        <v>8.6655574043261225</v>
      </c>
      <c r="X500" s="92">
        <v>13</v>
      </c>
      <c r="Y500" s="92">
        <f t="shared" ref="Y500:Y506" si="367">X500/$X$68</f>
        <v>0.64817048652995579</v>
      </c>
      <c r="Z500" s="87">
        <f t="shared" ref="Z500:Z506" si="368">V500+X500</f>
        <v>34</v>
      </c>
      <c r="AB500" s="139">
        <v>-9</v>
      </c>
      <c r="AC500" s="139">
        <v>19</v>
      </c>
      <c r="AD500" s="139">
        <v>12</v>
      </c>
      <c r="AE500" s="139">
        <v>-28</v>
      </c>
      <c r="AF500" s="139">
        <v>-17</v>
      </c>
      <c r="AG500" s="139">
        <v>6</v>
      </c>
    </row>
    <row r="501" spans="2:33" ht="15" customHeight="1" x14ac:dyDescent="0.3">
      <c r="B501" s="124">
        <v>44323</v>
      </c>
      <c r="C501" s="96"/>
      <c r="D501" s="96"/>
      <c r="E501" s="30"/>
      <c r="F501" s="30"/>
      <c r="G501" s="96"/>
      <c r="H501" s="95">
        <v>158</v>
      </c>
      <c r="I501" s="91">
        <v>24</v>
      </c>
      <c r="J501" s="92">
        <v>1493</v>
      </c>
      <c r="K501" s="93">
        <v>1.0053872053872055</v>
      </c>
      <c r="L501" s="92">
        <v>120</v>
      </c>
      <c r="M501" s="93">
        <v>0.98360655737704916</v>
      </c>
      <c r="N501" s="15">
        <v>1613</v>
      </c>
      <c r="O501" s="56"/>
      <c r="P501" s="56"/>
      <c r="Q501" s="92">
        <v>0</v>
      </c>
      <c r="R501" s="64">
        <f t="shared" si="363"/>
        <v>0</v>
      </c>
      <c r="S501" s="92">
        <v>0</v>
      </c>
      <c r="T501" s="64">
        <f t="shared" si="364"/>
        <v>0</v>
      </c>
      <c r="U501" s="61">
        <f t="shared" si="365"/>
        <v>0</v>
      </c>
      <c r="V501" s="92">
        <v>0</v>
      </c>
      <c r="W501" s="64">
        <f t="shared" si="366"/>
        <v>0</v>
      </c>
      <c r="X501" s="92">
        <v>0</v>
      </c>
      <c r="Y501" s="92">
        <f t="shared" si="367"/>
        <v>0</v>
      </c>
      <c r="Z501" s="87">
        <f t="shared" si="368"/>
        <v>0</v>
      </c>
      <c r="AB501" s="139">
        <v>-13</v>
      </c>
      <c r="AC501" s="139">
        <v>19</v>
      </c>
      <c r="AD501" s="139">
        <v>13</v>
      </c>
      <c r="AE501" s="139">
        <v>-26</v>
      </c>
      <c r="AF501" s="139">
        <v>-15</v>
      </c>
      <c r="AG501" s="139">
        <v>5</v>
      </c>
    </row>
    <row r="502" spans="2:33" ht="15" customHeight="1" x14ac:dyDescent="0.3">
      <c r="B502" s="124">
        <v>44324</v>
      </c>
      <c r="C502" s="96"/>
      <c r="D502" s="96"/>
      <c r="E502" s="30"/>
      <c r="F502" s="30"/>
      <c r="G502" s="96"/>
      <c r="H502" s="95">
        <v>144</v>
      </c>
      <c r="I502" s="91">
        <v>16</v>
      </c>
      <c r="J502" s="92">
        <v>928</v>
      </c>
      <c r="K502" s="93">
        <v>1.0175438596491229</v>
      </c>
      <c r="L502" s="92">
        <v>67</v>
      </c>
      <c r="M502" s="93">
        <v>1.34</v>
      </c>
      <c r="N502" s="15">
        <v>995</v>
      </c>
      <c r="O502" s="56"/>
      <c r="P502" s="56"/>
      <c r="Q502" s="95">
        <v>0</v>
      </c>
      <c r="R502" s="67">
        <f t="shared" si="363"/>
        <v>0</v>
      </c>
      <c r="S502" s="95">
        <v>0</v>
      </c>
      <c r="T502" s="64">
        <f t="shared" si="364"/>
        <v>0</v>
      </c>
      <c r="U502" s="61">
        <f t="shared" si="365"/>
        <v>0</v>
      </c>
      <c r="V502" s="95">
        <v>0</v>
      </c>
      <c r="W502" s="67">
        <f t="shared" si="366"/>
        <v>0</v>
      </c>
      <c r="X502" s="95">
        <v>0</v>
      </c>
      <c r="Y502" s="95">
        <f t="shared" si="367"/>
        <v>0</v>
      </c>
      <c r="Z502" s="62">
        <f t="shared" si="368"/>
        <v>0</v>
      </c>
      <c r="AB502" s="139">
        <v>-16</v>
      </c>
      <c r="AC502" s="139">
        <v>6</v>
      </c>
      <c r="AD502" s="139">
        <v>27</v>
      </c>
      <c r="AE502" s="139">
        <v>-23</v>
      </c>
      <c r="AF502" s="139">
        <v>-6</v>
      </c>
      <c r="AG502" s="139">
        <v>2</v>
      </c>
    </row>
    <row r="503" spans="2:33" ht="15" customHeight="1" x14ac:dyDescent="0.3">
      <c r="B503" s="124">
        <v>44325</v>
      </c>
      <c r="C503" s="96"/>
      <c r="D503" s="96"/>
      <c r="E503" s="30"/>
      <c r="F503" s="30"/>
      <c r="G503" s="96"/>
      <c r="H503" s="95">
        <v>165</v>
      </c>
      <c r="I503" s="91">
        <v>16</v>
      </c>
      <c r="J503" s="92">
        <v>898</v>
      </c>
      <c r="K503" s="93">
        <v>1.0078563411896746</v>
      </c>
      <c r="L503" s="92">
        <v>34</v>
      </c>
      <c r="M503" s="93">
        <v>1.0303030303030303</v>
      </c>
      <c r="N503" s="15">
        <v>932</v>
      </c>
      <c r="O503" s="56"/>
      <c r="P503" s="56"/>
      <c r="Q503" s="95">
        <v>0</v>
      </c>
      <c r="R503" s="67">
        <f t="shared" si="363"/>
        <v>0</v>
      </c>
      <c r="S503" s="95">
        <v>0</v>
      </c>
      <c r="T503" s="64">
        <f t="shared" si="364"/>
        <v>0</v>
      </c>
      <c r="U503" s="61">
        <f t="shared" si="365"/>
        <v>0</v>
      </c>
      <c r="V503" s="95">
        <v>0</v>
      </c>
      <c r="W503" s="67">
        <f t="shared" si="366"/>
        <v>0</v>
      </c>
      <c r="X503" s="95">
        <v>0</v>
      </c>
      <c r="Y503" s="95">
        <f t="shared" si="367"/>
        <v>0</v>
      </c>
      <c r="Z503" s="62">
        <f t="shared" si="368"/>
        <v>0</v>
      </c>
      <c r="AB503" s="139">
        <v>-26</v>
      </c>
      <c r="AC503" s="139">
        <v>-1</v>
      </c>
      <c r="AD503" s="139">
        <v>-30</v>
      </c>
      <c r="AE503" s="139">
        <v>-37</v>
      </c>
      <c r="AF503" s="139">
        <v>-8</v>
      </c>
      <c r="AG503" s="139">
        <v>6</v>
      </c>
    </row>
    <row r="504" spans="2:33" ht="15" customHeight="1" x14ac:dyDescent="0.3">
      <c r="B504" s="124">
        <v>44326</v>
      </c>
      <c r="C504" s="96"/>
      <c r="D504" s="96"/>
      <c r="E504" s="30"/>
      <c r="F504" s="30"/>
      <c r="G504" s="96"/>
      <c r="H504" s="95">
        <v>127</v>
      </c>
      <c r="I504" s="91">
        <v>14</v>
      </c>
      <c r="J504" s="92">
        <v>1483</v>
      </c>
      <c r="K504" s="93">
        <v>1.0020270270270271</v>
      </c>
      <c r="L504" s="92">
        <v>117</v>
      </c>
      <c r="M504" s="93">
        <v>1.1359223300970873</v>
      </c>
      <c r="N504" s="15">
        <v>1600</v>
      </c>
      <c r="O504" s="56"/>
      <c r="P504" s="56"/>
      <c r="Q504" s="92">
        <v>745</v>
      </c>
      <c r="R504" s="64">
        <f t="shared" si="363"/>
        <v>0.82556222324496542</v>
      </c>
      <c r="S504" s="92">
        <v>159</v>
      </c>
      <c r="T504" s="64">
        <f t="shared" si="364"/>
        <v>1.0254329848650334</v>
      </c>
      <c r="U504" s="61">
        <f t="shared" si="365"/>
        <v>904</v>
      </c>
      <c r="V504" s="92">
        <v>0</v>
      </c>
      <c r="W504" s="64">
        <f t="shared" si="366"/>
        <v>0</v>
      </c>
      <c r="X504" s="92">
        <v>20</v>
      </c>
      <c r="Y504" s="92">
        <f t="shared" si="367"/>
        <v>0.99718536389223977</v>
      </c>
      <c r="Z504" s="87">
        <f t="shared" si="368"/>
        <v>20</v>
      </c>
      <c r="AB504" s="139">
        <v>-14</v>
      </c>
      <c r="AC504" s="139">
        <v>21</v>
      </c>
      <c r="AD504" s="139">
        <v>-16</v>
      </c>
      <c r="AE504" s="139">
        <v>-32</v>
      </c>
      <c r="AF504" s="139">
        <v>-16</v>
      </c>
      <c r="AG504" s="139">
        <v>7</v>
      </c>
    </row>
    <row r="505" spans="2:33" ht="15" customHeight="1" x14ac:dyDescent="0.3">
      <c r="B505" s="124">
        <v>44327</v>
      </c>
      <c r="C505" s="96"/>
      <c r="D505" s="96"/>
      <c r="E505" s="30"/>
      <c r="F505" s="30"/>
      <c r="G505" s="96"/>
      <c r="H505" s="95">
        <v>71</v>
      </c>
      <c r="I505" s="91">
        <v>26</v>
      </c>
      <c r="J505" s="92">
        <v>1484</v>
      </c>
      <c r="K505" s="93">
        <v>1.0020256583389602</v>
      </c>
      <c r="L505" s="92">
        <v>132</v>
      </c>
      <c r="M505" s="93">
        <v>1.2452830188679245</v>
      </c>
      <c r="N505" s="15">
        <v>1616</v>
      </c>
      <c r="O505" s="56"/>
      <c r="P505" s="56"/>
      <c r="Q505" s="92">
        <v>524</v>
      </c>
      <c r="R505" s="64">
        <f t="shared" si="363"/>
        <v>0.58066389930249918</v>
      </c>
      <c r="S505" s="92">
        <v>73</v>
      </c>
      <c r="T505" s="64">
        <f t="shared" si="364"/>
        <v>0.47079627607010971</v>
      </c>
      <c r="U505" s="61">
        <f t="shared" si="365"/>
        <v>597</v>
      </c>
      <c r="V505" s="92">
        <v>0</v>
      </c>
      <c r="W505" s="64">
        <f t="shared" si="366"/>
        <v>0</v>
      </c>
      <c r="X505" s="92">
        <v>8</v>
      </c>
      <c r="Y505" s="92">
        <f t="shared" si="367"/>
        <v>0.39887414555689588</v>
      </c>
      <c r="Z505" s="87">
        <f t="shared" si="368"/>
        <v>8</v>
      </c>
      <c r="AB505" s="139">
        <v>-8</v>
      </c>
      <c r="AC505" s="139">
        <v>22</v>
      </c>
      <c r="AD505" s="139">
        <v>5</v>
      </c>
      <c r="AE505" s="139">
        <v>-24</v>
      </c>
      <c r="AF505" s="139">
        <v>-15</v>
      </c>
      <c r="AG505" s="139">
        <v>6</v>
      </c>
    </row>
    <row r="506" spans="2:33" ht="15" customHeight="1" x14ac:dyDescent="0.3">
      <c r="B506" s="124">
        <v>44328</v>
      </c>
      <c r="C506" s="96"/>
      <c r="D506" s="96"/>
      <c r="E506" s="30"/>
      <c r="F506" s="30"/>
      <c r="G506" s="96"/>
      <c r="H506" s="95">
        <v>104</v>
      </c>
      <c r="I506" s="91">
        <v>27</v>
      </c>
      <c r="J506" s="92">
        <v>1485</v>
      </c>
      <c r="K506" s="93">
        <v>1.0027008777852802</v>
      </c>
      <c r="L506" s="92">
        <v>139</v>
      </c>
      <c r="M506" s="93">
        <v>1.1982758620689655</v>
      </c>
      <c r="N506" s="15">
        <v>1624</v>
      </c>
      <c r="O506" s="56"/>
      <c r="P506" s="56"/>
      <c r="Q506" s="92">
        <v>514</v>
      </c>
      <c r="R506" s="64">
        <f t="shared" si="363"/>
        <v>0.56958252717840563</v>
      </c>
      <c r="S506" s="92">
        <v>80</v>
      </c>
      <c r="T506" s="64">
        <f t="shared" si="364"/>
        <v>0.5159411244603942</v>
      </c>
      <c r="U506" s="61">
        <f t="shared" si="365"/>
        <v>594</v>
      </c>
      <c r="V506" s="92">
        <v>0</v>
      </c>
      <c r="W506" s="64">
        <f t="shared" si="366"/>
        <v>0</v>
      </c>
      <c r="X506" s="92">
        <v>3</v>
      </c>
      <c r="Y506" s="92">
        <f t="shared" si="367"/>
        <v>0.14957780458383596</v>
      </c>
      <c r="Z506" s="87">
        <f t="shared" si="368"/>
        <v>3</v>
      </c>
      <c r="AB506" s="139">
        <v>-8</v>
      </c>
      <c r="AC506" s="139">
        <v>22</v>
      </c>
      <c r="AD506" s="139">
        <v>6</v>
      </c>
      <c r="AE506" s="139">
        <v>-24</v>
      </c>
      <c r="AF506" s="139">
        <v>-16</v>
      </c>
      <c r="AG506" s="139">
        <v>6</v>
      </c>
    </row>
    <row r="507" spans="2:33" ht="15" customHeight="1" x14ac:dyDescent="0.3">
      <c r="B507" s="124">
        <v>44329</v>
      </c>
      <c r="C507" s="96"/>
      <c r="D507" s="96"/>
      <c r="E507" s="30"/>
      <c r="F507" s="30"/>
      <c r="G507" s="96"/>
      <c r="H507" s="95">
        <v>138</v>
      </c>
      <c r="I507" s="91">
        <v>28</v>
      </c>
      <c r="J507" s="92">
        <v>1487</v>
      </c>
      <c r="K507" s="93">
        <v>1.0054090601757946</v>
      </c>
      <c r="L507" s="92">
        <v>120</v>
      </c>
      <c r="M507" s="93">
        <v>1.1214953271028036</v>
      </c>
      <c r="N507" s="15">
        <v>1607</v>
      </c>
      <c r="O507" s="56"/>
      <c r="P507" s="56"/>
      <c r="Q507" s="92">
        <v>490</v>
      </c>
      <c r="R507" s="64">
        <f t="shared" ref="R507:R511" si="369">Q507/Q$68</f>
        <v>0.54298723408058125</v>
      </c>
      <c r="S507" s="92">
        <v>63</v>
      </c>
      <c r="T507" s="64">
        <f t="shared" ref="T507:T511" si="370">S507/S$68</f>
        <v>0.40630363551256043</v>
      </c>
      <c r="U507" s="61">
        <f t="shared" ref="U507:U511" si="371">Q507+S507</f>
        <v>553</v>
      </c>
      <c r="V507" s="92">
        <v>0</v>
      </c>
      <c r="W507" s="64">
        <f t="shared" ref="W507:W511" si="372">V507/$V$68</f>
        <v>0</v>
      </c>
      <c r="X507" s="92">
        <v>6</v>
      </c>
      <c r="Y507" s="92">
        <f t="shared" ref="Y507:Y511" si="373">X507/$X$68</f>
        <v>0.29915560916767192</v>
      </c>
      <c r="Z507" s="87">
        <f t="shared" ref="Z507:Z511" si="374">V507+X507</f>
        <v>6</v>
      </c>
      <c r="AB507" s="139">
        <v>-8</v>
      </c>
      <c r="AC507" s="139">
        <v>21</v>
      </c>
      <c r="AD507" s="139">
        <v>-2</v>
      </c>
      <c r="AE507" s="139">
        <v>-27</v>
      </c>
      <c r="AF507" s="139">
        <v>-19</v>
      </c>
      <c r="AG507" s="139">
        <v>7</v>
      </c>
    </row>
    <row r="508" spans="2:33" ht="15" customHeight="1" x14ac:dyDescent="0.3">
      <c r="B508" s="124">
        <v>44330</v>
      </c>
      <c r="C508" s="96"/>
      <c r="D508" s="96"/>
      <c r="E508" s="30"/>
      <c r="F508" s="30"/>
      <c r="G508" s="96"/>
      <c r="H508" s="95">
        <v>146</v>
      </c>
      <c r="I508" s="91">
        <v>21</v>
      </c>
      <c r="J508" s="92">
        <v>1489</v>
      </c>
      <c r="K508" s="93">
        <v>1.0026936026936026</v>
      </c>
      <c r="L508" s="92">
        <v>127</v>
      </c>
      <c r="M508" s="93">
        <v>1.040983606557377</v>
      </c>
      <c r="N508" s="15">
        <v>1616</v>
      </c>
      <c r="O508" s="56"/>
      <c r="P508" s="56"/>
      <c r="Q508" s="92">
        <v>405</v>
      </c>
      <c r="R508" s="64">
        <f t="shared" si="369"/>
        <v>0.44879557102578654</v>
      </c>
      <c r="S508" s="92">
        <v>63</v>
      </c>
      <c r="T508" s="64">
        <f t="shared" si="370"/>
        <v>0.40630363551256043</v>
      </c>
      <c r="U508" s="61">
        <f t="shared" si="371"/>
        <v>468</v>
      </c>
      <c r="V508" s="92">
        <v>1</v>
      </c>
      <c r="W508" s="64">
        <f t="shared" si="372"/>
        <v>0.41264559068219636</v>
      </c>
      <c r="X508" s="92">
        <v>12</v>
      </c>
      <c r="Y508" s="92">
        <f t="shared" si="373"/>
        <v>0.59831121833534384</v>
      </c>
      <c r="Z508" s="87">
        <f t="shared" si="374"/>
        <v>13</v>
      </c>
      <c r="AB508" s="139">
        <v>-10</v>
      </c>
      <c r="AC508" s="139">
        <v>25</v>
      </c>
      <c r="AD508" s="139">
        <v>12</v>
      </c>
      <c r="AE508" s="139">
        <v>-24</v>
      </c>
      <c r="AF508" s="139">
        <v>-15</v>
      </c>
      <c r="AG508" s="139">
        <v>5</v>
      </c>
    </row>
    <row r="509" spans="2:33" ht="15" customHeight="1" x14ac:dyDescent="0.3">
      <c r="B509" s="124">
        <v>44331</v>
      </c>
      <c r="C509" s="96"/>
      <c r="D509" s="96"/>
      <c r="E509" s="30"/>
      <c r="F509" s="30"/>
      <c r="G509" s="96"/>
      <c r="H509" s="95">
        <v>145</v>
      </c>
      <c r="I509" s="91">
        <v>34</v>
      </c>
      <c r="J509" s="92">
        <v>923</v>
      </c>
      <c r="K509" s="93">
        <v>1.0120614035087718</v>
      </c>
      <c r="L509" s="92">
        <v>67</v>
      </c>
      <c r="M509" s="93">
        <v>1.34</v>
      </c>
      <c r="N509" s="15">
        <v>990</v>
      </c>
      <c r="O509" s="56"/>
      <c r="P509" s="56"/>
      <c r="Q509" s="95">
        <v>0</v>
      </c>
      <c r="R509" s="67">
        <f t="shared" si="369"/>
        <v>0</v>
      </c>
      <c r="S509" s="95">
        <v>0</v>
      </c>
      <c r="T509" s="64">
        <f t="shared" si="370"/>
        <v>0</v>
      </c>
      <c r="U509" s="61">
        <f t="shared" si="371"/>
        <v>0</v>
      </c>
      <c r="V509" s="95">
        <v>0</v>
      </c>
      <c r="W509" s="67">
        <f t="shared" si="372"/>
        <v>0</v>
      </c>
      <c r="X509" s="95">
        <v>0</v>
      </c>
      <c r="Y509" s="95">
        <f t="shared" si="373"/>
        <v>0</v>
      </c>
      <c r="Z509" s="62">
        <f t="shared" si="374"/>
        <v>0</v>
      </c>
      <c r="AB509" s="139">
        <v>-17</v>
      </c>
      <c r="AC509" s="139">
        <v>7</v>
      </c>
      <c r="AD509" s="139">
        <v>1</v>
      </c>
      <c r="AE509" s="139">
        <v>-26</v>
      </c>
      <c r="AF509" s="139">
        <v>-7</v>
      </c>
      <c r="AG509" s="139">
        <v>4</v>
      </c>
    </row>
    <row r="510" spans="2:33" ht="15" customHeight="1" x14ac:dyDescent="0.3">
      <c r="B510" s="124">
        <v>44332</v>
      </c>
      <c r="C510" s="96"/>
      <c r="D510" s="96"/>
      <c r="E510" s="30"/>
      <c r="F510" s="30"/>
      <c r="G510" s="96"/>
      <c r="H510" s="95">
        <v>170</v>
      </c>
      <c r="I510" s="91">
        <v>22</v>
      </c>
      <c r="J510" s="92">
        <v>901</v>
      </c>
      <c r="K510" s="93">
        <v>1.0112233445566778</v>
      </c>
      <c r="L510" s="92">
        <v>32</v>
      </c>
      <c r="M510" s="93">
        <v>0.96969696969696972</v>
      </c>
      <c r="N510" s="15">
        <v>933</v>
      </c>
      <c r="O510" s="56"/>
      <c r="P510" s="56"/>
      <c r="Q510" s="95">
        <v>0</v>
      </c>
      <c r="R510" s="67">
        <f t="shared" si="369"/>
        <v>0</v>
      </c>
      <c r="S510" s="95">
        <v>0</v>
      </c>
      <c r="T510" s="64">
        <f t="shared" si="370"/>
        <v>0</v>
      </c>
      <c r="U510" s="61">
        <f t="shared" si="371"/>
        <v>0</v>
      </c>
      <c r="V510" s="95">
        <v>0</v>
      </c>
      <c r="W510" s="67">
        <f t="shared" si="372"/>
        <v>0</v>
      </c>
      <c r="X510" s="95">
        <v>0</v>
      </c>
      <c r="Y510" s="95">
        <f t="shared" si="373"/>
        <v>0</v>
      </c>
      <c r="Z510" s="62">
        <f t="shared" si="374"/>
        <v>0</v>
      </c>
      <c r="AB510" s="139">
        <v>-19</v>
      </c>
      <c r="AC510" s="139">
        <v>1</v>
      </c>
      <c r="AD510" s="139">
        <v>-3</v>
      </c>
      <c r="AE510" s="139">
        <v>-30</v>
      </c>
      <c r="AF510" s="139">
        <v>-3</v>
      </c>
      <c r="AG510" s="139">
        <v>4</v>
      </c>
    </row>
    <row r="511" spans="2:33" ht="15" customHeight="1" x14ac:dyDescent="0.3">
      <c r="B511" s="124">
        <v>44333</v>
      </c>
      <c r="C511" s="96"/>
      <c r="D511" s="96"/>
      <c r="E511" s="30"/>
      <c r="F511" s="30"/>
      <c r="G511" s="96"/>
      <c r="H511" s="95">
        <v>133</v>
      </c>
      <c r="I511" s="91">
        <v>24</v>
      </c>
      <c r="J511" s="92">
        <v>1483</v>
      </c>
      <c r="K511" s="93">
        <v>1.0020270270270271</v>
      </c>
      <c r="L511" s="92">
        <v>112</v>
      </c>
      <c r="M511" s="93">
        <v>1.087378640776699</v>
      </c>
      <c r="N511" s="15">
        <v>1595</v>
      </c>
      <c r="O511" s="56"/>
      <c r="P511" s="56"/>
      <c r="Q511" s="92">
        <v>565</v>
      </c>
      <c r="R511" s="64">
        <f t="shared" si="369"/>
        <v>0.62609752501128246</v>
      </c>
      <c r="S511" s="92">
        <v>127</v>
      </c>
      <c r="T511" s="64">
        <f t="shared" si="370"/>
        <v>0.81905653508087584</v>
      </c>
      <c r="U511" s="61">
        <f t="shared" si="371"/>
        <v>692</v>
      </c>
      <c r="V511" s="92">
        <v>1</v>
      </c>
      <c r="W511" s="64">
        <f t="shared" si="372"/>
        <v>0.41264559068219636</v>
      </c>
      <c r="X511" s="92">
        <v>2</v>
      </c>
      <c r="Y511" s="92">
        <f t="shared" si="373"/>
        <v>9.9718536389223969E-2</v>
      </c>
      <c r="Z511" s="87">
        <f t="shared" si="374"/>
        <v>3</v>
      </c>
      <c r="AB511" s="139">
        <v>-7</v>
      </c>
      <c r="AC511" s="139">
        <v>25</v>
      </c>
      <c r="AD511" s="139">
        <v>18</v>
      </c>
      <c r="AE511" s="139">
        <v>-27</v>
      </c>
      <c r="AF511" s="139">
        <v>-13</v>
      </c>
      <c r="AG511" s="139">
        <v>6</v>
      </c>
    </row>
    <row r="512" spans="2:33" ht="15" customHeight="1" x14ac:dyDescent="0.3">
      <c r="B512" s="124">
        <v>44334</v>
      </c>
      <c r="C512" s="96"/>
      <c r="D512" s="96"/>
      <c r="E512" s="30"/>
      <c r="F512" s="30"/>
      <c r="G512" s="96"/>
      <c r="H512" s="95">
        <v>86</v>
      </c>
      <c r="I512" s="91">
        <v>31</v>
      </c>
      <c r="J512" s="92">
        <v>1489</v>
      </c>
      <c r="K512" s="93">
        <v>1.0054017555705603</v>
      </c>
      <c r="L512" s="92">
        <v>129</v>
      </c>
      <c r="M512" s="93">
        <v>1.2169811320754718</v>
      </c>
      <c r="N512" s="15">
        <v>1618</v>
      </c>
      <c r="O512" s="56"/>
      <c r="P512" s="56"/>
      <c r="Q512" s="92">
        <v>1072</v>
      </c>
      <c r="R512" s="64">
        <f t="shared" ref="R512:R513" si="375">Q512/Q$68</f>
        <v>1.1879230917028227</v>
      </c>
      <c r="S512" s="92">
        <v>101</v>
      </c>
      <c r="T512" s="64">
        <f t="shared" ref="T512:T513" si="376">S512/S$68</f>
        <v>0.65137566963124771</v>
      </c>
      <c r="U512" s="61">
        <f t="shared" ref="U512:U513" si="377">Q512+S512</f>
        <v>1173</v>
      </c>
      <c r="V512" s="92">
        <v>0</v>
      </c>
      <c r="W512" s="64">
        <f t="shared" ref="W512:W513" si="378">V512/$V$68</f>
        <v>0</v>
      </c>
      <c r="X512" s="92">
        <v>6</v>
      </c>
      <c r="Y512" s="92">
        <f t="shared" ref="Y512:Y575" si="379">X512/$X$68</f>
        <v>0.29915560916767192</v>
      </c>
      <c r="Z512" s="87">
        <f t="shared" ref="Z512:Z520" si="380">V512+X512</f>
        <v>6</v>
      </c>
      <c r="AB512" s="139">
        <v>-9</v>
      </c>
      <c r="AC512" s="139">
        <v>22</v>
      </c>
      <c r="AD512" s="139">
        <v>2</v>
      </c>
      <c r="AE512" s="139">
        <v>-27</v>
      </c>
      <c r="AF512" s="139">
        <v>-13</v>
      </c>
      <c r="AG512" s="139">
        <v>6</v>
      </c>
    </row>
    <row r="513" spans="2:33" ht="15" customHeight="1" x14ac:dyDescent="0.3">
      <c r="B513" s="124">
        <v>44335</v>
      </c>
      <c r="C513" s="96"/>
      <c r="D513" s="96"/>
      <c r="E513" s="30"/>
      <c r="F513" s="30"/>
      <c r="G513" s="96"/>
      <c r="H513" s="95">
        <v>103</v>
      </c>
      <c r="I513" s="91">
        <v>29</v>
      </c>
      <c r="J513" s="92">
        <v>1485</v>
      </c>
      <c r="K513" s="93">
        <v>1.0027008777852802</v>
      </c>
      <c r="L513" s="92">
        <v>133</v>
      </c>
      <c r="M513" s="93">
        <v>1.146551724137931</v>
      </c>
      <c r="N513" s="15">
        <v>1618</v>
      </c>
      <c r="O513" s="56"/>
      <c r="P513" s="56"/>
      <c r="Q513" s="92">
        <v>827</v>
      </c>
      <c r="R513" s="64">
        <f t="shared" si="375"/>
        <v>0.916429474662532</v>
      </c>
      <c r="S513" s="92">
        <v>114</v>
      </c>
      <c r="T513" s="64">
        <f t="shared" si="376"/>
        <v>0.73521610235606172</v>
      </c>
      <c r="U513" s="61">
        <f t="shared" si="377"/>
        <v>941</v>
      </c>
      <c r="V513" s="92">
        <v>0</v>
      </c>
      <c r="W513" s="64">
        <f t="shared" si="378"/>
        <v>0</v>
      </c>
      <c r="X513" s="92">
        <v>69</v>
      </c>
      <c r="Y513" s="92">
        <f t="shared" si="379"/>
        <v>3.4402895054282272</v>
      </c>
      <c r="Z513" s="87">
        <f t="shared" si="380"/>
        <v>69</v>
      </c>
      <c r="AB513" s="139">
        <v>-6</v>
      </c>
      <c r="AC513" s="139">
        <v>23</v>
      </c>
      <c r="AD513" s="139">
        <v>22</v>
      </c>
      <c r="AE513" s="139">
        <v>-25</v>
      </c>
      <c r="AF513" s="139">
        <v>-12</v>
      </c>
      <c r="AG513" s="139">
        <v>5</v>
      </c>
    </row>
    <row r="514" spans="2:33" ht="15" customHeight="1" x14ac:dyDescent="0.3">
      <c r="B514" s="124">
        <v>44336</v>
      </c>
      <c r="C514" s="96"/>
      <c r="D514" s="96"/>
      <c r="E514" s="30"/>
      <c r="F514" s="30"/>
      <c r="G514" s="96"/>
      <c r="H514" s="95">
        <v>133</v>
      </c>
      <c r="I514" s="91">
        <v>27</v>
      </c>
      <c r="J514" s="92">
        <v>1489</v>
      </c>
      <c r="K514" s="93">
        <v>1.0067613252197432</v>
      </c>
      <c r="L514" s="92">
        <v>121</v>
      </c>
      <c r="M514" s="93">
        <v>1.1308411214953271</v>
      </c>
      <c r="N514" s="15">
        <v>1610</v>
      </c>
      <c r="O514" s="56"/>
      <c r="P514" s="56"/>
      <c r="Q514" s="92">
        <v>870</v>
      </c>
      <c r="R514" s="64">
        <f t="shared" ref="R514:R519" si="381">Q514/Q$68</f>
        <v>0.96407937479613404</v>
      </c>
      <c r="S514" s="92">
        <v>184</v>
      </c>
      <c r="T514" s="64">
        <f t="shared" ref="T514:T519" si="382">S514/S$68</f>
        <v>1.1866645862589067</v>
      </c>
      <c r="U514" s="61">
        <f t="shared" ref="U514:U519" si="383">Q514+S514</f>
        <v>1054</v>
      </c>
      <c r="V514" s="92">
        <v>6</v>
      </c>
      <c r="W514" s="64">
        <f t="shared" ref="W514:W519" si="384">V514/$V$68</f>
        <v>2.4758735440931781</v>
      </c>
      <c r="X514" s="92">
        <v>13</v>
      </c>
      <c r="Y514" s="92">
        <f t="shared" si="379"/>
        <v>0.64817048652995579</v>
      </c>
      <c r="Z514" s="87">
        <f t="shared" si="380"/>
        <v>19</v>
      </c>
      <c r="AB514" s="139">
        <v>-3</v>
      </c>
      <c r="AC514" s="139">
        <v>26</v>
      </c>
      <c r="AD514" s="139">
        <v>32</v>
      </c>
      <c r="AE514" s="139">
        <v>-28</v>
      </c>
      <c r="AF514" s="139">
        <v>-16</v>
      </c>
      <c r="AG514" s="139">
        <v>6</v>
      </c>
    </row>
    <row r="515" spans="2:33" ht="15" customHeight="1" x14ac:dyDescent="0.3">
      <c r="B515" s="124">
        <v>44337</v>
      </c>
      <c r="C515" s="96"/>
      <c r="D515" s="96"/>
      <c r="E515" s="30"/>
      <c r="F515" s="30"/>
      <c r="G515" s="96"/>
      <c r="H515" s="95">
        <v>177</v>
      </c>
      <c r="I515" s="91">
        <v>18</v>
      </c>
      <c r="J515" s="92">
        <v>1491</v>
      </c>
      <c r="K515" s="93">
        <v>1.0040404040404041</v>
      </c>
      <c r="L515" s="92">
        <v>121</v>
      </c>
      <c r="M515" s="93">
        <v>0.99180327868852458</v>
      </c>
      <c r="N515" s="15">
        <v>1612</v>
      </c>
      <c r="O515" s="56"/>
      <c r="P515" s="56"/>
      <c r="Q515" s="92">
        <v>656</v>
      </c>
      <c r="R515" s="64">
        <f t="shared" si="381"/>
        <v>0.72693801134053326</v>
      </c>
      <c r="S515" s="92">
        <v>94</v>
      </c>
      <c r="T515" s="64">
        <f t="shared" si="382"/>
        <v>0.60623082124096317</v>
      </c>
      <c r="U515" s="61">
        <f t="shared" si="383"/>
        <v>750</v>
      </c>
      <c r="V515" s="92">
        <v>1</v>
      </c>
      <c r="W515" s="64">
        <f t="shared" si="384"/>
        <v>0.41264559068219636</v>
      </c>
      <c r="X515" s="92">
        <v>8</v>
      </c>
      <c r="Y515" s="92">
        <f t="shared" si="379"/>
        <v>0.39887414555689588</v>
      </c>
      <c r="Z515" s="87">
        <f t="shared" si="380"/>
        <v>9</v>
      </c>
      <c r="AB515" s="139">
        <v>-9</v>
      </c>
      <c r="AC515" s="139">
        <v>26</v>
      </c>
      <c r="AD515" s="139">
        <v>16</v>
      </c>
      <c r="AE515" s="139">
        <v>-24</v>
      </c>
      <c r="AF515" s="139">
        <v>-12</v>
      </c>
      <c r="AG515" s="139">
        <v>5</v>
      </c>
    </row>
    <row r="516" spans="2:33" ht="15" customHeight="1" x14ac:dyDescent="0.3">
      <c r="B516" s="124">
        <v>44338</v>
      </c>
      <c r="C516" s="96"/>
      <c r="D516" s="96"/>
      <c r="E516" s="30"/>
      <c r="F516" s="30"/>
      <c r="G516" s="96"/>
      <c r="H516" s="95">
        <v>158</v>
      </c>
      <c r="I516" s="91">
        <v>23</v>
      </c>
      <c r="J516" s="92">
        <v>916</v>
      </c>
      <c r="K516" s="93">
        <v>1.0043859649122806</v>
      </c>
      <c r="L516" s="92">
        <v>70</v>
      </c>
      <c r="M516" s="93">
        <v>1.4</v>
      </c>
      <c r="N516" s="15">
        <v>986</v>
      </c>
      <c r="O516" s="56"/>
      <c r="P516" s="56"/>
      <c r="Q516" s="95">
        <v>0</v>
      </c>
      <c r="R516" s="67">
        <f t="shared" si="381"/>
        <v>0</v>
      </c>
      <c r="S516" s="95">
        <v>0</v>
      </c>
      <c r="T516" s="67">
        <f t="shared" si="382"/>
        <v>0</v>
      </c>
      <c r="U516" s="61">
        <f t="shared" si="383"/>
        <v>0</v>
      </c>
      <c r="V516" s="95">
        <v>0</v>
      </c>
      <c r="W516" s="67">
        <f t="shared" si="384"/>
        <v>0</v>
      </c>
      <c r="X516" s="95">
        <v>0</v>
      </c>
      <c r="Y516" s="92">
        <f t="shared" si="379"/>
        <v>0</v>
      </c>
      <c r="Z516" s="87">
        <f t="shared" si="380"/>
        <v>0</v>
      </c>
      <c r="AB516" s="139">
        <v>-15</v>
      </c>
      <c r="AC516" s="139">
        <v>9</v>
      </c>
      <c r="AD516" s="139">
        <v>16</v>
      </c>
      <c r="AE516" s="139">
        <v>-25</v>
      </c>
      <c r="AF516" s="139">
        <v>-4</v>
      </c>
      <c r="AG516" s="139">
        <v>3</v>
      </c>
    </row>
    <row r="517" spans="2:33" ht="15" customHeight="1" x14ac:dyDescent="0.3">
      <c r="B517" s="124">
        <v>44339</v>
      </c>
      <c r="C517" s="96"/>
      <c r="D517" s="96"/>
      <c r="E517" s="30"/>
      <c r="F517" s="30"/>
      <c r="G517" s="96"/>
      <c r="H517" s="95">
        <v>187</v>
      </c>
      <c r="I517" s="91">
        <v>20</v>
      </c>
      <c r="J517" s="92">
        <v>896</v>
      </c>
      <c r="K517" s="93">
        <v>1.005611672278339</v>
      </c>
      <c r="L517" s="92">
        <v>47</v>
      </c>
      <c r="M517" s="93">
        <v>1.4242424242424243</v>
      </c>
      <c r="N517" s="15">
        <v>943</v>
      </c>
      <c r="O517" s="56"/>
      <c r="P517" s="56"/>
      <c r="Q517" s="95">
        <v>0</v>
      </c>
      <c r="R517" s="67">
        <f t="shared" si="381"/>
        <v>0</v>
      </c>
      <c r="S517" s="95">
        <v>0</v>
      </c>
      <c r="T517" s="67">
        <f t="shared" si="382"/>
        <v>0</v>
      </c>
      <c r="U517" s="61">
        <f t="shared" si="383"/>
        <v>0</v>
      </c>
      <c r="V517" s="95">
        <v>0</v>
      </c>
      <c r="W517" s="67">
        <f t="shared" si="384"/>
        <v>0</v>
      </c>
      <c r="X517" s="95">
        <v>0</v>
      </c>
      <c r="Y517" s="92">
        <f t="shared" si="379"/>
        <v>0</v>
      </c>
      <c r="Z517" s="87">
        <f t="shared" si="380"/>
        <v>0</v>
      </c>
      <c r="AB517" s="139">
        <v>-16</v>
      </c>
      <c r="AC517" s="139">
        <v>2</v>
      </c>
      <c r="AD517" s="139">
        <v>15</v>
      </c>
      <c r="AE517" s="139">
        <v>-28</v>
      </c>
      <c r="AF517" s="139">
        <v>-2</v>
      </c>
      <c r="AG517" s="139">
        <v>2</v>
      </c>
    </row>
    <row r="518" spans="2:33" ht="15" customHeight="1" x14ac:dyDescent="0.3">
      <c r="B518" s="124">
        <v>44340</v>
      </c>
      <c r="C518" s="96"/>
      <c r="D518" s="96"/>
      <c r="E518" s="30"/>
      <c r="F518" s="30"/>
      <c r="G518" s="96"/>
      <c r="H518" s="95">
        <v>144</v>
      </c>
      <c r="I518" s="91">
        <v>21</v>
      </c>
      <c r="J518" s="92">
        <v>1487</v>
      </c>
      <c r="K518" s="93">
        <v>1.0047297297297297</v>
      </c>
      <c r="L518" s="92">
        <v>120</v>
      </c>
      <c r="M518" s="93">
        <v>1.1650485436893203</v>
      </c>
      <c r="N518" s="15">
        <v>1607</v>
      </c>
      <c r="O518" s="56"/>
      <c r="P518" s="56"/>
      <c r="Q518" s="92">
        <v>1014</v>
      </c>
      <c r="R518" s="64">
        <f t="shared" si="381"/>
        <v>1.1236511333830803</v>
      </c>
      <c r="S518" s="92">
        <v>132</v>
      </c>
      <c r="T518" s="64">
        <f t="shared" si="382"/>
        <v>0.85130285535965045</v>
      </c>
      <c r="U518" s="61">
        <f t="shared" si="383"/>
        <v>1146</v>
      </c>
      <c r="V518" s="92">
        <v>8</v>
      </c>
      <c r="W518" s="64">
        <f t="shared" si="384"/>
        <v>3.3011647254575709</v>
      </c>
      <c r="X518" s="92">
        <v>30</v>
      </c>
      <c r="Y518" s="92">
        <f t="shared" si="379"/>
        <v>1.4957780458383596</v>
      </c>
      <c r="Z518" s="87">
        <f t="shared" si="380"/>
        <v>38</v>
      </c>
      <c r="AB518" s="139">
        <v>-9</v>
      </c>
      <c r="AC518" s="139">
        <v>24</v>
      </c>
      <c r="AD518" s="139">
        <v>7</v>
      </c>
      <c r="AE518" s="139">
        <v>-29</v>
      </c>
      <c r="AF518" s="139">
        <v>-14</v>
      </c>
      <c r="AG518" s="139">
        <v>7</v>
      </c>
    </row>
    <row r="519" spans="2:33" ht="15" customHeight="1" x14ac:dyDescent="0.3">
      <c r="B519" s="124">
        <v>44341</v>
      </c>
      <c r="C519" s="96"/>
      <c r="D519" s="96"/>
      <c r="E519" s="30"/>
      <c r="F519" s="30"/>
      <c r="G519" s="96"/>
      <c r="H519" s="95">
        <v>95</v>
      </c>
      <c r="I519" s="91">
        <v>18</v>
      </c>
      <c r="J519" s="92">
        <v>1478</v>
      </c>
      <c r="K519" s="93">
        <v>0.99797434166103982</v>
      </c>
      <c r="L519" s="92">
        <v>126</v>
      </c>
      <c r="M519" s="93">
        <v>1.1886792452830188</v>
      </c>
      <c r="N519" s="15">
        <v>1604</v>
      </c>
      <c r="O519" s="56"/>
      <c r="P519" s="56"/>
      <c r="Q519" s="92">
        <v>1160</v>
      </c>
      <c r="R519" s="64">
        <f t="shared" si="381"/>
        <v>1.2854391663948455</v>
      </c>
      <c r="S519" s="92">
        <v>198</v>
      </c>
      <c r="T519" s="64">
        <f t="shared" si="382"/>
        <v>1.2769542830394758</v>
      </c>
      <c r="U519" s="61">
        <f t="shared" si="383"/>
        <v>1358</v>
      </c>
      <c r="V519" s="92">
        <v>1</v>
      </c>
      <c r="W519" s="64">
        <f t="shared" si="384"/>
        <v>0.41264559068219636</v>
      </c>
      <c r="X519" s="92">
        <v>28</v>
      </c>
      <c r="Y519" s="92">
        <f t="shared" si="379"/>
        <v>1.3960595094491357</v>
      </c>
      <c r="Z519" s="87">
        <f t="shared" si="380"/>
        <v>29</v>
      </c>
      <c r="AB519" s="139">
        <v>-6</v>
      </c>
      <c r="AC519" s="139">
        <v>25</v>
      </c>
      <c r="AD519" s="139">
        <v>17</v>
      </c>
      <c r="AE519" s="139">
        <v>-26</v>
      </c>
      <c r="AF519" s="139">
        <v>-12</v>
      </c>
      <c r="AG519" s="139">
        <v>6</v>
      </c>
    </row>
    <row r="520" spans="2:33" ht="15" customHeight="1" x14ac:dyDescent="0.3">
      <c r="B520" s="124">
        <v>44342</v>
      </c>
      <c r="C520" s="96"/>
      <c r="D520" s="96"/>
      <c r="E520" s="30"/>
      <c r="F520" s="30"/>
      <c r="G520" s="96"/>
      <c r="H520" s="95">
        <v>110</v>
      </c>
      <c r="I520" s="91">
        <v>24</v>
      </c>
      <c r="J520" s="92">
        <v>1488</v>
      </c>
      <c r="K520" s="93">
        <v>1.0047265361242403</v>
      </c>
      <c r="L520" s="92">
        <v>131</v>
      </c>
      <c r="M520" s="93">
        <v>1.1293103448275863</v>
      </c>
      <c r="N520" s="15">
        <v>1619</v>
      </c>
      <c r="O520" s="56"/>
      <c r="P520" s="56"/>
      <c r="Q520" s="92">
        <v>1131</v>
      </c>
      <c r="R520" s="64">
        <f t="shared" ref="R520" si="385">Q520/Q$68</f>
        <v>1.2533031872349742</v>
      </c>
      <c r="S520" s="92">
        <v>151</v>
      </c>
      <c r="T520" s="64">
        <f t="shared" ref="T520" si="386">S520/S$68</f>
        <v>0.97383887241899414</v>
      </c>
      <c r="U520" s="61">
        <f t="shared" ref="U520" si="387">Q520+S520</f>
        <v>1282</v>
      </c>
      <c r="V520" s="92">
        <v>0</v>
      </c>
      <c r="W520" s="64">
        <f t="shared" ref="W520" si="388">V520/$V$68</f>
        <v>0</v>
      </c>
      <c r="X520" s="92">
        <v>25</v>
      </c>
      <c r="Y520" s="92">
        <f t="shared" si="379"/>
        <v>1.2464817048652996</v>
      </c>
      <c r="Z520" s="87">
        <f t="shared" si="380"/>
        <v>25</v>
      </c>
      <c r="AB520" s="139">
        <v>-4</v>
      </c>
      <c r="AC520" s="139">
        <v>24</v>
      </c>
      <c r="AD520" s="139">
        <v>27</v>
      </c>
      <c r="AE520" s="139">
        <v>-24</v>
      </c>
      <c r="AF520" s="139">
        <v>-11</v>
      </c>
      <c r="AG520" s="139">
        <v>5</v>
      </c>
    </row>
    <row r="521" spans="2:33" ht="15" customHeight="1" x14ac:dyDescent="0.3">
      <c r="B521" s="124">
        <v>44343</v>
      </c>
      <c r="C521" s="96"/>
      <c r="D521" s="96"/>
      <c r="E521" s="30"/>
      <c r="F521" s="30"/>
      <c r="G521" s="96"/>
      <c r="H521" s="95">
        <v>143</v>
      </c>
      <c r="I521" s="91">
        <v>24</v>
      </c>
      <c r="J521" s="92">
        <v>1412</v>
      </c>
      <c r="K521" s="93">
        <v>0.95469912102772148</v>
      </c>
      <c r="L521" s="92">
        <v>85</v>
      </c>
      <c r="M521" s="93">
        <v>0.79439252336448596</v>
      </c>
      <c r="N521" s="15">
        <v>1497</v>
      </c>
      <c r="O521" s="56"/>
      <c r="P521" s="56"/>
      <c r="Q521" s="92">
        <v>1486</v>
      </c>
      <c r="R521" s="64">
        <f t="shared" ref="R521:R527" si="389">Q521/Q$68</f>
        <v>1.6466918976402933</v>
      </c>
      <c r="S521" s="92">
        <v>144</v>
      </c>
      <c r="T521" s="64">
        <f t="shared" ref="T521:T527" si="390">S521/S$68</f>
        <v>0.9286940240287096</v>
      </c>
      <c r="U521" s="61">
        <f t="shared" ref="U521:U527" si="391">Q521+S521</f>
        <v>1630</v>
      </c>
      <c r="V521" s="92">
        <v>0</v>
      </c>
      <c r="W521" s="64">
        <f t="shared" ref="W521:W527" si="392">V521/$V$68</f>
        <v>0</v>
      </c>
      <c r="X521" s="92">
        <v>9</v>
      </c>
      <c r="Y521" s="92">
        <f t="shared" si="379"/>
        <v>0.44873341375150788</v>
      </c>
      <c r="Z521" s="87">
        <f t="shared" ref="Z521:Z527" si="393">V521+X521</f>
        <v>9</v>
      </c>
      <c r="AB521" s="139">
        <v>-1</v>
      </c>
      <c r="AC521" s="139">
        <v>26</v>
      </c>
      <c r="AD521" s="139">
        <v>29</v>
      </c>
      <c r="AE521" s="139">
        <v>-25</v>
      </c>
      <c r="AF521" s="139">
        <v>-11</v>
      </c>
      <c r="AG521" s="139">
        <v>5</v>
      </c>
    </row>
    <row r="522" spans="2:33" ht="15" customHeight="1" x14ac:dyDescent="0.3">
      <c r="B522" s="124">
        <v>44344</v>
      </c>
      <c r="C522" s="96"/>
      <c r="D522" s="96"/>
      <c r="E522" s="30"/>
      <c r="F522" s="30"/>
      <c r="G522" s="96"/>
      <c r="H522" s="95">
        <v>202</v>
      </c>
      <c r="I522" s="91">
        <v>17</v>
      </c>
      <c r="J522" s="92">
        <v>1492</v>
      </c>
      <c r="K522" s="93">
        <v>1.0047138047138047</v>
      </c>
      <c r="L522" s="92">
        <v>123</v>
      </c>
      <c r="M522" s="93">
        <v>1.0081967213114753</v>
      </c>
      <c r="N522" s="15">
        <v>1615</v>
      </c>
      <c r="O522" s="56"/>
      <c r="P522" s="56"/>
      <c r="Q522" s="92">
        <v>1514</v>
      </c>
      <c r="R522" s="64">
        <f t="shared" si="389"/>
        <v>1.6777197395877552</v>
      </c>
      <c r="S522" s="92">
        <v>217</v>
      </c>
      <c r="T522" s="64">
        <f t="shared" si="390"/>
        <v>1.3994903000988193</v>
      </c>
      <c r="U522" s="61">
        <f t="shared" si="391"/>
        <v>1731</v>
      </c>
      <c r="V522" s="92">
        <v>0</v>
      </c>
      <c r="W522" s="64">
        <f t="shared" si="392"/>
        <v>0</v>
      </c>
      <c r="X522" s="92">
        <v>3</v>
      </c>
      <c r="Y522" s="92">
        <f t="shared" si="379"/>
        <v>0.14957780458383596</v>
      </c>
      <c r="Z522" s="87">
        <f t="shared" si="393"/>
        <v>3</v>
      </c>
      <c r="AB522" s="139">
        <v>-4</v>
      </c>
      <c r="AC522" s="139">
        <v>29</v>
      </c>
      <c r="AD522" s="139">
        <v>28</v>
      </c>
      <c r="AE522" s="139">
        <v>-20</v>
      </c>
      <c r="AF522" s="139">
        <v>-10</v>
      </c>
      <c r="AG522" s="139">
        <v>4</v>
      </c>
    </row>
    <row r="523" spans="2:33" ht="15" customHeight="1" x14ac:dyDescent="0.3">
      <c r="B523" s="124">
        <v>44345</v>
      </c>
      <c r="C523" s="96"/>
      <c r="D523" s="96"/>
      <c r="E523" s="30"/>
      <c r="F523" s="30"/>
      <c r="G523" s="96"/>
      <c r="H523" s="95">
        <v>186</v>
      </c>
      <c r="I523" s="91">
        <v>19</v>
      </c>
      <c r="J523" s="92">
        <v>920</v>
      </c>
      <c r="K523" s="93">
        <v>1.0087719298245614</v>
      </c>
      <c r="L523" s="92">
        <v>75</v>
      </c>
      <c r="M523" s="93">
        <v>1.5</v>
      </c>
      <c r="N523" s="15">
        <v>995</v>
      </c>
      <c r="O523" s="56"/>
      <c r="P523" s="56"/>
      <c r="Q523" s="95">
        <v>0</v>
      </c>
      <c r="R523" s="67">
        <f t="shared" si="389"/>
        <v>0</v>
      </c>
      <c r="S523" s="95">
        <v>0</v>
      </c>
      <c r="T523" s="67">
        <f t="shared" si="390"/>
        <v>0</v>
      </c>
      <c r="U523" s="61">
        <f t="shared" si="391"/>
        <v>0</v>
      </c>
      <c r="V523" s="95">
        <v>0</v>
      </c>
      <c r="W523" s="67">
        <f t="shared" si="392"/>
        <v>0</v>
      </c>
      <c r="X523" s="95">
        <v>0</v>
      </c>
      <c r="Y523" s="92">
        <f t="shared" si="379"/>
        <v>0</v>
      </c>
      <c r="Z523" s="87">
        <f t="shared" si="393"/>
        <v>0</v>
      </c>
      <c r="AB523" s="139">
        <v>-10</v>
      </c>
      <c r="AC523" s="139">
        <v>13</v>
      </c>
      <c r="AD523" s="139">
        <v>35</v>
      </c>
      <c r="AE523" s="139">
        <v>-17</v>
      </c>
      <c r="AF523" s="139">
        <v>-1</v>
      </c>
      <c r="AG523" s="139">
        <v>2</v>
      </c>
    </row>
    <row r="524" spans="2:33" ht="15" customHeight="1" x14ac:dyDescent="0.3">
      <c r="B524" s="124">
        <v>44346</v>
      </c>
      <c r="C524" s="96"/>
      <c r="D524" s="96"/>
      <c r="E524" s="30"/>
      <c r="F524" s="30"/>
      <c r="G524" s="96"/>
      <c r="H524" s="95">
        <v>247</v>
      </c>
      <c r="I524" s="91">
        <v>22</v>
      </c>
      <c r="J524" s="92">
        <v>895</v>
      </c>
      <c r="K524" s="93">
        <v>1.0044893378226711</v>
      </c>
      <c r="L524" s="92">
        <v>43</v>
      </c>
      <c r="M524" s="93">
        <v>1.303030303030303</v>
      </c>
      <c r="N524" s="15">
        <v>938</v>
      </c>
      <c r="O524" s="56"/>
      <c r="P524" s="56"/>
      <c r="Q524" s="95">
        <v>0</v>
      </c>
      <c r="R524" s="67">
        <f t="shared" si="389"/>
        <v>0</v>
      </c>
      <c r="S524" s="95">
        <v>0</v>
      </c>
      <c r="T524" s="67">
        <f t="shared" si="390"/>
        <v>0</v>
      </c>
      <c r="U524" s="61">
        <f t="shared" si="391"/>
        <v>0</v>
      </c>
      <c r="V524" s="95">
        <v>0</v>
      </c>
      <c r="W524" s="67">
        <f t="shared" si="392"/>
        <v>0</v>
      </c>
      <c r="X524" s="95">
        <v>0</v>
      </c>
      <c r="Y524" s="92">
        <f t="shared" si="379"/>
        <v>0</v>
      </c>
      <c r="Z524" s="87">
        <f t="shared" si="393"/>
        <v>0</v>
      </c>
      <c r="AB524" s="139">
        <v>-12</v>
      </c>
      <c r="AC524" s="139">
        <v>6</v>
      </c>
      <c r="AD524" s="139">
        <v>34</v>
      </c>
      <c r="AE524" s="139">
        <v>-21</v>
      </c>
      <c r="AF524" s="139">
        <v>0</v>
      </c>
      <c r="AG524" s="139">
        <v>1</v>
      </c>
    </row>
    <row r="525" spans="2:33" ht="15" customHeight="1" x14ac:dyDescent="0.3">
      <c r="B525" s="124">
        <v>44347</v>
      </c>
      <c r="C525" s="96"/>
      <c r="D525" s="96"/>
      <c r="E525" s="30"/>
      <c r="F525" s="30"/>
      <c r="G525" s="96"/>
      <c r="H525" s="95">
        <v>155</v>
      </c>
      <c r="I525" s="91">
        <v>36</v>
      </c>
      <c r="J525" s="92">
        <v>1479</v>
      </c>
      <c r="K525" s="93">
        <v>0.99932432432432428</v>
      </c>
      <c r="L525" s="92">
        <v>112</v>
      </c>
      <c r="M525" s="93">
        <v>1.087378640776699</v>
      </c>
      <c r="N525" s="15">
        <v>1591</v>
      </c>
      <c r="O525" s="56"/>
      <c r="P525" s="56"/>
      <c r="Q525" s="92">
        <v>1626</v>
      </c>
      <c r="R525" s="64">
        <f t="shared" si="389"/>
        <v>1.8018311073776023</v>
      </c>
      <c r="S525" s="92">
        <v>335</v>
      </c>
      <c r="T525" s="64">
        <f t="shared" si="390"/>
        <v>2.1605034586779008</v>
      </c>
      <c r="U525" s="61">
        <f t="shared" si="391"/>
        <v>1961</v>
      </c>
      <c r="V525" s="92">
        <v>0</v>
      </c>
      <c r="W525" s="64">
        <f t="shared" si="392"/>
        <v>0</v>
      </c>
      <c r="X525" s="92">
        <v>19</v>
      </c>
      <c r="Y525" s="92">
        <f t="shared" si="379"/>
        <v>0.94732609569762771</v>
      </c>
      <c r="Z525" s="87">
        <f t="shared" si="393"/>
        <v>19</v>
      </c>
      <c r="AB525" s="139">
        <v>-1</v>
      </c>
      <c r="AC525" s="139">
        <v>34</v>
      </c>
      <c r="AD525" s="139">
        <v>17</v>
      </c>
      <c r="AE525" s="139">
        <v>-24</v>
      </c>
      <c r="AF525" s="139">
        <v>-11</v>
      </c>
      <c r="AG525" s="139">
        <v>5</v>
      </c>
    </row>
    <row r="526" spans="2:33" ht="15" customHeight="1" x14ac:dyDescent="0.3">
      <c r="B526" s="124">
        <v>44348</v>
      </c>
      <c r="C526" s="96"/>
      <c r="D526" s="96"/>
      <c r="E526" s="30"/>
      <c r="F526" s="30"/>
      <c r="G526" s="96"/>
      <c r="H526" s="95">
        <v>138</v>
      </c>
      <c r="I526" s="91">
        <v>31</v>
      </c>
      <c r="J526" s="92">
        <v>1485</v>
      </c>
      <c r="K526" s="93">
        <v>1.0027008777852802</v>
      </c>
      <c r="L526" s="92">
        <v>122</v>
      </c>
      <c r="M526" s="93">
        <v>1.1509433962264151</v>
      </c>
      <c r="N526" s="15">
        <v>1607</v>
      </c>
      <c r="O526" s="56"/>
      <c r="P526" s="56"/>
      <c r="Q526" s="92">
        <v>651</v>
      </c>
      <c r="R526" s="64">
        <f t="shared" si="389"/>
        <v>0.72139732527848655</v>
      </c>
      <c r="S526" s="92">
        <v>73</v>
      </c>
      <c r="T526" s="64">
        <f t="shared" si="390"/>
        <v>0.47079627607010971</v>
      </c>
      <c r="U526" s="61">
        <f t="shared" si="391"/>
        <v>724</v>
      </c>
      <c r="V526" s="92">
        <v>2</v>
      </c>
      <c r="W526" s="64">
        <f t="shared" si="392"/>
        <v>0.82529118136439272</v>
      </c>
      <c r="X526" s="92">
        <v>18</v>
      </c>
      <c r="Y526" s="92">
        <f t="shared" si="379"/>
        <v>0.89746682750301576</v>
      </c>
      <c r="Z526" s="87">
        <f t="shared" si="393"/>
        <v>20</v>
      </c>
      <c r="AB526" s="139">
        <v>5</v>
      </c>
      <c r="AC526" s="139">
        <v>36</v>
      </c>
      <c r="AD526" s="139">
        <v>18</v>
      </c>
      <c r="AE526" s="139">
        <v>-20</v>
      </c>
      <c r="AF526" s="139">
        <v>-12</v>
      </c>
      <c r="AG526" s="139">
        <v>5</v>
      </c>
    </row>
    <row r="527" spans="2:33" ht="15" customHeight="1" x14ac:dyDescent="0.3">
      <c r="B527" s="124">
        <v>44349</v>
      </c>
      <c r="C527" s="96"/>
      <c r="D527" s="96"/>
      <c r="E527" s="30"/>
      <c r="F527" s="30"/>
      <c r="G527" s="96"/>
      <c r="H527" s="95">
        <v>163</v>
      </c>
      <c r="I527" s="91">
        <v>34</v>
      </c>
      <c r="J527" s="92">
        <v>395</v>
      </c>
      <c r="K527" s="93">
        <v>0.26671168129642131</v>
      </c>
      <c r="L527" s="92">
        <v>38</v>
      </c>
      <c r="M527" s="93">
        <v>0.32758620689655171</v>
      </c>
      <c r="N527" s="15">
        <v>433</v>
      </c>
      <c r="O527" s="56"/>
      <c r="P527" s="56"/>
      <c r="Q527" s="92">
        <v>891</v>
      </c>
      <c r="R527" s="64">
        <f t="shared" si="389"/>
        <v>0.98735025625673045</v>
      </c>
      <c r="S527" s="92">
        <v>51</v>
      </c>
      <c r="T527" s="64">
        <f t="shared" si="390"/>
        <v>0.32891246684350134</v>
      </c>
      <c r="U527" s="61">
        <f t="shared" si="391"/>
        <v>942</v>
      </c>
      <c r="V527" s="92">
        <v>0</v>
      </c>
      <c r="W527" s="64">
        <f t="shared" si="392"/>
        <v>0</v>
      </c>
      <c r="X527" s="92">
        <v>38</v>
      </c>
      <c r="Y527" s="92">
        <f t="shared" si="379"/>
        <v>1.8946521913952554</v>
      </c>
      <c r="Z527" s="87">
        <f t="shared" si="393"/>
        <v>38</v>
      </c>
      <c r="AB527" s="139">
        <v>6</v>
      </c>
      <c r="AC527" s="139">
        <v>35</v>
      </c>
      <c r="AD527" s="139">
        <v>29</v>
      </c>
      <c r="AE527" s="139">
        <v>-17</v>
      </c>
      <c r="AF527" s="139">
        <v>-11</v>
      </c>
      <c r="AG527" s="139">
        <v>3</v>
      </c>
    </row>
    <row r="528" spans="2:33" ht="15" customHeight="1" x14ac:dyDescent="0.3">
      <c r="B528" s="124">
        <v>44350</v>
      </c>
      <c r="C528" s="96"/>
      <c r="D528" s="96"/>
      <c r="E528" s="30"/>
      <c r="F528" s="30"/>
      <c r="G528" s="96"/>
      <c r="H528" s="95">
        <v>201</v>
      </c>
      <c r="I528" s="91">
        <v>27</v>
      </c>
      <c r="J528" s="92">
        <v>905</v>
      </c>
      <c r="K528" s="93">
        <v>0.61189993238674778</v>
      </c>
      <c r="L528" s="92">
        <v>65</v>
      </c>
      <c r="M528" s="93">
        <v>0.60747663551401865</v>
      </c>
      <c r="N528" s="15">
        <v>970</v>
      </c>
      <c r="O528" s="56"/>
      <c r="P528" s="56"/>
      <c r="Q528" s="95">
        <v>0</v>
      </c>
      <c r="R528" s="67">
        <f t="shared" ref="R528:R534" si="394">Q528/Q$68</f>
        <v>0</v>
      </c>
      <c r="S528" s="95">
        <v>0</v>
      </c>
      <c r="T528" s="67">
        <f t="shared" ref="T528:T534" si="395">S528/S$68</f>
        <v>0</v>
      </c>
      <c r="U528" s="61">
        <f t="shared" ref="U528:U534" si="396">Q528+S528</f>
        <v>0</v>
      </c>
      <c r="V528" s="95">
        <v>0</v>
      </c>
      <c r="W528" s="67">
        <f t="shared" ref="W528:W534" si="397">V528/$V$68</f>
        <v>0</v>
      </c>
      <c r="X528" s="95">
        <v>0</v>
      </c>
      <c r="Y528" s="92">
        <f t="shared" si="379"/>
        <v>0</v>
      </c>
      <c r="Z528" s="87">
        <f t="shared" ref="Z528:Z534" si="398">V528+X528</f>
        <v>0</v>
      </c>
      <c r="AB528" s="139">
        <v>-1</v>
      </c>
      <c r="AC528" s="139">
        <v>20</v>
      </c>
      <c r="AD528" s="139">
        <v>84</v>
      </c>
      <c r="AE528" s="139">
        <v>-41</v>
      </c>
      <c r="AF528" s="139">
        <v>-72</v>
      </c>
      <c r="AG528" s="139">
        <v>19</v>
      </c>
    </row>
    <row r="529" spans="2:33" ht="15" customHeight="1" x14ac:dyDescent="0.3">
      <c r="B529" s="124">
        <v>44351</v>
      </c>
      <c r="C529" s="96"/>
      <c r="D529" s="96"/>
      <c r="E529" s="30"/>
      <c r="F529" s="30"/>
      <c r="G529" s="96"/>
      <c r="H529" s="95">
        <v>237</v>
      </c>
      <c r="I529" s="91">
        <v>16</v>
      </c>
      <c r="J529" s="92">
        <v>1489</v>
      </c>
      <c r="K529" s="93">
        <v>1.0026936026936026</v>
      </c>
      <c r="L529" s="92">
        <v>120</v>
      </c>
      <c r="M529" s="93">
        <v>0.98360655737704916</v>
      </c>
      <c r="N529" s="15">
        <v>1609</v>
      </c>
      <c r="O529" s="56"/>
      <c r="P529" s="56"/>
      <c r="Q529" s="92">
        <v>638</v>
      </c>
      <c r="R529" s="64">
        <f t="shared" si="394"/>
        <v>0.70699154151716503</v>
      </c>
      <c r="S529" s="92">
        <v>40</v>
      </c>
      <c r="T529" s="64">
        <f t="shared" si="395"/>
        <v>0.2579705622301971</v>
      </c>
      <c r="U529" s="61">
        <f t="shared" si="396"/>
        <v>678</v>
      </c>
      <c r="V529" s="92">
        <v>0</v>
      </c>
      <c r="W529" s="64">
        <f t="shared" si="397"/>
        <v>0</v>
      </c>
      <c r="X529" s="92">
        <v>13</v>
      </c>
      <c r="Y529" s="92">
        <f t="shared" si="379"/>
        <v>0.64817048652995579</v>
      </c>
      <c r="Z529" s="87">
        <f t="shared" si="398"/>
        <v>13</v>
      </c>
      <c r="AB529" s="139">
        <v>-3</v>
      </c>
      <c r="AC529" s="139">
        <v>36</v>
      </c>
      <c r="AD529" s="139">
        <v>42</v>
      </c>
      <c r="AE529" s="139">
        <v>-22</v>
      </c>
      <c r="AF529" s="139">
        <v>-21</v>
      </c>
      <c r="AG529" s="139">
        <v>7</v>
      </c>
    </row>
    <row r="530" spans="2:33" ht="15" customHeight="1" x14ac:dyDescent="0.3">
      <c r="B530" s="124">
        <v>44352</v>
      </c>
      <c r="C530" s="96"/>
      <c r="D530" s="96"/>
      <c r="E530" s="30"/>
      <c r="F530" s="30"/>
      <c r="G530" s="96"/>
      <c r="H530" s="95">
        <v>240</v>
      </c>
      <c r="I530" s="91">
        <v>21</v>
      </c>
      <c r="J530" s="92">
        <v>922</v>
      </c>
      <c r="K530" s="93">
        <v>1.0109649122807018</v>
      </c>
      <c r="L530" s="92">
        <v>70</v>
      </c>
      <c r="M530" s="93">
        <v>1.4</v>
      </c>
      <c r="N530" s="15">
        <v>992</v>
      </c>
      <c r="O530" s="56"/>
      <c r="P530" s="56"/>
      <c r="Q530" s="95">
        <v>0</v>
      </c>
      <c r="R530" s="67">
        <f t="shared" si="394"/>
        <v>0</v>
      </c>
      <c r="S530" s="95">
        <v>0</v>
      </c>
      <c r="T530" s="67">
        <f t="shared" si="395"/>
        <v>0</v>
      </c>
      <c r="U530" s="61">
        <f t="shared" si="396"/>
        <v>0</v>
      </c>
      <c r="V530" s="95">
        <v>0</v>
      </c>
      <c r="W530" s="67">
        <f t="shared" si="397"/>
        <v>0</v>
      </c>
      <c r="X530" s="95">
        <v>0</v>
      </c>
      <c r="Y530" s="92">
        <f t="shared" si="379"/>
        <v>0</v>
      </c>
      <c r="Z530" s="87">
        <f t="shared" si="398"/>
        <v>0</v>
      </c>
      <c r="AB530" s="139">
        <v>-10</v>
      </c>
      <c r="AC530" s="139">
        <v>11</v>
      </c>
      <c r="AD530" s="139">
        <v>51</v>
      </c>
      <c r="AE530" s="139">
        <v>-17</v>
      </c>
      <c r="AF530" s="139">
        <v>-4</v>
      </c>
      <c r="AG530" s="139">
        <v>2</v>
      </c>
    </row>
    <row r="531" spans="2:33" ht="15" customHeight="1" x14ac:dyDescent="0.3">
      <c r="B531" s="124">
        <v>44353</v>
      </c>
      <c r="C531" s="96"/>
      <c r="D531" s="96"/>
      <c r="E531" s="30"/>
      <c r="F531" s="30"/>
      <c r="G531" s="96"/>
      <c r="H531" s="95">
        <v>267</v>
      </c>
      <c r="I531" s="91">
        <v>21</v>
      </c>
      <c r="J531" s="92">
        <v>311</v>
      </c>
      <c r="K531" s="93">
        <v>0.3490460157126824</v>
      </c>
      <c r="L531" s="92">
        <v>42</v>
      </c>
      <c r="M531" s="93">
        <v>1.2727272727272727</v>
      </c>
      <c r="N531" s="15">
        <v>353</v>
      </c>
      <c r="O531" s="56"/>
      <c r="P531" s="56"/>
      <c r="Q531" s="95">
        <v>0</v>
      </c>
      <c r="R531" s="67">
        <f t="shared" si="394"/>
        <v>0</v>
      </c>
      <c r="S531" s="95">
        <v>0</v>
      </c>
      <c r="T531" s="67">
        <f t="shared" si="395"/>
        <v>0</v>
      </c>
      <c r="U531" s="61">
        <f t="shared" si="396"/>
        <v>0</v>
      </c>
      <c r="V531" s="95">
        <v>0</v>
      </c>
      <c r="W531" s="67">
        <f t="shared" si="397"/>
        <v>0</v>
      </c>
      <c r="X531" s="95">
        <v>0</v>
      </c>
      <c r="Y531" s="92">
        <f t="shared" si="379"/>
        <v>0</v>
      </c>
      <c r="Z531" s="87">
        <f t="shared" si="398"/>
        <v>0</v>
      </c>
      <c r="AB531" s="139">
        <v>-13</v>
      </c>
      <c r="AC531" s="139">
        <v>5</v>
      </c>
      <c r="AD531" s="139">
        <v>39</v>
      </c>
      <c r="AE531" s="139">
        <v>-20</v>
      </c>
      <c r="AF531" s="139">
        <v>0</v>
      </c>
      <c r="AG531" s="139">
        <v>0</v>
      </c>
    </row>
    <row r="532" spans="2:33" ht="15" customHeight="1" x14ac:dyDescent="0.3">
      <c r="B532" s="124">
        <v>44354</v>
      </c>
      <c r="C532" s="96"/>
      <c r="D532" s="96"/>
      <c r="E532" s="30"/>
      <c r="F532" s="30"/>
      <c r="G532" s="96"/>
      <c r="H532" s="95">
        <v>203</v>
      </c>
      <c r="I532" s="91">
        <v>20</v>
      </c>
      <c r="J532" s="92">
        <v>529</v>
      </c>
      <c r="K532" s="93">
        <v>0.35743243243243245</v>
      </c>
      <c r="L532" s="92">
        <v>109</v>
      </c>
      <c r="M532" s="93">
        <v>1.058252427184466</v>
      </c>
      <c r="N532" s="15">
        <v>638</v>
      </c>
      <c r="O532" s="56"/>
      <c r="P532" s="56"/>
      <c r="Q532" s="92">
        <v>616</v>
      </c>
      <c r="R532" s="64">
        <f t="shared" si="394"/>
        <v>0.6826125228441593</v>
      </c>
      <c r="S532" s="92">
        <v>65</v>
      </c>
      <c r="T532" s="64">
        <f t="shared" si="395"/>
        <v>0.41920216362407031</v>
      </c>
      <c r="U532" s="61">
        <f t="shared" si="396"/>
        <v>681</v>
      </c>
      <c r="V532" s="92">
        <v>0</v>
      </c>
      <c r="W532" s="64">
        <f t="shared" si="397"/>
        <v>0</v>
      </c>
      <c r="X532" s="92">
        <v>20</v>
      </c>
      <c r="Y532" s="92">
        <f t="shared" si="379"/>
        <v>0.99718536389223977</v>
      </c>
      <c r="Z532" s="87">
        <f t="shared" si="398"/>
        <v>20</v>
      </c>
      <c r="AB532" s="139">
        <v>-1</v>
      </c>
      <c r="AC532" s="139">
        <v>32</v>
      </c>
      <c r="AD532" s="139">
        <v>34</v>
      </c>
      <c r="AE532" s="139">
        <v>-25</v>
      </c>
      <c r="AF532" s="139">
        <v>-13</v>
      </c>
      <c r="AG532" s="139">
        <v>5</v>
      </c>
    </row>
    <row r="533" spans="2:33" ht="15" customHeight="1" x14ac:dyDescent="0.3">
      <c r="B533" s="124">
        <v>44355</v>
      </c>
      <c r="C533" s="96"/>
      <c r="D533" s="96"/>
      <c r="E533" s="30"/>
      <c r="F533" s="30"/>
      <c r="G533" s="96"/>
      <c r="H533" s="95">
        <v>140</v>
      </c>
      <c r="I533" s="91">
        <v>36</v>
      </c>
      <c r="J533" s="92">
        <v>555</v>
      </c>
      <c r="K533" s="93">
        <v>0.37474679270763001</v>
      </c>
      <c r="L533" s="92">
        <v>124</v>
      </c>
      <c r="M533" s="93">
        <v>1.1698113207547169</v>
      </c>
      <c r="N533" s="15">
        <v>679</v>
      </c>
      <c r="O533" s="56"/>
      <c r="P533" s="56"/>
      <c r="Q533" s="92">
        <v>818</v>
      </c>
      <c r="R533" s="64">
        <f t="shared" si="394"/>
        <v>0.90645623975084788</v>
      </c>
      <c r="S533" s="92">
        <v>70</v>
      </c>
      <c r="T533" s="64">
        <f t="shared" si="395"/>
        <v>0.45144848390284492</v>
      </c>
      <c r="U533" s="61">
        <f t="shared" si="396"/>
        <v>888</v>
      </c>
      <c r="V533" s="92">
        <v>1</v>
      </c>
      <c r="W533" s="64">
        <f t="shared" si="397"/>
        <v>0.41264559068219636</v>
      </c>
      <c r="X533" s="92">
        <v>20</v>
      </c>
      <c r="Y533" s="92">
        <f t="shared" si="379"/>
        <v>0.99718536389223977</v>
      </c>
      <c r="Z533" s="87">
        <f t="shared" si="398"/>
        <v>21</v>
      </c>
      <c r="AB533" s="139">
        <v>3</v>
      </c>
      <c r="AC533" s="139">
        <v>35</v>
      </c>
      <c r="AD533" s="139">
        <v>35</v>
      </c>
      <c r="AE533" s="139">
        <v>-23</v>
      </c>
      <c r="AF533" s="139">
        <v>-12</v>
      </c>
      <c r="AG533" s="139">
        <v>5</v>
      </c>
    </row>
    <row r="534" spans="2:33" ht="15" customHeight="1" x14ac:dyDescent="0.3">
      <c r="B534" s="124">
        <v>44356</v>
      </c>
      <c r="C534" s="96"/>
      <c r="D534" s="96"/>
      <c r="E534" s="30"/>
      <c r="F534" s="30"/>
      <c r="G534" s="96"/>
      <c r="H534" s="95">
        <v>168</v>
      </c>
      <c r="I534" s="91">
        <v>23</v>
      </c>
      <c r="J534" s="92">
        <v>1484</v>
      </c>
      <c r="K534" s="93">
        <v>1.0020256583389602</v>
      </c>
      <c r="L534" s="92">
        <v>118</v>
      </c>
      <c r="M534" s="93">
        <v>1.0172413793103448</v>
      </c>
      <c r="N534" s="15">
        <v>1602</v>
      </c>
      <c r="O534" s="56"/>
      <c r="P534" s="56"/>
      <c r="Q534" s="92">
        <v>408</v>
      </c>
      <c r="R534" s="64">
        <f t="shared" si="394"/>
        <v>0.45211998266301462</v>
      </c>
      <c r="S534" s="92">
        <v>63</v>
      </c>
      <c r="T534" s="64">
        <f t="shared" si="395"/>
        <v>0.40630363551256043</v>
      </c>
      <c r="U534" s="61">
        <f t="shared" si="396"/>
        <v>471</v>
      </c>
      <c r="V534" s="92">
        <v>3</v>
      </c>
      <c r="W534" s="64">
        <f t="shared" si="397"/>
        <v>1.237936772046589</v>
      </c>
      <c r="X534" s="92">
        <v>29</v>
      </c>
      <c r="Y534" s="92">
        <f t="shared" si="379"/>
        <v>1.4459187776437477</v>
      </c>
      <c r="Z534" s="87">
        <f t="shared" si="398"/>
        <v>32</v>
      </c>
      <c r="AB534" s="139">
        <v>9</v>
      </c>
      <c r="AC534" s="139">
        <v>38</v>
      </c>
      <c r="AD534" s="139">
        <v>55</v>
      </c>
      <c r="AE534" s="139">
        <v>-16</v>
      </c>
      <c r="AF534" s="139">
        <v>-12</v>
      </c>
      <c r="AG534" s="139">
        <v>2</v>
      </c>
    </row>
    <row r="535" spans="2:33" ht="15" customHeight="1" x14ac:dyDescent="0.3">
      <c r="B535" s="124">
        <v>44357</v>
      </c>
      <c r="C535" s="96"/>
      <c r="D535" s="96"/>
      <c r="E535" s="30"/>
      <c r="F535" s="30"/>
      <c r="G535" s="96"/>
      <c r="H535" s="95">
        <v>195</v>
      </c>
      <c r="I535" s="91">
        <v>24</v>
      </c>
      <c r="J535" s="92">
        <v>906</v>
      </c>
      <c r="K535" s="93">
        <v>0.61257606490872207</v>
      </c>
      <c r="L535" s="92">
        <v>72</v>
      </c>
      <c r="M535" s="93">
        <v>0.67289719626168221</v>
      </c>
      <c r="N535" s="15">
        <v>978</v>
      </c>
      <c r="O535" s="56"/>
      <c r="P535" s="56"/>
      <c r="Q535" s="95">
        <v>0</v>
      </c>
      <c r="R535" s="67">
        <f t="shared" ref="R535:R541" si="399">Q535/Q$68</f>
        <v>0</v>
      </c>
      <c r="S535" s="95">
        <v>0</v>
      </c>
      <c r="T535" s="67">
        <f t="shared" ref="T535:T541" si="400">S535/S$68</f>
        <v>0</v>
      </c>
      <c r="U535" s="61">
        <f t="shared" ref="U535:U541" si="401">Q535+S535</f>
        <v>0</v>
      </c>
      <c r="V535" s="95">
        <v>0</v>
      </c>
      <c r="W535" s="67">
        <f t="shared" ref="W535:W541" si="402">V535/$V$68</f>
        <v>0</v>
      </c>
      <c r="X535" s="95">
        <v>0</v>
      </c>
      <c r="Y535" s="92">
        <f t="shared" si="379"/>
        <v>0</v>
      </c>
      <c r="Z535" s="87">
        <f t="shared" ref="Z535:Z541" si="403">V535+X535</f>
        <v>0</v>
      </c>
      <c r="AB535" s="139">
        <v>-4</v>
      </c>
      <c r="AC535" s="139">
        <v>17</v>
      </c>
      <c r="AD535" s="139">
        <v>118</v>
      </c>
      <c r="AE535" s="139">
        <v>-41</v>
      </c>
      <c r="AF535" s="139">
        <v>-71</v>
      </c>
      <c r="AG535" s="139">
        <v>17</v>
      </c>
    </row>
    <row r="536" spans="2:33" ht="15" customHeight="1" x14ac:dyDescent="0.3">
      <c r="B536" s="124">
        <v>44358</v>
      </c>
      <c r="C536" s="96"/>
      <c r="D536" s="96"/>
      <c r="E536" s="30"/>
      <c r="F536" s="30"/>
      <c r="G536" s="96"/>
      <c r="H536" s="95">
        <v>235</v>
      </c>
      <c r="I536" s="91">
        <v>18</v>
      </c>
      <c r="J536" s="92">
        <v>1489</v>
      </c>
      <c r="K536" s="93">
        <v>1.0026936026936026</v>
      </c>
      <c r="L536" s="92">
        <v>112</v>
      </c>
      <c r="M536" s="93">
        <v>0.91803278688524592</v>
      </c>
      <c r="N536" s="15">
        <v>1601</v>
      </c>
      <c r="O536" s="56"/>
      <c r="P536" s="56"/>
      <c r="Q536" s="92">
        <v>302</v>
      </c>
      <c r="R536" s="64">
        <f t="shared" si="399"/>
        <v>0.33465743814762355</v>
      </c>
      <c r="S536" s="92">
        <v>28</v>
      </c>
      <c r="T536" s="64">
        <f t="shared" si="400"/>
        <v>0.18057939356113797</v>
      </c>
      <c r="U536" s="61">
        <f t="shared" si="401"/>
        <v>330</v>
      </c>
      <c r="V536" s="92">
        <v>0</v>
      </c>
      <c r="W536" s="64">
        <f t="shared" si="402"/>
        <v>0</v>
      </c>
      <c r="X536" s="92">
        <v>7</v>
      </c>
      <c r="Y536" s="92">
        <f t="shared" si="379"/>
        <v>0.34901487736228393</v>
      </c>
      <c r="Z536" s="87">
        <f t="shared" si="403"/>
        <v>7</v>
      </c>
      <c r="AB536" s="139">
        <v>-4</v>
      </c>
      <c r="AC536" s="139">
        <v>36</v>
      </c>
      <c r="AD536" s="139">
        <v>52</v>
      </c>
      <c r="AE536" s="139">
        <v>-25</v>
      </c>
      <c r="AF536" s="139">
        <v>-24</v>
      </c>
      <c r="AG536" s="139">
        <v>7</v>
      </c>
    </row>
    <row r="537" spans="2:33" ht="15" customHeight="1" x14ac:dyDescent="0.3">
      <c r="B537" s="124">
        <v>44359</v>
      </c>
      <c r="C537" s="96"/>
      <c r="D537" s="96"/>
      <c r="E537" s="30"/>
      <c r="F537" s="30"/>
      <c r="G537" s="96"/>
      <c r="H537" s="95">
        <v>219</v>
      </c>
      <c r="I537" s="91">
        <v>25</v>
      </c>
      <c r="J537" s="92">
        <v>921</v>
      </c>
      <c r="K537" s="93">
        <v>1.0098684210526316</v>
      </c>
      <c r="L537" s="92">
        <v>65</v>
      </c>
      <c r="M537" s="93">
        <v>1.3</v>
      </c>
      <c r="N537" s="15">
        <v>986</v>
      </c>
      <c r="O537" s="56"/>
      <c r="P537" s="56"/>
      <c r="Q537" s="95">
        <v>0</v>
      </c>
      <c r="R537" s="67">
        <f t="shared" si="399"/>
        <v>0</v>
      </c>
      <c r="S537" s="95">
        <v>0</v>
      </c>
      <c r="T537" s="67">
        <f t="shared" si="400"/>
        <v>0</v>
      </c>
      <c r="U537" s="61">
        <f t="shared" si="401"/>
        <v>0</v>
      </c>
      <c r="V537" s="95">
        <v>0</v>
      </c>
      <c r="W537" s="67">
        <f t="shared" si="402"/>
        <v>0</v>
      </c>
      <c r="X537" s="95">
        <v>0</v>
      </c>
      <c r="Y537" s="92">
        <f t="shared" si="379"/>
        <v>0</v>
      </c>
      <c r="Z537" s="87">
        <f t="shared" si="403"/>
        <v>0</v>
      </c>
      <c r="AB537" s="139">
        <v>-13</v>
      </c>
      <c r="AC537" s="139">
        <v>12</v>
      </c>
      <c r="AD537" s="139">
        <v>46</v>
      </c>
      <c r="AE537" s="139">
        <v>-20</v>
      </c>
      <c r="AF537" s="139">
        <v>-6</v>
      </c>
      <c r="AG537" s="139">
        <v>2</v>
      </c>
    </row>
    <row r="538" spans="2:33" ht="15" customHeight="1" x14ac:dyDescent="0.3">
      <c r="B538" s="124">
        <v>44360</v>
      </c>
      <c r="C538" s="96"/>
      <c r="D538" s="96"/>
      <c r="E538" s="30"/>
      <c r="F538" s="30"/>
      <c r="G538" s="96"/>
      <c r="H538" s="95">
        <v>251</v>
      </c>
      <c r="I538" s="91">
        <v>17</v>
      </c>
      <c r="J538" s="92">
        <v>900</v>
      </c>
      <c r="K538" s="93">
        <v>1.0101010101010102</v>
      </c>
      <c r="L538" s="92">
        <v>42</v>
      </c>
      <c r="M538" s="93">
        <v>1.2727272727272727</v>
      </c>
      <c r="N538" s="15">
        <v>942</v>
      </c>
      <c r="O538" s="56"/>
      <c r="P538" s="56"/>
      <c r="Q538" s="95">
        <v>0</v>
      </c>
      <c r="R538" s="67">
        <f t="shared" si="399"/>
        <v>0</v>
      </c>
      <c r="S538" s="95">
        <v>0</v>
      </c>
      <c r="T538" s="67">
        <f t="shared" si="400"/>
        <v>0</v>
      </c>
      <c r="U538" s="61">
        <f t="shared" si="401"/>
        <v>0</v>
      </c>
      <c r="V538" s="95">
        <v>0</v>
      </c>
      <c r="W538" s="67">
        <f t="shared" si="402"/>
        <v>0</v>
      </c>
      <c r="X538" s="95">
        <v>0</v>
      </c>
      <c r="Y538" s="92">
        <f t="shared" si="379"/>
        <v>0</v>
      </c>
      <c r="Z538" s="87">
        <f t="shared" si="403"/>
        <v>0</v>
      </c>
      <c r="AB538" s="139">
        <v>-16</v>
      </c>
      <c r="AC538" s="139">
        <v>4</v>
      </c>
      <c r="AD538" s="139">
        <v>30</v>
      </c>
      <c r="AE538" s="139">
        <v>-21</v>
      </c>
      <c r="AF538" s="139">
        <v>0</v>
      </c>
      <c r="AG538" s="139">
        <v>-1</v>
      </c>
    </row>
    <row r="539" spans="2:33" ht="15" customHeight="1" x14ac:dyDescent="0.3">
      <c r="B539" s="124">
        <v>44361</v>
      </c>
      <c r="C539" s="96"/>
      <c r="D539" s="96"/>
      <c r="E539" s="30"/>
      <c r="F539" s="30"/>
      <c r="G539" s="96"/>
      <c r="H539" s="95">
        <v>206</v>
      </c>
      <c r="I539" s="91">
        <v>24</v>
      </c>
      <c r="J539" s="92">
        <v>1495</v>
      </c>
      <c r="K539" s="93">
        <v>1.0101351351351351</v>
      </c>
      <c r="L539" s="92">
        <v>109</v>
      </c>
      <c r="M539" s="93">
        <v>1.058252427184466</v>
      </c>
      <c r="N539" s="15">
        <v>1604</v>
      </c>
      <c r="O539" s="56"/>
      <c r="P539" s="56"/>
      <c r="Q539" s="92">
        <v>635</v>
      </c>
      <c r="R539" s="64">
        <f t="shared" si="399"/>
        <v>0.70366712987993696</v>
      </c>
      <c r="S539" s="92">
        <v>61</v>
      </c>
      <c r="T539" s="64">
        <f t="shared" si="400"/>
        <v>0.39340510740105061</v>
      </c>
      <c r="U539" s="61">
        <f t="shared" si="401"/>
        <v>696</v>
      </c>
      <c r="V539" s="92">
        <v>20</v>
      </c>
      <c r="W539" s="64">
        <f t="shared" si="402"/>
        <v>8.2529118136439266</v>
      </c>
      <c r="X539" s="92">
        <v>10</v>
      </c>
      <c r="Y539" s="92">
        <f t="shared" si="379"/>
        <v>0.49859268194611989</v>
      </c>
      <c r="Z539" s="87">
        <f t="shared" si="403"/>
        <v>30</v>
      </c>
      <c r="AB539" s="139">
        <v>-3</v>
      </c>
      <c r="AC539" s="139">
        <v>28</v>
      </c>
      <c r="AD539" s="139">
        <v>31</v>
      </c>
      <c r="AE539" s="139">
        <v>-23</v>
      </c>
      <c r="AF539" s="139">
        <v>-11</v>
      </c>
      <c r="AG539" s="139">
        <v>5</v>
      </c>
    </row>
    <row r="540" spans="2:33" ht="15" customHeight="1" x14ac:dyDescent="0.3">
      <c r="B540" s="124">
        <v>44362</v>
      </c>
      <c r="C540" s="96"/>
      <c r="D540" s="96"/>
      <c r="E540" s="30"/>
      <c r="F540" s="30"/>
      <c r="G540" s="96"/>
      <c r="H540" s="95">
        <v>145</v>
      </c>
      <c r="I540" s="91">
        <v>27</v>
      </c>
      <c r="J540" s="92">
        <v>1498</v>
      </c>
      <c r="K540" s="93">
        <v>1.0114787305874409</v>
      </c>
      <c r="L540" s="92">
        <v>130</v>
      </c>
      <c r="M540" s="93">
        <v>1.2264150943396226</v>
      </c>
      <c r="N540" s="15">
        <v>1628</v>
      </c>
      <c r="O540" s="56"/>
      <c r="P540" s="56"/>
      <c r="Q540" s="92">
        <v>746</v>
      </c>
      <c r="R540" s="64">
        <f t="shared" si="399"/>
        <v>0.82667036045737474</v>
      </c>
      <c r="S540" s="92">
        <v>95</v>
      </c>
      <c r="T540" s="64">
        <f t="shared" si="400"/>
        <v>0.61268008529671814</v>
      </c>
      <c r="U540" s="61">
        <f t="shared" si="401"/>
        <v>841</v>
      </c>
      <c r="V540" s="92">
        <v>0</v>
      </c>
      <c r="W540" s="64">
        <f t="shared" si="402"/>
        <v>0</v>
      </c>
      <c r="X540" s="92">
        <v>27</v>
      </c>
      <c r="Y540" s="92">
        <f t="shared" si="379"/>
        <v>1.3462002412545235</v>
      </c>
      <c r="Z540" s="87">
        <f t="shared" si="403"/>
        <v>27</v>
      </c>
      <c r="AB540" s="139">
        <v>-5</v>
      </c>
      <c r="AC540" s="139">
        <v>22</v>
      </c>
      <c r="AD540" s="139">
        <v>18</v>
      </c>
      <c r="AE540" s="139">
        <v>-24</v>
      </c>
      <c r="AF540" s="139">
        <v>-11</v>
      </c>
      <c r="AG540" s="139">
        <v>6</v>
      </c>
    </row>
    <row r="541" spans="2:33" ht="15" customHeight="1" x14ac:dyDescent="0.3">
      <c r="B541" s="124">
        <v>44363</v>
      </c>
      <c r="C541" s="96"/>
      <c r="D541" s="96"/>
      <c r="E541" s="30"/>
      <c r="F541" s="30"/>
      <c r="G541" s="96"/>
      <c r="H541" s="95">
        <v>197</v>
      </c>
      <c r="I541" s="142">
        <v>30</v>
      </c>
      <c r="J541" s="92">
        <v>1481</v>
      </c>
      <c r="K541" s="93">
        <v>1</v>
      </c>
      <c r="L541" s="92">
        <v>132</v>
      </c>
      <c r="M541" s="93">
        <v>1.1379310344827587</v>
      </c>
      <c r="N541" s="15">
        <v>1613</v>
      </c>
      <c r="O541" s="56"/>
      <c r="P541" s="56"/>
      <c r="Q541" s="92">
        <v>1013</v>
      </c>
      <c r="R541" s="64">
        <f t="shared" si="399"/>
        <v>1.122542996170671</v>
      </c>
      <c r="S541" s="92">
        <v>105</v>
      </c>
      <c r="T541" s="64">
        <f t="shared" si="400"/>
        <v>0.67717272585426747</v>
      </c>
      <c r="U541" s="61">
        <f t="shared" si="401"/>
        <v>1118</v>
      </c>
      <c r="V541" s="92">
        <v>0</v>
      </c>
      <c r="W541" s="64">
        <f t="shared" si="402"/>
        <v>0</v>
      </c>
      <c r="X541" s="92">
        <v>18</v>
      </c>
      <c r="Y541" s="92">
        <f t="shared" si="379"/>
        <v>0.89746682750301576</v>
      </c>
      <c r="Z541" s="87">
        <f t="shared" si="403"/>
        <v>18</v>
      </c>
      <c r="AB541" s="139">
        <v>-1</v>
      </c>
      <c r="AC541" s="139">
        <v>29</v>
      </c>
      <c r="AD541" s="139">
        <v>27</v>
      </c>
      <c r="AE541" s="139">
        <v>-21</v>
      </c>
      <c r="AF541" s="139">
        <v>-11</v>
      </c>
      <c r="AG541" s="139">
        <v>5</v>
      </c>
    </row>
    <row r="542" spans="2:33" ht="15" customHeight="1" x14ac:dyDescent="0.3">
      <c r="B542" s="124">
        <v>44364</v>
      </c>
      <c r="C542" s="96"/>
      <c r="D542" s="96"/>
      <c r="E542" s="30"/>
      <c r="F542" s="30"/>
      <c r="G542" s="96"/>
      <c r="H542" s="95">
        <v>209</v>
      </c>
      <c r="I542" s="142">
        <v>29</v>
      </c>
      <c r="J542" s="92">
        <v>1494</v>
      </c>
      <c r="K542" s="93">
        <v>1.0101419878296145</v>
      </c>
      <c r="L542" s="92">
        <v>114</v>
      </c>
      <c r="M542" s="93">
        <v>1.0654205607476634</v>
      </c>
      <c r="N542" s="15">
        <v>1608</v>
      </c>
      <c r="O542" s="56"/>
      <c r="P542" s="56"/>
      <c r="Q542" s="92">
        <v>772</v>
      </c>
      <c r="R542" s="64">
        <f t="shared" ref="R542:R547" si="404">Q542/Q$68</f>
        <v>0.85548192798001776</v>
      </c>
      <c r="S542" s="92">
        <v>135</v>
      </c>
      <c r="T542" s="64">
        <f t="shared" ref="T542:T547" si="405">S542/S$68</f>
        <v>0.87065064752691523</v>
      </c>
      <c r="U542" s="61">
        <f t="shared" ref="U542:U547" si="406">Q542+S542</f>
        <v>907</v>
      </c>
      <c r="V542" s="92">
        <v>0</v>
      </c>
      <c r="W542" s="64">
        <f t="shared" ref="W542:W547" si="407">V542/$V$68</f>
        <v>0</v>
      </c>
      <c r="X542" s="92">
        <v>10</v>
      </c>
      <c r="Y542" s="92">
        <f t="shared" si="379"/>
        <v>0.49859268194611989</v>
      </c>
      <c r="Z542" s="87">
        <f t="shared" ref="Z542:Z547" si="408">V542+X542</f>
        <v>10</v>
      </c>
      <c r="AB542" s="139">
        <v>-4</v>
      </c>
      <c r="AC542" s="139">
        <v>25</v>
      </c>
      <c r="AD542" s="139">
        <v>9</v>
      </c>
      <c r="AE542" s="139">
        <v>-25</v>
      </c>
      <c r="AF542" s="139">
        <v>-13</v>
      </c>
      <c r="AG542" s="139">
        <v>6</v>
      </c>
    </row>
    <row r="543" spans="2:33" ht="15" customHeight="1" x14ac:dyDescent="0.3">
      <c r="B543" s="124">
        <v>44365</v>
      </c>
      <c r="C543" s="96"/>
      <c r="D543" s="96"/>
      <c r="E543" s="30"/>
      <c r="F543" s="30"/>
      <c r="G543" s="96"/>
      <c r="H543" s="95">
        <v>263</v>
      </c>
      <c r="I543" s="142">
        <v>16</v>
      </c>
      <c r="J543" s="92">
        <v>1495</v>
      </c>
      <c r="K543" s="93">
        <v>1.0067340067340067</v>
      </c>
      <c r="L543" s="92">
        <v>126</v>
      </c>
      <c r="M543" s="93">
        <v>1.0327868852459017</v>
      </c>
      <c r="N543" s="15">
        <v>1621</v>
      </c>
      <c r="O543" s="56"/>
      <c r="P543" s="56"/>
      <c r="Q543" s="92">
        <v>648</v>
      </c>
      <c r="R543" s="64">
        <f t="shared" si="404"/>
        <v>0.71807291364125847</v>
      </c>
      <c r="S543" s="92">
        <v>85</v>
      </c>
      <c r="T543" s="64">
        <f t="shared" si="405"/>
        <v>0.54818744473916881</v>
      </c>
      <c r="U543" s="61">
        <f t="shared" si="406"/>
        <v>733</v>
      </c>
      <c r="V543" s="92">
        <v>0</v>
      </c>
      <c r="W543" s="64">
        <f t="shared" si="407"/>
        <v>0</v>
      </c>
      <c r="X543" s="92">
        <v>15</v>
      </c>
      <c r="Y543" s="92">
        <f t="shared" si="379"/>
        <v>0.7478890229191798</v>
      </c>
      <c r="Z543" s="87">
        <f t="shared" si="408"/>
        <v>15</v>
      </c>
      <c r="AB543" s="139">
        <v>-9</v>
      </c>
      <c r="AC543" s="139">
        <v>24</v>
      </c>
      <c r="AD543" s="139">
        <v>8</v>
      </c>
      <c r="AE543" s="139">
        <v>-25</v>
      </c>
      <c r="AF543" s="139">
        <v>-13</v>
      </c>
      <c r="AG543" s="139">
        <v>6</v>
      </c>
    </row>
    <row r="544" spans="2:33" ht="15" customHeight="1" x14ac:dyDescent="0.3">
      <c r="B544" s="124">
        <v>44366</v>
      </c>
      <c r="C544" s="96"/>
      <c r="D544" s="96"/>
      <c r="E544" s="30"/>
      <c r="F544" s="30"/>
      <c r="G544" s="96"/>
      <c r="H544" s="95">
        <v>245</v>
      </c>
      <c r="I544" s="142">
        <v>24</v>
      </c>
      <c r="J544" s="92">
        <v>926</v>
      </c>
      <c r="K544" s="93">
        <v>1.0153508771929824</v>
      </c>
      <c r="L544" s="92">
        <v>75</v>
      </c>
      <c r="M544" s="93">
        <v>1.5</v>
      </c>
      <c r="N544" s="15">
        <v>1001</v>
      </c>
      <c r="O544" s="56"/>
      <c r="P544" s="56"/>
      <c r="Q544" s="95">
        <v>0</v>
      </c>
      <c r="R544" s="67">
        <f t="shared" si="404"/>
        <v>0</v>
      </c>
      <c r="S544" s="95">
        <v>0</v>
      </c>
      <c r="T544" s="67">
        <f t="shared" si="405"/>
        <v>0</v>
      </c>
      <c r="U544" s="61">
        <f t="shared" si="406"/>
        <v>0</v>
      </c>
      <c r="V544" s="95">
        <v>0</v>
      </c>
      <c r="W544" s="67">
        <f t="shared" si="407"/>
        <v>0</v>
      </c>
      <c r="X544" s="95">
        <v>0</v>
      </c>
      <c r="Y544" s="92">
        <f t="shared" si="379"/>
        <v>0</v>
      </c>
      <c r="Z544" s="62">
        <f t="shared" si="408"/>
        <v>0</v>
      </c>
      <c r="AB544" s="139">
        <v>-18</v>
      </c>
      <c r="AC544" s="139">
        <v>10</v>
      </c>
      <c r="AD544" s="139">
        <v>-1</v>
      </c>
      <c r="AE544" s="139">
        <v>-27</v>
      </c>
      <c r="AF544" s="139">
        <v>-2</v>
      </c>
      <c r="AG544" s="139">
        <v>4</v>
      </c>
    </row>
    <row r="545" spans="2:33" ht="15" customHeight="1" x14ac:dyDescent="0.3">
      <c r="B545" s="124">
        <v>44367</v>
      </c>
      <c r="C545" s="96"/>
      <c r="D545" s="96"/>
      <c r="E545" s="30"/>
      <c r="F545" s="30"/>
      <c r="G545" s="96"/>
      <c r="H545" s="95">
        <v>273</v>
      </c>
      <c r="I545" s="142">
        <v>17</v>
      </c>
      <c r="J545" s="92">
        <v>899</v>
      </c>
      <c r="K545" s="93">
        <v>1.0089786756453423</v>
      </c>
      <c r="L545" s="92">
        <v>43</v>
      </c>
      <c r="M545" s="93">
        <v>1.303030303030303</v>
      </c>
      <c r="N545" s="15">
        <v>942</v>
      </c>
      <c r="O545" s="56"/>
      <c r="P545" s="56"/>
      <c r="Q545" s="95">
        <v>0</v>
      </c>
      <c r="R545" s="67">
        <f t="shared" si="404"/>
        <v>0</v>
      </c>
      <c r="S545" s="95">
        <v>0</v>
      </c>
      <c r="T545" s="67">
        <f t="shared" si="405"/>
        <v>0</v>
      </c>
      <c r="U545" s="61">
        <f t="shared" si="406"/>
        <v>0</v>
      </c>
      <c r="V545" s="95">
        <v>0</v>
      </c>
      <c r="W545" s="67">
        <f t="shared" si="407"/>
        <v>0</v>
      </c>
      <c r="X545" s="95">
        <v>0</v>
      </c>
      <c r="Y545" s="92">
        <f t="shared" si="379"/>
        <v>0</v>
      </c>
      <c r="Z545" s="62">
        <f t="shared" si="408"/>
        <v>0</v>
      </c>
      <c r="AB545" s="139">
        <v>-20</v>
      </c>
      <c r="AC545" s="139">
        <v>3</v>
      </c>
      <c r="AD545" s="139">
        <v>-15</v>
      </c>
      <c r="AE545" s="139">
        <v>-30</v>
      </c>
      <c r="AF545" s="139">
        <v>-3</v>
      </c>
      <c r="AG545" s="139">
        <v>6</v>
      </c>
    </row>
    <row r="546" spans="2:33" ht="15" customHeight="1" x14ac:dyDescent="0.3">
      <c r="B546" s="124">
        <v>44368</v>
      </c>
      <c r="C546" s="96"/>
      <c r="D546" s="96"/>
      <c r="E546" s="30"/>
      <c r="F546" s="30"/>
      <c r="G546" s="96"/>
      <c r="H546" s="95">
        <v>222</v>
      </c>
      <c r="I546" s="142">
        <v>19</v>
      </c>
      <c r="J546" s="92">
        <v>1491</v>
      </c>
      <c r="K546" s="93">
        <v>1.0074324324324324</v>
      </c>
      <c r="L546" s="92">
        <v>116</v>
      </c>
      <c r="M546" s="93">
        <v>1.1262135922330097</v>
      </c>
      <c r="N546" s="15">
        <v>1607</v>
      </c>
      <c r="O546" s="56"/>
      <c r="P546" s="56"/>
      <c r="Q546" s="92">
        <v>902</v>
      </c>
      <c r="R546" s="64">
        <f t="shared" si="404"/>
        <v>0.99953976559323321</v>
      </c>
      <c r="S546" s="92">
        <v>140</v>
      </c>
      <c r="T546" s="64">
        <f t="shared" si="405"/>
        <v>0.90289696780568984</v>
      </c>
      <c r="U546" s="61">
        <f t="shared" si="406"/>
        <v>1042</v>
      </c>
      <c r="V546" s="92">
        <v>0</v>
      </c>
      <c r="W546" s="64">
        <f t="shared" si="407"/>
        <v>0</v>
      </c>
      <c r="X546" s="92">
        <v>14</v>
      </c>
      <c r="Y546" s="92">
        <f t="shared" si="379"/>
        <v>0.69802975472456785</v>
      </c>
      <c r="Z546" s="87">
        <f t="shared" si="408"/>
        <v>14</v>
      </c>
      <c r="AB546" s="139">
        <v>-5</v>
      </c>
      <c r="AC546" s="139">
        <v>25</v>
      </c>
      <c r="AD546" s="139">
        <v>19</v>
      </c>
      <c r="AE546" s="139">
        <v>-26</v>
      </c>
      <c r="AF546" s="139">
        <v>-16</v>
      </c>
      <c r="AG546" s="139">
        <v>7</v>
      </c>
    </row>
    <row r="547" spans="2:33" ht="15" customHeight="1" x14ac:dyDescent="0.3">
      <c r="B547" s="124">
        <v>44369</v>
      </c>
      <c r="C547" s="96"/>
      <c r="D547" s="96"/>
      <c r="E547" s="30"/>
      <c r="F547" s="30"/>
      <c r="G547" s="96"/>
      <c r="H547" s="95">
        <v>161</v>
      </c>
      <c r="I547" s="142">
        <v>27</v>
      </c>
      <c r="J547" s="92">
        <v>1497</v>
      </c>
      <c r="K547" s="93">
        <v>1.0108035111411209</v>
      </c>
      <c r="L547" s="92">
        <v>128</v>
      </c>
      <c r="M547" s="93">
        <v>1.2075471698113207</v>
      </c>
      <c r="N547" s="15">
        <v>1625</v>
      </c>
      <c r="O547" s="56"/>
      <c r="P547" s="56"/>
      <c r="Q547" s="92">
        <v>1334</v>
      </c>
      <c r="R547" s="64">
        <f t="shared" si="404"/>
        <v>1.4782550413540723</v>
      </c>
      <c r="S547" s="92">
        <v>167</v>
      </c>
      <c r="T547" s="64">
        <f t="shared" si="405"/>
        <v>1.0770270973110729</v>
      </c>
      <c r="U547" s="61">
        <f t="shared" si="406"/>
        <v>1501</v>
      </c>
      <c r="V547" s="92">
        <v>1</v>
      </c>
      <c r="W547" s="64">
        <f t="shared" si="407"/>
        <v>0.41264559068219636</v>
      </c>
      <c r="X547" s="92">
        <v>16</v>
      </c>
      <c r="Y547" s="92">
        <f t="shared" si="379"/>
        <v>0.79774829111379175</v>
      </c>
      <c r="Z547" s="87">
        <f t="shared" si="408"/>
        <v>17</v>
      </c>
      <c r="AB547" s="139">
        <v>-2</v>
      </c>
      <c r="AC547" s="139">
        <v>28</v>
      </c>
      <c r="AD547" s="139">
        <v>25</v>
      </c>
      <c r="AE547" s="139">
        <v>-24</v>
      </c>
      <c r="AF547" s="139">
        <v>-16</v>
      </c>
      <c r="AG547" s="139">
        <v>6</v>
      </c>
    </row>
    <row r="548" spans="2:33" ht="15" customHeight="1" x14ac:dyDescent="0.3">
      <c r="B548" s="124">
        <v>44370</v>
      </c>
      <c r="C548" s="96"/>
      <c r="D548" s="96"/>
      <c r="E548" s="30"/>
      <c r="F548" s="30"/>
      <c r="G548" s="131"/>
      <c r="H548" s="95">
        <v>203</v>
      </c>
      <c r="I548" s="142">
        <v>30</v>
      </c>
      <c r="J548" s="92">
        <v>1496</v>
      </c>
      <c r="K548" s="93">
        <v>1.0101282916948009</v>
      </c>
      <c r="L548" s="92">
        <v>131</v>
      </c>
      <c r="M548" s="93">
        <v>1.1293103448275863</v>
      </c>
      <c r="N548" s="15">
        <v>1627</v>
      </c>
      <c r="O548" s="56"/>
      <c r="P548" s="56"/>
      <c r="Q548" s="92">
        <v>1094</v>
      </c>
      <c r="R548" s="64">
        <f t="shared" ref="R548" si="409">Q548/Q$68</f>
        <v>1.2123021103758285</v>
      </c>
      <c r="S548" s="92">
        <v>187</v>
      </c>
      <c r="T548" s="64">
        <f t="shared" ref="T548" si="410">S548/S$68</f>
        <v>1.2060123784261716</v>
      </c>
      <c r="U548" s="61">
        <f t="shared" ref="U548" si="411">Q548+S548</f>
        <v>1281</v>
      </c>
      <c r="V548" s="92">
        <v>5</v>
      </c>
      <c r="W548" s="64">
        <f t="shared" ref="W548" si="412">V548/$V$68</f>
        <v>2.0632279534109816</v>
      </c>
      <c r="X548" s="92">
        <v>22</v>
      </c>
      <c r="Y548" s="92">
        <f t="shared" si="379"/>
        <v>1.0969039002814638</v>
      </c>
      <c r="Z548" s="87">
        <f t="shared" ref="Z548" si="413">V548+X548</f>
        <v>27</v>
      </c>
      <c r="AA548" s="131"/>
      <c r="AB548" s="139">
        <v>-1</v>
      </c>
      <c r="AC548" s="139">
        <v>30</v>
      </c>
      <c r="AD548" s="139">
        <v>42</v>
      </c>
      <c r="AE548" s="139">
        <v>-22</v>
      </c>
      <c r="AF548" s="139">
        <v>-16</v>
      </c>
      <c r="AG548" s="139">
        <v>4</v>
      </c>
    </row>
    <row r="549" spans="2:33" ht="15" customHeight="1" x14ac:dyDescent="0.3">
      <c r="B549" s="124">
        <v>44371</v>
      </c>
      <c r="C549" s="96"/>
      <c r="D549" s="96"/>
      <c r="E549" s="30"/>
      <c r="F549" s="30"/>
      <c r="G549" s="131"/>
      <c r="H549" s="95">
        <v>226</v>
      </c>
      <c r="I549" s="142">
        <v>30</v>
      </c>
      <c r="J549" s="92">
        <v>1400</v>
      </c>
      <c r="K549" s="93">
        <v>0.94658553076402974</v>
      </c>
      <c r="L549" s="92">
        <v>103</v>
      </c>
      <c r="M549" s="93">
        <v>0.96261682242990654</v>
      </c>
      <c r="N549" s="15">
        <v>1503</v>
      </c>
      <c r="O549" s="56"/>
      <c r="P549" s="56"/>
      <c r="Q549" s="92">
        <v>636</v>
      </c>
      <c r="R549" s="64">
        <f t="shared" ref="R549:R554" si="414">Q549/Q$68</f>
        <v>0.70477526709234628</v>
      </c>
      <c r="S549" s="92">
        <v>134</v>
      </c>
      <c r="T549" s="64">
        <f t="shared" ref="T549:T554" si="415">S549/S$68</f>
        <v>0.86420138347116027</v>
      </c>
      <c r="U549" s="61">
        <f t="shared" ref="U549:U554" si="416">Q549+S549</f>
        <v>770</v>
      </c>
      <c r="V549" s="92">
        <v>0</v>
      </c>
      <c r="W549" s="64">
        <f t="shared" ref="W549:W554" si="417">V549/$V$68</f>
        <v>0</v>
      </c>
      <c r="X549" s="92">
        <v>16</v>
      </c>
      <c r="Y549" s="92">
        <f t="shared" si="379"/>
        <v>0.79774829111379175</v>
      </c>
      <c r="Z549" s="87">
        <f t="shared" ref="Z549:Z554" si="418">V549+X549</f>
        <v>16</v>
      </c>
      <c r="AA549" s="131"/>
      <c r="AB549" s="139">
        <v>-1</v>
      </c>
      <c r="AC549" s="139">
        <v>24</v>
      </c>
      <c r="AD549" s="139">
        <v>67</v>
      </c>
      <c r="AE549" s="139">
        <v>-28</v>
      </c>
      <c r="AF549" s="139">
        <v>-32</v>
      </c>
      <c r="AG549" s="139">
        <v>9</v>
      </c>
    </row>
    <row r="550" spans="2:33" ht="15" customHeight="1" x14ac:dyDescent="0.3">
      <c r="B550" s="124">
        <v>44372</v>
      </c>
      <c r="C550" s="96"/>
      <c r="D550" s="96"/>
      <c r="E550" s="30"/>
      <c r="F550" s="30"/>
      <c r="G550" s="131"/>
      <c r="H550" s="95">
        <v>266</v>
      </c>
      <c r="I550" s="142">
        <v>22</v>
      </c>
      <c r="J550" s="92">
        <v>1240</v>
      </c>
      <c r="K550" s="93">
        <v>0.83501683501683499</v>
      </c>
      <c r="L550" s="92">
        <v>60</v>
      </c>
      <c r="M550" s="93">
        <v>0.49180327868852458</v>
      </c>
      <c r="N550" s="15">
        <v>1300</v>
      </c>
      <c r="O550" s="56"/>
      <c r="P550" s="56"/>
      <c r="Q550" s="92">
        <v>707</v>
      </c>
      <c r="R550" s="64">
        <f t="shared" si="414"/>
        <v>0.7834530091734101</v>
      </c>
      <c r="S550" s="92">
        <v>189</v>
      </c>
      <c r="T550" s="64">
        <f t="shared" si="415"/>
        <v>1.2189109065376813</v>
      </c>
      <c r="U550" s="61">
        <f t="shared" si="416"/>
        <v>896</v>
      </c>
      <c r="V550" s="92">
        <v>0</v>
      </c>
      <c r="W550" s="64">
        <f t="shared" si="417"/>
        <v>0</v>
      </c>
      <c r="X550" s="92">
        <v>11</v>
      </c>
      <c r="Y550" s="92">
        <f t="shared" si="379"/>
        <v>0.54845195014073189</v>
      </c>
      <c r="Z550" s="87">
        <f t="shared" si="418"/>
        <v>11</v>
      </c>
      <c r="AA550" s="131"/>
      <c r="AB550" s="139">
        <v>-4</v>
      </c>
      <c r="AC550" s="139">
        <v>28</v>
      </c>
      <c r="AD550" s="139">
        <v>52</v>
      </c>
      <c r="AE550" s="139">
        <v>-25</v>
      </c>
      <c r="AF550" s="139">
        <v>-21</v>
      </c>
      <c r="AG550" s="139">
        <v>6</v>
      </c>
    </row>
    <row r="551" spans="2:33" ht="15" customHeight="1" x14ac:dyDescent="0.3">
      <c r="B551" s="124">
        <v>44373</v>
      </c>
      <c r="C551" s="96"/>
      <c r="D551" s="96"/>
      <c r="E551" s="30"/>
      <c r="F551" s="30"/>
      <c r="G551" s="131"/>
      <c r="H551" s="95">
        <v>262</v>
      </c>
      <c r="I551" s="142">
        <v>29</v>
      </c>
      <c r="J551" s="92">
        <v>922</v>
      </c>
      <c r="K551" s="93">
        <v>1.0109649122807018</v>
      </c>
      <c r="L551" s="92">
        <v>77</v>
      </c>
      <c r="M551" s="93">
        <v>1.54</v>
      </c>
      <c r="N551" s="15">
        <v>999</v>
      </c>
      <c r="O551" s="56"/>
      <c r="P551" s="56"/>
      <c r="Q551" s="95">
        <v>0</v>
      </c>
      <c r="R551" s="67">
        <f t="shared" si="414"/>
        <v>0</v>
      </c>
      <c r="S551" s="95">
        <v>0</v>
      </c>
      <c r="T551" s="67">
        <f t="shared" si="415"/>
        <v>0</v>
      </c>
      <c r="U551" s="61">
        <f t="shared" si="416"/>
        <v>0</v>
      </c>
      <c r="V551" s="95">
        <v>0</v>
      </c>
      <c r="W551" s="67">
        <f t="shared" si="417"/>
        <v>0</v>
      </c>
      <c r="X551" s="95">
        <v>0</v>
      </c>
      <c r="Y551" s="92">
        <f t="shared" si="379"/>
        <v>0</v>
      </c>
      <c r="Z551" s="87">
        <f t="shared" si="418"/>
        <v>0</v>
      </c>
      <c r="AA551" s="131"/>
      <c r="AB551" s="139">
        <v>-13</v>
      </c>
      <c r="AC551" s="139">
        <v>15</v>
      </c>
      <c r="AD551" s="139">
        <v>39</v>
      </c>
      <c r="AE551" s="139">
        <v>-23</v>
      </c>
      <c r="AF551" s="139">
        <v>-3</v>
      </c>
      <c r="AG551" s="139">
        <v>2</v>
      </c>
    </row>
    <row r="552" spans="2:33" ht="15" customHeight="1" x14ac:dyDescent="0.3">
      <c r="B552" s="124">
        <v>44374</v>
      </c>
      <c r="C552" s="96"/>
      <c r="D552" s="96"/>
      <c r="E552" s="30"/>
      <c r="F552" s="30"/>
      <c r="G552" s="131"/>
      <c r="H552" s="95">
        <v>295</v>
      </c>
      <c r="I552" s="142">
        <v>21</v>
      </c>
      <c r="J552" s="92">
        <v>901</v>
      </c>
      <c r="K552" s="93">
        <v>1.0112233445566778</v>
      </c>
      <c r="L552" s="92">
        <v>41</v>
      </c>
      <c r="M552" s="93">
        <v>1.2424242424242424</v>
      </c>
      <c r="N552" s="15">
        <v>942</v>
      </c>
      <c r="O552" s="56"/>
      <c r="P552" s="56"/>
      <c r="Q552" s="95">
        <v>0</v>
      </c>
      <c r="R552" s="67">
        <f t="shared" si="414"/>
        <v>0</v>
      </c>
      <c r="S552" s="95">
        <v>0</v>
      </c>
      <c r="T552" s="67">
        <f t="shared" si="415"/>
        <v>0</v>
      </c>
      <c r="U552" s="61">
        <f t="shared" si="416"/>
        <v>0</v>
      </c>
      <c r="V552" s="95">
        <v>0</v>
      </c>
      <c r="W552" s="67">
        <f t="shared" si="417"/>
        <v>0</v>
      </c>
      <c r="X552" s="95">
        <v>0</v>
      </c>
      <c r="Y552" s="92">
        <f t="shared" si="379"/>
        <v>0</v>
      </c>
      <c r="Z552" s="87">
        <f t="shared" si="418"/>
        <v>0</v>
      </c>
      <c r="AA552" s="131"/>
      <c r="AB552" s="139">
        <v>-18</v>
      </c>
      <c r="AC552" s="139">
        <v>9</v>
      </c>
      <c r="AD552" s="139">
        <v>13</v>
      </c>
      <c r="AE552" s="139">
        <v>-27</v>
      </c>
      <c r="AF552" s="139">
        <v>0</v>
      </c>
      <c r="AG552" s="139">
        <v>3</v>
      </c>
    </row>
    <row r="553" spans="2:33" ht="15" customHeight="1" x14ac:dyDescent="0.3">
      <c r="B553" s="124">
        <v>44375</v>
      </c>
      <c r="C553" s="96"/>
      <c r="D553" s="96"/>
      <c r="E553" s="30"/>
      <c r="F553" s="30"/>
      <c r="G553" s="131"/>
      <c r="H553" s="95">
        <v>243</v>
      </c>
      <c r="I553" s="142">
        <v>23</v>
      </c>
      <c r="J553" s="92">
        <v>1198</v>
      </c>
      <c r="K553" s="93">
        <v>0.80945945945945941</v>
      </c>
      <c r="L553" s="92">
        <v>29</v>
      </c>
      <c r="M553" s="93">
        <v>0.28155339805825241</v>
      </c>
      <c r="N553" s="15">
        <v>1227</v>
      </c>
      <c r="O553" s="56"/>
      <c r="P553" s="56"/>
      <c r="Q553" s="92">
        <v>2517</v>
      </c>
      <c r="R553" s="64">
        <f t="shared" si="414"/>
        <v>2.7891813636343326</v>
      </c>
      <c r="S553" s="92">
        <v>342</v>
      </c>
      <c r="T553" s="64">
        <f t="shared" si="415"/>
        <v>2.2056483070681852</v>
      </c>
      <c r="U553" s="61">
        <f t="shared" si="416"/>
        <v>2859</v>
      </c>
      <c r="V553" s="92">
        <v>0</v>
      </c>
      <c r="W553" s="64">
        <f t="shared" si="417"/>
        <v>0</v>
      </c>
      <c r="X553" s="92">
        <v>12</v>
      </c>
      <c r="Y553" s="92">
        <f t="shared" si="379"/>
        <v>0.59831121833534384</v>
      </c>
      <c r="Z553" s="87">
        <f t="shared" si="418"/>
        <v>12</v>
      </c>
      <c r="AA553" s="131"/>
      <c r="AB553" s="139">
        <v>-2</v>
      </c>
      <c r="AC553" s="139">
        <v>26</v>
      </c>
      <c r="AD553" s="139">
        <v>29</v>
      </c>
      <c r="AE553" s="139">
        <v>-26</v>
      </c>
      <c r="AF553" s="139">
        <v>-20</v>
      </c>
      <c r="AG553" s="139">
        <v>6</v>
      </c>
    </row>
    <row r="554" spans="2:33" ht="15" customHeight="1" x14ac:dyDescent="0.3">
      <c r="B554" s="124">
        <v>44376</v>
      </c>
      <c r="C554" s="96"/>
      <c r="D554" s="96"/>
      <c r="E554" s="30"/>
      <c r="F554" s="30"/>
      <c r="G554" s="131"/>
      <c r="H554" s="95">
        <v>170</v>
      </c>
      <c r="I554" s="142">
        <v>27</v>
      </c>
      <c r="J554" s="92">
        <v>1491</v>
      </c>
      <c r="K554" s="93">
        <v>1.0067521944632005</v>
      </c>
      <c r="L554" s="92">
        <v>119</v>
      </c>
      <c r="M554" s="93">
        <v>1.1226415094339623</v>
      </c>
      <c r="N554" s="15">
        <v>1610</v>
      </c>
      <c r="O554" s="56"/>
      <c r="P554" s="56"/>
      <c r="Q554" s="92">
        <v>1809</v>
      </c>
      <c r="R554" s="64">
        <f t="shared" si="414"/>
        <v>2.0046202172485135</v>
      </c>
      <c r="S554" s="92">
        <v>408</v>
      </c>
      <c r="T554" s="64">
        <f t="shared" si="415"/>
        <v>2.6312997347480107</v>
      </c>
      <c r="U554" s="61">
        <f t="shared" si="416"/>
        <v>2217</v>
      </c>
      <c r="V554" s="92">
        <v>0</v>
      </c>
      <c r="W554" s="64">
        <f t="shared" si="417"/>
        <v>0</v>
      </c>
      <c r="X554" s="92">
        <v>26</v>
      </c>
      <c r="Y554" s="92">
        <f t="shared" si="379"/>
        <v>1.2963409730599116</v>
      </c>
      <c r="Z554" s="87">
        <f t="shared" si="418"/>
        <v>26</v>
      </c>
      <c r="AA554" s="131"/>
      <c r="AB554" s="139">
        <v>-1</v>
      </c>
      <c r="AC554" s="139">
        <v>25</v>
      </c>
      <c r="AD554" s="139">
        <v>28</v>
      </c>
      <c r="AE554" s="139">
        <v>-26</v>
      </c>
      <c r="AF554" s="139">
        <v>-23</v>
      </c>
      <c r="AG554" s="139">
        <v>6</v>
      </c>
    </row>
    <row r="555" spans="2:33" ht="15" customHeight="1" x14ac:dyDescent="0.3">
      <c r="B555" s="124">
        <v>44377</v>
      </c>
      <c r="C555" s="96"/>
      <c r="D555" s="96"/>
      <c r="E555" s="30"/>
      <c r="F555" s="30"/>
      <c r="G555" s="131"/>
      <c r="H555" s="95">
        <v>238</v>
      </c>
      <c r="I555" s="142">
        <v>31</v>
      </c>
      <c r="J555" s="92">
        <v>1488</v>
      </c>
      <c r="K555" s="93">
        <v>1.0047265361242403</v>
      </c>
      <c r="L555" s="92">
        <v>124</v>
      </c>
      <c r="M555" s="93">
        <v>1.0689655172413792</v>
      </c>
      <c r="N555" s="15">
        <v>0</v>
      </c>
      <c r="O555" s="56"/>
      <c r="P555" s="56"/>
      <c r="Q555" s="92">
        <v>1797</v>
      </c>
      <c r="R555" s="64">
        <f t="shared" ref="R555" si="419">Q555/Q$68</f>
        <v>1.9913225706996012</v>
      </c>
      <c r="S555" s="92">
        <v>358</v>
      </c>
      <c r="T555" s="64">
        <f t="shared" ref="T555" si="420">S555/S$68</f>
        <v>2.3088365319602642</v>
      </c>
      <c r="U555" s="61">
        <f t="shared" ref="U555" si="421">Q555+S555</f>
        <v>2155</v>
      </c>
      <c r="V555" s="92">
        <v>0</v>
      </c>
      <c r="W555" s="64">
        <f t="shared" ref="W555" si="422">V555/$V$68</f>
        <v>0</v>
      </c>
      <c r="X555" s="92">
        <v>9</v>
      </c>
      <c r="Y555" s="92">
        <f t="shared" si="379"/>
        <v>0.44873341375150788</v>
      </c>
      <c r="Z555" s="87">
        <f t="shared" ref="Z555" si="423">V555+X555</f>
        <v>9</v>
      </c>
      <c r="AA555" s="131"/>
      <c r="AB555" s="139">
        <v>3</v>
      </c>
      <c r="AC555" s="139">
        <v>32</v>
      </c>
      <c r="AD555" s="139">
        <v>38</v>
      </c>
      <c r="AE555" s="139">
        <v>-20</v>
      </c>
      <c r="AF555" s="139">
        <v>-19</v>
      </c>
      <c r="AG555" s="139">
        <v>4</v>
      </c>
    </row>
    <row r="556" spans="2:33" ht="15" customHeight="1" x14ac:dyDescent="0.3">
      <c r="B556" s="124">
        <v>44378</v>
      </c>
      <c r="C556" s="96"/>
      <c r="D556" s="96"/>
      <c r="E556" s="30"/>
      <c r="F556" s="30"/>
      <c r="G556" s="131"/>
      <c r="H556" s="95">
        <v>272</v>
      </c>
      <c r="I556" s="142">
        <v>25</v>
      </c>
      <c r="J556" s="92">
        <v>1474</v>
      </c>
      <c r="K556" s="93">
        <v>0.99661933739012842</v>
      </c>
      <c r="L556" s="92">
        <v>107</v>
      </c>
      <c r="M556" s="93">
        <v>1</v>
      </c>
      <c r="N556" s="15">
        <v>1581</v>
      </c>
      <c r="O556" s="56"/>
      <c r="P556" s="56"/>
      <c r="Q556" s="92">
        <v>336</v>
      </c>
      <c r="R556" s="64">
        <f t="shared" ref="R556:R561" si="424">Q556/Q$68</f>
        <v>0.37233410336954142</v>
      </c>
      <c r="S556" s="92">
        <v>74</v>
      </c>
      <c r="T556" s="64">
        <f t="shared" ref="T556:T561" si="425">S556/S$68</f>
        <v>0.47724554012586468</v>
      </c>
      <c r="U556" s="61">
        <f t="shared" ref="U556:U561" si="426">Q556+S556</f>
        <v>410</v>
      </c>
      <c r="V556" s="92">
        <v>0</v>
      </c>
      <c r="W556" s="64">
        <f t="shared" ref="W556:W561" si="427">V556/$V$68</f>
        <v>0</v>
      </c>
      <c r="X556" s="92">
        <v>9</v>
      </c>
      <c r="Y556" s="92">
        <f t="shared" si="379"/>
        <v>0.44873341375150788</v>
      </c>
      <c r="Z556" s="87">
        <f t="shared" ref="Z556:Z561" si="428">V556+X556</f>
        <v>9</v>
      </c>
      <c r="AA556" s="131"/>
      <c r="AB556" s="139">
        <v>5</v>
      </c>
      <c r="AC556" s="139">
        <v>35</v>
      </c>
      <c r="AD556" s="139">
        <v>47</v>
      </c>
      <c r="AE556" s="139">
        <v>-20</v>
      </c>
      <c r="AF556" s="139">
        <v>-20</v>
      </c>
      <c r="AG556" s="139">
        <v>6</v>
      </c>
    </row>
    <row r="557" spans="2:33" ht="15" customHeight="1" x14ac:dyDescent="0.3">
      <c r="B557" s="124">
        <v>44379</v>
      </c>
      <c r="C557" s="96"/>
      <c r="D557" s="96"/>
      <c r="E557" s="30"/>
      <c r="F557" s="30"/>
      <c r="G557" s="131"/>
      <c r="H557" s="95">
        <v>323</v>
      </c>
      <c r="I557" s="142">
        <v>20</v>
      </c>
      <c r="J557" s="92">
        <v>1253</v>
      </c>
      <c r="K557" s="93">
        <v>0.84377104377104373</v>
      </c>
      <c r="L557" s="92">
        <v>47</v>
      </c>
      <c r="M557" s="93">
        <v>0.38524590163934425</v>
      </c>
      <c r="N557" s="15">
        <v>1300</v>
      </c>
      <c r="O557" s="56"/>
      <c r="P557" s="56"/>
      <c r="Q557" s="92">
        <v>363</v>
      </c>
      <c r="R557" s="64">
        <f t="shared" si="424"/>
        <v>0.40225380810459388</v>
      </c>
      <c r="S557" s="92">
        <v>32</v>
      </c>
      <c r="T557" s="64">
        <f t="shared" si="425"/>
        <v>0.2063764497841577</v>
      </c>
      <c r="U557" s="61">
        <f t="shared" si="426"/>
        <v>395</v>
      </c>
      <c r="V557" s="92">
        <v>0</v>
      </c>
      <c r="W557" s="64">
        <f t="shared" si="427"/>
        <v>0</v>
      </c>
      <c r="X557" s="92">
        <v>13</v>
      </c>
      <c r="Y557" s="92">
        <f t="shared" si="379"/>
        <v>0.64817048652995579</v>
      </c>
      <c r="Z557" s="87">
        <f t="shared" si="428"/>
        <v>13</v>
      </c>
      <c r="AA557" s="131"/>
      <c r="AB557" s="139">
        <v>-4</v>
      </c>
      <c r="AC557" s="139">
        <v>31</v>
      </c>
      <c r="AD557" s="139">
        <v>33</v>
      </c>
      <c r="AE557" s="139">
        <v>-24</v>
      </c>
      <c r="AF557" s="139">
        <v>-19</v>
      </c>
      <c r="AG557" s="139">
        <v>7</v>
      </c>
    </row>
    <row r="558" spans="2:33" ht="15" customHeight="1" x14ac:dyDescent="0.3">
      <c r="B558" s="124">
        <v>44380</v>
      </c>
      <c r="C558" s="96"/>
      <c r="D558" s="96"/>
      <c r="E558" s="30"/>
      <c r="F558" s="30"/>
      <c r="G558" s="131"/>
      <c r="H558" s="95">
        <v>309</v>
      </c>
      <c r="I558" s="142">
        <v>23</v>
      </c>
      <c r="J558" s="92">
        <v>926</v>
      </c>
      <c r="K558" s="93">
        <v>1.0153508771929824</v>
      </c>
      <c r="L558" s="92">
        <v>66</v>
      </c>
      <c r="M558" s="93">
        <v>1.32</v>
      </c>
      <c r="N558" s="15">
        <v>992</v>
      </c>
      <c r="O558" s="56"/>
      <c r="P558" s="56"/>
      <c r="Q558" s="95">
        <v>0</v>
      </c>
      <c r="R558" s="67">
        <f t="shared" si="424"/>
        <v>0</v>
      </c>
      <c r="S558" s="95">
        <v>0</v>
      </c>
      <c r="T558" s="67">
        <f t="shared" si="425"/>
        <v>0</v>
      </c>
      <c r="U558" s="61">
        <f t="shared" si="426"/>
        <v>0</v>
      </c>
      <c r="V558" s="95">
        <v>0</v>
      </c>
      <c r="W558" s="67">
        <f t="shared" si="427"/>
        <v>0</v>
      </c>
      <c r="X558" s="95">
        <v>0</v>
      </c>
      <c r="Y558" s="92">
        <f t="shared" si="379"/>
        <v>0</v>
      </c>
      <c r="Z558" s="87">
        <f t="shared" si="428"/>
        <v>0</v>
      </c>
      <c r="AA558" s="131"/>
      <c r="AB558" s="139">
        <v>-13</v>
      </c>
      <c r="AC558" s="139">
        <v>21</v>
      </c>
      <c r="AD558" s="139">
        <v>27</v>
      </c>
      <c r="AE558" s="139">
        <v>-22</v>
      </c>
      <c r="AF558" s="139">
        <v>-3</v>
      </c>
      <c r="AG558" s="139">
        <v>4</v>
      </c>
    </row>
    <row r="559" spans="2:33" ht="15" customHeight="1" x14ac:dyDescent="0.3">
      <c r="B559" s="124">
        <v>44381</v>
      </c>
      <c r="C559" s="96"/>
      <c r="D559" s="96"/>
      <c r="E559" s="30"/>
      <c r="F559" s="30"/>
      <c r="G559" s="131"/>
      <c r="H559" s="95">
        <v>337</v>
      </c>
      <c r="I559" s="142">
        <v>25</v>
      </c>
      <c r="J559" s="92">
        <v>903</v>
      </c>
      <c r="K559" s="93">
        <v>1.0134680134680134</v>
      </c>
      <c r="L559" s="92">
        <v>47</v>
      </c>
      <c r="M559" s="93">
        <v>1.4242424242424243</v>
      </c>
      <c r="N559" s="15">
        <v>950</v>
      </c>
      <c r="O559" s="56"/>
      <c r="P559" s="56"/>
      <c r="Q559" s="95">
        <v>0</v>
      </c>
      <c r="R559" s="67">
        <f t="shared" si="424"/>
        <v>0</v>
      </c>
      <c r="S559" s="95">
        <v>0</v>
      </c>
      <c r="T559" s="67">
        <f t="shared" si="425"/>
        <v>0</v>
      </c>
      <c r="U559" s="61">
        <f t="shared" si="426"/>
        <v>0</v>
      </c>
      <c r="V559" s="95">
        <v>0</v>
      </c>
      <c r="W559" s="67">
        <f t="shared" si="427"/>
        <v>0</v>
      </c>
      <c r="X559" s="95">
        <v>0</v>
      </c>
      <c r="Y559" s="92">
        <f t="shared" si="379"/>
        <v>0</v>
      </c>
      <c r="Z559" s="87">
        <f t="shared" si="428"/>
        <v>0</v>
      </c>
      <c r="AA559" s="131"/>
      <c r="AB559" s="139">
        <v>-14</v>
      </c>
      <c r="AC559" s="139">
        <v>12</v>
      </c>
      <c r="AD559" s="139">
        <v>26</v>
      </c>
      <c r="AE559" s="139">
        <v>-24</v>
      </c>
      <c r="AF559" s="139">
        <v>-1</v>
      </c>
      <c r="AG559" s="139">
        <v>3</v>
      </c>
    </row>
    <row r="560" spans="2:33" ht="15" customHeight="1" x14ac:dyDescent="0.3">
      <c r="B560" s="124">
        <v>44382</v>
      </c>
      <c r="C560" s="96"/>
      <c r="D560" s="96"/>
      <c r="E560" s="30"/>
      <c r="F560" s="30"/>
      <c r="G560" s="131"/>
      <c r="H560" s="95">
        <v>288</v>
      </c>
      <c r="I560" s="142">
        <v>27</v>
      </c>
      <c r="J560" s="92">
        <v>1483</v>
      </c>
      <c r="K560" s="93">
        <v>1.0020270270270271</v>
      </c>
      <c r="L560" s="92">
        <v>109</v>
      </c>
      <c r="M560" s="93">
        <v>1.058252427184466</v>
      </c>
      <c r="N560" s="15">
        <v>1592</v>
      </c>
      <c r="O560" s="56"/>
      <c r="P560" s="56"/>
      <c r="Q560" s="92">
        <v>372</v>
      </c>
      <c r="R560" s="64">
        <f t="shared" si="424"/>
        <v>0.41222704301627799</v>
      </c>
      <c r="S560" s="92">
        <v>58</v>
      </c>
      <c r="T560" s="64">
        <f t="shared" si="425"/>
        <v>0.37405731523378583</v>
      </c>
      <c r="U560" s="61">
        <f t="shared" si="426"/>
        <v>430</v>
      </c>
      <c r="V560" s="92">
        <v>14</v>
      </c>
      <c r="W560" s="64">
        <f t="shared" si="427"/>
        <v>5.777038269550749</v>
      </c>
      <c r="X560" s="92">
        <v>7</v>
      </c>
      <c r="Y560" s="92">
        <f t="shared" si="379"/>
        <v>0.34901487736228393</v>
      </c>
      <c r="Z560" s="87">
        <f t="shared" si="428"/>
        <v>21</v>
      </c>
      <c r="AA560" s="131"/>
      <c r="AB560" s="139">
        <v>1</v>
      </c>
      <c r="AC560" s="139">
        <v>34</v>
      </c>
      <c r="AD560" s="139">
        <v>30</v>
      </c>
      <c r="AE560" s="139">
        <v>-23</v>
      </c>
      <c r="AF560" s="139">
        <v>-20</v>
      </c>
      <c r="AG560" s="139">
        <v>7</v>
      </c>
    </row>
    <row r="561" spans="2:33" ht="15" customHeight="1" x14ac:dyDescent="0.3">
      <c r="B561" s="124">
        <v>44383</v>
      </c>
      <c r="C561" s="96"/>
      <c r="D561" s="96"/>
      <c r="E561" s="30"/>
      <c r="F561" s="30"/>
      <c r="G561" s="131"/>
      <c r="H561" s="95">
        <v>220</v>
      </c>
      <c r="I561" s="142">
        <v>14</v>
      </c>
      <c r="J561" s="92">
        <v>1493</v>
      </c>
      <c r="K561" s="93">
        <v>1.0081026333558407</v>
      </c>
      <c r="L561" s="92">
        <v>125</v>
      </c>
      <c r="M561" s="93">
        <v>1.179245283018868</v>
      </c>
      <c r="N561" s="15">
        <v>1618</v>
      </c>
      <c r="O561" s="56"/>
      <c r="P561" s="56"/>
      <c r="Q561" s="92">
        <v>326</v>
      </c>
      <c r="R561" s="64">
        <f t="shared" si="424"/>
        <v>0.36125273124544793</v>
      </c>
      <c r="S561" s="92">
        <v>41</v>
      </c>
      <c r="T561" s="64">
        <f t="shared" si="425"/>
        <v>0.26441982628595206</v>
      </c>
      <c r="U561" s="61">
        <f t="shared" si="426"/>
        <v>367</v>
      </c>
      <c r="V561" s="92">
        <v>1</v>
      </c>
      <c r="W561" s="64">
        <f t="shared" si="427"/>
        <v>0.41264559068219636</v>
      </c>
      <c r="X561" s="92">
        <v>11</v>
      </c>
      <c r="Y561" s="92">
        <f t="shared" si="379"/>
        <v>0.54845195014073189</v>
      </c>
      <c r="Z561" s="87">
        <f t="shared" si="428"/>
        <v>12</v>
      </c>
      <c r="AA561" s="131"/>
      <c r="AB561" s="139">
        <v>3</v>
      </c>
      <c r="AC561" s="139">
        <v>34</v>
      </c>
      <c r="AD561" s="139">
        <v>34</v>
      </c>
      <c r="AE561" s="139">
        <v>-22</v>
      </c>
      <c r="AF561" s="139">
        <v>-20</v>
      </c>
      <c r="AG561" s="139">
        <v>7</v>
      </c>
    </row>
    <row r="562" spans="2:33" ht="15" customHeight="1" x14ac:dyDescent="0.3">
      <c r="B562" s="124">
        <v>44384</v>
      </c>
      <c r="C562" s="96"/>
      <c r="D562" s="96"/>
      <c r="E562" s="30"/>
      <c r="F562" s="30"/>
      <c r="G562" s="131"/>
      <c r="H562" s="95">
        <v>254</v>
      </c>
      <c r="I562" s="142">
        <v>21</v>
      </c>
      <c r="J562" s="92">
        <v>1482</v>
      </c>
      <c r="K562" s="93">
        <v>1.00067521944632</v>
      </c>
      <c r="L562" s="92">
        <v>125</v>
      </c>
      <c r="M562" s="93">
        <v>1.0775862068965518</v>
      </c>
      <c r="N562" s="15">
        <v>1607</v>
      </c>
      <c r="O562" s="56"/>
      <c r="P562" s="56"/>
      <c r="Q562" s="92">
        <v>497</v>
      </c>
      <c r="R562" s="64">
        <f t="shared" ref="R562" si="429">Q562/Q$68</f>
        <v>0.55074419456744672</v>
      </c>
      <c r="S562" s="92">
        <v>67</v>
      </c>
      <c r="T562" s="64">
        <f t="shared" ref="T562" si="430">S562/S$68</f>
        <v>0.43210069173558013</v>
      </c>
      <c r="U562" s="61">
        <f t="shared" ref="U562" si="431">Q562+S562</f>
        <v>564</v>
      </c>
      <c r="V562" s="92">
        <v>0</v>
      </c>
      <c r="W562" s="64">
        <f t="shared" ref="W562" si="432">V562/$V$68</f>
        <v>0</v>
      </c>
      <c r="X562" s="92">
        <v>13</v>
      </c>
      <c r="Y562" s="92">
        <f t="shared" si="379"/>
        <v>0.64817048652995579</v>
      </c>
      <c r="Z562" s="87">
        <f t="shared" ref="Z562" si="433">V562+X562</f>
        <v>13</v>
      </c>
      <c r="AA562" s="131"/>
      <c r="AB562" s="139">
        <v>4</v>
      </c>
      <c r="AC562" s="139">
        <v>34</v>
      </c>
      <c r="AD562" s="139">
        <v>49</v>
      </c>
      <c r="AE562" s="139">
        <v>-20</v>
      </c>
      <c r="AF562" s="139">
        <v>-20</v>
      </c>
      <c r="AG562" s="139">
        <v>7</v>
      </c>
    </row>
    <row r="563" spans="2:33" ht="15" customHeight="1" x14ac:dyDescent="0.3">
      <c r="B563" s="124">
        <v>44385</v>
      </c>
      <c r="C563" s="96"/>
      <c r="D563" s="96"/>
      <c r="E563" s="30"/>
      <c r="F563" s="30"/>
      <c r="G563" s="131"/>
      <c r="H563" s="95">
        <v>262</v>
      </c>
      <c r="I563" s="142">
        <v>29</v>
      </c>
      <c r="J563" s="92">
        <v>1496</v>
      </c>
      <c r="K563" s="93">
        <v>1.0114942528735633</v>
      </c>
      <c r="L563" s="92">
        <v>114</v>
      </c>
      <c r="M563" s="93">
        <v>1.0654205607476634</v>
      </c>
      <c r="N563" s="15">
        <v>1610</v>
      </c>
      <c r="O563" s="56"/>
      <c r="P563" s="56"/>
      <c r="Q563" s="92">
        <v>419</v>
      </c>
      <c r="R563" s="64">
        <f t="shared" ref="R563:R569" si="434">Q563/Q$68</f>
        <v>0.46430949199951743</v>
      </c>
      <c r="S563" s="92">
        <v>51</v>
      </c>
      <c r="T563" s="64">
        <f t="shared" ref="T563:T569" si="435">S563/S$68</f>
        <v>0.32891246684350134</v>
      </c>
      <c r="U563" s="61">
        <f t="shared" ref="U563:U569" si="436">Q563+S563</f>
        <v>470</v>
      </c>
      <c r="V563" s="92">
        <v>0</v>
      </c>
      <c r="W563" s="64">
        <f t="shared" ref="W563:W569" si="437">V563/$V$68</f>
        <v>0</v>
      </c>
      <c r="X563" s="92">
        <v>5</v>
      </c>
      <c r="Y563" s="92">
        <f t="shared" si="379"/>
        <v>0.24929634097305994</v>
      </c>
      <c r="Z563" s="87">
        <f t="shared" ref="Z563:Z569" si="438">V563+X563</f>
        <v>5</v>
      </c>
      <c r="AA563" s="131"/>
      <c r="AB563" s="139">
        <v>8</v>
      </c>
      <c r="AC563" s="139">
        <v>39</v>
      </c>
      <c r="AD563" s="139">
        <v>62</v>
      </c>
      <c r="AE563" s="139">
        <v>-20</v>
      </c>
      <c r="AF563" s="139">
        <v>-21</v>
      </c>
      <c r="AG563" s="139">
        <v>6</v>
      </c>
    </row>
    <row r="564" spans="2:33" ht="15" customHeight="1" x14ac:dyDescent="0.3">
      <c r="B564" s="124">
        <v>44386</v>
      </c>
      <c r="C564" s="96"/>
      <c r="D564" s="96"/>
      <c r="E564" s="30"/>
      <c r="F564" s="30"/>
      <c r="G564" s="131"/>
      <c r="H564" s="95">
        <v>319</v>
      </c>
      <c r="I564" s="142">
        <v>23</v>
      </c>
      <c r="J564" s="92">
        <v>1488</v>
      </c>
      <c r="K564" s="93">
        <v>1.002020202020202</v>
      </c>
      <c r="L564" s="92">
        <v>118</v>
      </c>
      <c r="M564" s="93">
        <v>0.96721311475409832</v>
      </c>
      <c r="N564" s="15">
        <v>1606</v>
      </c>
      <c r="O564" s="56"/>
      <c r="P564" s="56"/>
      <c r="Q564" s="92">
        <v>283</v>
      </c>
      <c r="R564" s="64">
        <f t="shared" si="434"/>
        <v>0.31360283111184589</v>
      </c>
      <c r="S564" s="92">
        <v>30</v>
      </c>
      <c r="T564" s="64">
        <f t="shared" si="435"/>
        <v>0.19347792167264782</v>
      </c>
      <c r="U564" s="61">
        <f t="shared" si="436"/>
        <v>313</v>
      </c>
      <c r="V564" s="92">
        <v>0</v>
      </c>
      <c r="W564" s="64">
        <f t="shared" si="437"/>
        <v>0</v>
      </c>
      <c r="X564" s="92">
        <v>4</v>
      </c>
      <c r="Y564" s="92">
        <f t="shared" si="379"/>
        <v>0.19943707277844794</v>
      </c>
      <c r="Z564" s="87">
        <f t="shared" si="438"/>
        <v>4</v>
      </c>
      <c r="AA564" s="131"/>
      <c r="AB564" s="139">
        <v>-2</v>
      </c>
      <c r="AC564" s="139">
        <v>35</v>
      </c>
      <c r="AD564" s="139">
        <v>55</v>
      </c>
      <c r="AE564" s="139">
        <v>-21</v>
      </c>
      <c r="AF564" s="139">
        <v>-22</v>
      </c>
      <c r="AG564" s="139">
        <v>6</v>
      </c>
    </row>
    <row r="565" spans="2:33" ht="15" customHeight="1" x14ac:dyDescent="0.3">
      <c r="B565" s="124">
        <v>44387</v>
      </c>
      <c r="C565" s="96"/>
      <c r="D565" s="96"/>
      <c r="E565" s="30"/>
      <c r="F565" s="30"/>
      <c r="G565" s="131"/>
      <c r="H565" s="95">
        <v>305</v>
      </c>
      <c r="I565" s="142">
        <v>19</v>
      </c>
      <c r="J565" s="92">
        <v>927</v>
      </c>
      <c r="K565" s="93">
        <v>1.0164473684210527</v>
      </c>
      <c r="L565" s="92">
        <v>72</v>
      </c>
      <c r="M565" s="93">
        <v>1.44</v>
      </c>
      <c r="N565" s="15">
        <v>999</v>
      </c>
      <c r="O565" s="56"/>
      <c r="P565" s="56"/>
      <c r="Q565" s="95">
        <v>0</v>
      </c>
      <c r="R565" s="67">
        <f t="shared" si="434"/>
        <v>0</v>
      </c>
      <c r="S565" s="95">
        <v>0</v>
      </c>
      <c r="T565" s="67">
        <f t="shared" si="435"/>
        <v>0</v>
      </c>
      <c r="U565" s="61">
        <f t="shared" si="436"/>
        <v>0</v>
      </c>
      <c r="V565" s="95">
        <v>0</v>
      </c>
      <c r="W565" s="67">
        <f t="shared" si="437"/>
        <v>0</v>
      </c>
      <c r="X565" s="95">
        <v>0</v>
      </c>
      <c r="Y565" s="92">
        <f t="shared" si="379"/>
        <v>0</v>
      </c>
      <c r="Z565" s="87">
        <f t="shared" si="438"/>
        <v>0</v>
      </c>
      <c r="AA565" s="131"/>
      <c r="AB565" s="139">
        <v>-13</v>
      </c>
      <c r="AC565" s="139">
        <v>21</v>
      </c>
      <c r="AD565" s="139">
        <v>61</v>
      </c>
      <c r="AE565" s="139">
        <v>-17</v>
      </c>
      <c r="AF565" s="139">
        <v>-3</v>
      </c>
      <c r="AG565" s="139">
        <v>1</v>
      </c>
    </row>
    <row r="566" spans="2:33" ht="15" customHeight="1" x14ac:dyDescent="0.3">
      <c r="B566" s="124">
        <v>44388</v>
      </c>
      <c r="C566" s="96"/>
      <c r="D566" s="96"/>
      <c r="E566" s="30"/>
      <c r="F566" s="30"/>
      <c r="G566" s="131"/>
      <c r="H566" s="95">
        <v>326</v>
      </c>
      <c r="I566" s="142">
        <v>22</v>
      </c>
      <c r="J566" s="92">
        <v>899</v>
      </c>
      <c r="K566" s="93">
        <v>1.0089786756453423</v>
      </c>
      <c r="L566" s="92">
        <v>43</v>
      </c>
      <c r="M566" s="93">
        <v>1.303030303030303</v>
      </c>
      <c r="N566" s="15">
        <v>942</v>
      </c>
      <c r="O566" s="56"/>
      <c r="P566" s="56"/>
      <c r="Q566" s="95">
        <v>0</v>
      </c>
      <c r="R566" s="67">
        <f t="shared" si="434"/>
        <v>0</v>
      </c>
      <c r="S566" s="95">
        <v>0</v>
      </c>
      <c r="T566" s="67">
        <f t="shared" si="435"/>
        <v>0</v>
      </c>
      <c r="U566" s="61">
        <f t="shared" si="436"/>
        <v>0</v>
      </c>
      <c r="V566" s="95">
        <v>0</v>
      </c>
      <c r="W566" s="67">
        <f t="shared" si="437"/>
        <v>0</v>
      </c>
      <c r="X566" s="95">
        <v>0</v>
      </c>
      <c r="Y566" s="92">
        <f t="shared" si="379"/>
        <v>0</v>
      </c>
      <c r="Z566" s="87">
        <f t="shared" si="438"/>
        <v>0</v>
      </c>
      <c r="AA566" s="131"/>
      <c r="AB566" s="139">
        <v>-16</v>
      </c>
      <c r="AC566" s="139">
        <v>14</v>
      </c>
      <c r="AD566" s="139">
        <v>35</v>
      </c>
      <c r="AE566" s="139">
        <v>-23</v>
      </c>
      <c r="AF566" s="139">
        <v>0</v>
      </c>
      <c r="AG566" s="139">
        <v>1</v>
      </c>
    </row>
    <row r="567" spans="2:33" ht="15" customHeight="1" x14ac:dyDescent="0.3">
      <c r="B567" s="124">
        <v>44389</v>
      </c>
      <c r="C567" s="96"/>
      <c r="D567" s="96"/>
      <c r="E567" s="30"/>
      <c r="F567" s="30"/>
      <c r="G567" s="131"/>
      <c r="H567" s="95">
        <v>279</v>
      </c>
      <c r="I567" s="142">
        <v>30</v>
      </c>
      <c r="J567" s="92">
        <v>1487</v>
      </c>
      <c r="K567" s="93">
        <v>1.0047297297297297</v>
      </c>
      <c r="L567" s="92">
        <v>108</v>
      </c>
      <c r="M567" s="93">
        <v>1.0485436893203883</v>
      </c>
      <c r="N567" s="15">
        <v>1595</v>
      </c>
      <c r="O567" s="56"/>
      <c r="P567" s="56"/>
      <c r="Q567" s="92">
        <v>457</v>
      </c>
      <c r="R567" s="64">
        <f t="shared" si="434"/>
        <v>0.50641870607107276</v>
      </c>
      <c r="S567" s="92">
        <v>53</v>
      </c>
      <c r="T567" s="64">
        <f t="shared" si="435"/>
        <v>0.34181099495501116</v>
      </c>
      <c r="U567" s="61">
        <f t="shared" si="436"/>
        <v>510</v>
      </c>
      <c r="V567" s="92">
        <v>5</v>
      </c>
      <c r="W567" s="64">
        <f t="shared" si="437"/>
        <v>2.0632279534109816</v>
      </c>
      <c r="X567" s="92">
        <v>3</v>
      </c>
      <c r="Y567" s="92">
        <f t="shared" si="379"/>
        <v>0.14957780458383596</v>
      </c>
      <c r="Z567" s="87">
        <f t="shared" si="438"/>
        <v>8</v>
      </c>
      <c r="AA567" s="131"/>
      <c r="AB567" s="139">
        <v>3</v>
      </c>
      <c r="AC567" s="139">
        <v>37</v>
      </c>
      <c r="AD567" s="139">
        <v>49</v>
      </c>
      <c r="AE567" s="139">
        <v>-23</v>
      </c>
      <c r="AF567" s="139">
        <v>-25</v>
      </c>
      <c r="AG567" s="139">
        <v>8</v>
      </c>
    </row>
    <row r="568" spans="2:33" ht="15" customHeight="1" x14ac:dyDescent="0.3">
      <c r="B568" s="124">
        <v>44390</v>
      </c>
      <c r="C568" s="96"/>
      <c r="D568" s="96"/>
      <c r="E568" s="30"/>
      <c r="F568" s="30"/>
      <c r="G568" s="131"/>
      <c r="H568" s="95">
        <v>217</v>
      </c>
      <c r="I568" s="142">
        <v>19</v>
      </c>
      <c r="J568" s="92">
        <v>1490</v>
      </c>
      <c r="K568" s="93">
        <v>1.0060769750168805</v>
      </c>
      <c r="L568" s="92">
        <v>125</v>
      </c>
      <c r="M568" s="93">
        <v>1.179245283018868</v>
      </c>
      <c r="N568" s="15">
        <v>1615</v>
      </c>
      <c r="O568" s="56"/>
      <c r="P568" s="56"/>
      <c r="Q568" s="92">
        <v>492</v>
      </c>
      <c r="R568" s="64">
        <f t="shared" si="434"/>
        <v>0.5452035085054</v>
      </c>
      <c r="S568" s="92">
        <v>36</v>
      </c>
      <c r="T568" s="64">
        <f t="shared" si="435"/>
        <v>0.2321735060071774</v>
      </c>
      <c r="U568" s="61">
        <f t="shared" si="436"/>
        <v>528</v>
      </c>
      <c r="V568" s="92">
        <v>0</v>
      </c>
      <c r="W568" s="64">
        <f t="shared" si="437"/>
        <v>0</v>
      </c>
      <c r="X568" s="92">
        <v>23</v>
      </c>
      <c r="Y568" s="92">
        <f t="shared" si="379"/>
        <v>1.1467631684760757</v>
      </c>
      <c r="Z568" s="87">
        <f t="shared" si="438"/>
        <v>23</v>
      </c>
      <c r="AA568" s="131"/>
      <c r="AB568" s="139">
        <v>5</v>
      </c>
      <c r="AC568" s="139">
        <v>36</v>
      </c>
      <c r="AD568" s="139">
        <v>57</v>
      </c>
      <c r="AE568" s="139">
        <v>-21</v>
      </c>
      <c r="AF568" s="139">
        <v>-24</v>
      </c>
      <c r="AG568" s="139">
        <v>7</v>
      </c>
    </row>
    <row r="569" spans="2:33" ht="15" customHeight="1" x14ac:dyDescent="0.3">
      <c r="B569" s="124">
        <v>44391</v>
      </c>
      <c r="C569" s="96"/>
      <c r="D569" s="96"/>
      <c r="E569" s="30"/>
      <c r="F569" s="30"/>
      <c r="G569" s="131"/>
      <c r="H569" s="95">
        <v>257</v>
      </c>
      <c r="I569" s="142">
        <v>22</v>
      </c>
      <c r="J569" s="92">
        <v>1485</v>
      </c>
      <c r="K569" s="93">
        <v>1.0027008777852802</v>
      </c>
      <c r="L569" s="92">
        <v>110</v>
      </c>
      <c r="M569" s="93">
        <v>0.94827586206896552</v>
      </c>
      <c r="N569" s="15">
        <v>1595</v>
      </c>
      <c r="O569" s="56"/>
      <c r="P569" s="56"/>
      <c r="Q569" s="92">
        <v>509</v>
      </c>
      <c r="R569" s="64">
        <f t="shared" si="434"/>
        <v>0.56404184111635891</v>
      </c>
      <c r="S569" s="92">
        <v>57</v>
      </c>
      <c r="T569" s="64">
        <f t="shared" si="435"/>
        <v>0.36760805117803086</v>
      </c>
      <c r="U569" s="61">
        <f t="shared" si="436"/>
        <v>566</v>
      </c>
      <c r="V569" s="92">
        <v>5</v>
      </c>
      <c r="W569" s="64">
        <f t="shared" si="437"/>
        <v>2.0632279534109816</v>
      </c>
      <c r="X569" s="92">
        <v>2</v>
      </c>
      <c r="Y569" s="92">
        <f t="shared" si="379"/>
        <v>9.9718536389223969E-2</v>
      </c>
      <c r="Z569" s="87">
        <f t="shared" si="438"/>
        <v>7</v>
      </c>
      <c r="AA569" s="131"/>
      <c r="AB569" s="139">
        <v>6</v>
      </c>
      <c r="AC569" s="139">
        <v>34</v>
      </c>
      <c r="AD569" s="139">
        <v>78</v>
      </c>
      <c r="AE569" s="139">
        <v>-19</v>
      </c>
      <c r="AF569" s="139">
        <v>-24</v>
      </c>
      <c r="AG569" s="139">
        <v>6</v>
      </c>
    </row>
    <row r="570" spans="2:33" ht="15" customHeight="1" x14ac:dyDescent="0.3">
      <c r="B570" s="124">
        <v>44392</v>
      </c>
      <c r="C570" s="96"/>
      <c r="D570" s="96"/>
      <c r="E570" s="30"/>
      <c r="F570" s="30"/>
      <c r="G570" s="131"/>
      <c r="H570" s="95">
        <v>266</v>
      </c>
      <c r="I570" s="142">
        <v>18</v>
      </c>
      <c r="J570" s="92">
        <v>1477</v>
      </c>
      <c r="K570" s="93">
        <v>0.99864773495605141</v>
      </c>
      <c r="L570" s="92">
        <v>110</v>
      </c>
      <c r="M570" s="93">
        <v>1.02803738317757</v>
      </c>
      <c r="N570" s="15">
        <v>1587</v>
      </c>
      <c r="O570" s="56"/>
      <c r="P570" s="56"/>
      <c r="Q570" s="92">
        <v>541</v>
      </c>
      <c r="R570" s="64">
        <f t="shared" ref="R570:R576" si="439">Q570/Q$68</f>
        <v>0.59950223191345808</v>
      </c>
      <c r="S570" s="92">
        <v>40</v>
      </c>
      <c r="T570" s="64">
        <f t="shared" ref="T570:T576" si="440">S570/S$68</f>
        <v>0.2579705622301971</v>
      </c>
      <c r="U570" s="61">
        <f t="shared" ref="U570:U576" si="441">Q570+S570</f>
        <v>581</v>
      </c>
      <c r="V570" s="92">
        <v>0</v>
      </c>
      <c r="W570" s="64">
        <f t="shared" ref="W570:W576" si="442">V570/$V$68</f>
        <v>0</v>
      </c>
      <c r="X570" s="92">
        <v>1</v>
      </c>
      <c r="Y570" s="92">
        <f t="shared" si="379"/>
        <v>4.9859268194611985E-2</v>
      </c>
      <c r="Z570" s="87">
        <f t="shared" ref="Z570:Z576" si="443">V570+X570</f>
        <v>1</v>
      </c>
      <c r="AA570" s="131"/>
      <c r="AB570" s="139">
        <v>8</v>
      </c>
      <c r="AC570" s="139">
        <v>36</v>
      </c>
      <c r="AD570" s="139">
        <v>88</v>
      </c>
      <c r="AE570" s="139">
        <v>-20</v>
      </c>
      <c r="AF570" s="139">
        <v>-24</v>
      </c>
      <c r="AG570" s="139">
        <v>6</v>
      </c>
    </row>
    <row r="571" spans="2:33" ht="15" customHeight="1" x14ac:dyDescent="0.3">
      <c r="B571" s="124">
        <v>44393</v>
      </c>
      <c r="C571" s="96"/>
      <c r="D571" s="96"/>
      <c r="E571" s="30"/>
      <c r="F571" s="30"/>
      <c r="G571" s="131"/>
      <c r="H571" s="95">
        <v>330</v>
      </c>
      <c r="I571" s="142">
        <v>21</v>
      </c>
      <c r="J571" s="92">
        <v>1476</v>
      </c>
      <c r="K571" s="93">
        <v>0.9939393939393939</v>
      </c>
      <c r="L571" s="92">
        <v>108</v>
      </c>
      <c r="M571" s="93">
        <v>0.88524590163934425</v>
      </c>
      <c r="N571" s="15">
        <v>1584</v>
      </c>
      <c r="O571" s="56"/>
      <c r="P571" s="56"/>
      <c r="Q571" s="92">
        <v>419</v>
      </c>
      <c r="R571" s="64">
        <f t="shared" si="439"/>
        <v>0.46430949199951743</v>
      </c>
      <c r="S571" s="92">
        <v>71</v>
      </c>
      <c r="T571" s="64">
        <f t="shared" si="440"/>
        <v>0.45789774795859989</v>
      </c>
      <c r="U571" s="61">
        <f t="shared" si="441"/>
        <v>490</v>
      </c>
      <c r="V571" s="92">
        <v>0</v>
      </c>
      <c r="W571" s="64">
        <f t="shared" si="442"/>
        <v>0</v>
      </c>
      <c r="X571" s="92">
        <v>8</v>
      </c>
      <c r="Y571" s="92">
        <f t="shared" si="379"/>
        <v>0.39887414555689588</v>
      </c>
      <c r="Z571" s="87">
        <f t="shared" si="443"/>
        <v>8</v>
      </c>
      <c r="AA571" s="131"/>
      <c r="AB571" s="139">
        <v>-2</v>
      </c>
      <c r="AC571" s="139">
        <v>35</v>
      </c>
      <c r="AD571" s="139">
        <v>77</v>
      </c>
      <c r="AE571" s="139">
        <v>-20</v>
      </c>
      <c r="AF571" s="139">
        <v>-24</v>
      </c>
      <c r="AG571" s="139">
        <v>6</v>
      </c>
    </row>
    <row r="572" spans="2:33" ht="15" customHeight="1" x14ac:dyDescent="0.3">
      <c r="B572" s="124">
        <v>44394</v>
      </c>
      <c r="C572" s="96"/>
      <c r="D572" s="96"/>
      <c r="E572" s="30"/>
      <c r="F572" s="30"/>
      <c r="G572" s="131"/>
      <c r="H572" s="95">
        <v>181</v>
      </c>
      <c r="I572" s="142">
        <v>23</v>
      </c>
      <c r="J572" s="92">
        <v>927</v>
      </c>
      <c r="K572" s="93">
        <v>1.0164473684210527</v>
      </c>
      <c r="L572" s="92">
        <v>76</v>
      </c>
      <c r="M572" s="93">
        <v>1.52</v>
      </c>
      <c r="N572" s="15">
        <v>1003</v>
      </c>
      <c r="O572" s="56"/>
      <c r="P572" s="56"/>
      <c r="Q572" s="95">
        <v>0</v>
      </c>
      <c r="R572" s="67">
        <f t="shared" si="439"/>
        <v>0</v>
      </c>
      <c r="S572" s="95">
        <v>0</v>
      </c>
      <c r="T572" s="67">
        <f t="shared" si="440"/>
        <v>0</v>
      </c>
      <c r="U572" s="61">
        <f t="shared" si="441"/>
        <v>0</v>
      </c>
      <c r="V572" s="95">
        <v>0</v>
      </c>
      <c r="W572" s="67">
        <f t="shared" si="442"/>
        <v>0</v>
      </c>
      <c r="X572" s="95">
        <v>0</v>
      </c>
      <c r="Y572" s="92">
        <f t="shared" si="379"/>
        <v>0</v>
      </c>
      <c r="Z572" s="87">
        <f t="shared" si="443"/>
        <v>0</v>
      </c>
      <c r="AA572" s="131"/>
      <c r="AB572" s="139">
        <v>-13</v>
      </c>
      <c r="AC572" s="139">
        <v>21</v>
      </c>
      <c r="AD572" s="139">
        <v>74</v>
      </c>
      <c r="AE572" s="139">
        <v>-17</v>
      </c>
      <c r="AF572" s="139">
        <v>-4</v>
      </c>
      <c r="AG572" s="139">
        <v>0</v>
      </c>
    </row>
    <row r="573" spans="2:33" ht="15" customHeight="1" x14ac:dyDescent="0.3">
      <c r="B573" s="124">
        <v>44395</v>
      </c>
      <c r="C573" s="96"/>
      <c r="D573" s="96"/>
      <c r="E573" s="30"/>
      <c r="F573" s="30"/>
      <c r="G573" s="131"/>
      <c r="H573" s="95">
        <v>160</v>
      </c>
      <c r="I573" s="142">
        <v>29</v>
      </c>
      <c r="J573" s="92">
        <v>903</v>
      </c>
      <c r="K573" s="93">
        <v>1.0134680134680134</v>
      </c>
      <c r="L573" s="92">
        <v>37</v>
      </c>
      <c r="M573" s="93">
        <v>1.1212121212121211</v>
      </c>
      <c r="N573" s="15">
        <v>940</v>
      </c>
      <c r="O573" s="56"/>
      <c r="P573" s="56"/>
      <c r="Q573" s="95">
        <v>0</v>
      </c>
      <c r="R573" s="67">
        <f t="shared" si="439"/>
        <v>0</v>
      </c>
      <c r="S573" s="95">
        <v>0</v>
      </c>
      <c r="T573" s="67">
        <f t="shared" si="440"/>
        <v>0</v>
      </c>
      <c r="U573" s="61">
        <f t="shared" si="441"/>
        <v>0</v>
      </c>
      <c r="V573" s="95">
        <v>0</v>
      </c>
      <c r="W573" s="67">
        <f t="shared" si="442"/>
        <v>0</v>
      </c>
      <c r="X573" s="95">
        <v>0</v>
      </c>
      <c r="Y573" s="92">
        <f t="shared" si="379"/>
        <v>0</v>
      </c>
      <c r="Z573" s="87">
        <f t="shared" si="443"/>
        <v>0</v>
      </c>
      <c r="AA573" s="131"/>
      <c r="AB573" s="139">
        <v>-13</v>
      </c>
      <c r="AC573" s="139">
        <v>15</v>
      </c>
      <c r="AD573" s="139">
        <v>45</v>
      </c>
      <c r="AE573" s="139">
        <v>-21</v>
      </c>
      <c r="AF573" s="139">
        <v>0</v>
      </c>
      <c r="AG573" s="139">
        <v>0</v>
      </c>
    </row>
    <row r="574" spans="2:33" ht="15" customHeight="1" x14ac:dyDescent="0.3">
      <c r="B574" s="124">
        <v>44396</v>
      </c>
      <c r="C574" s="96"/>
      <c r="D574" s="96"/>
      <c r="E574" s="30"/>
      <c r="F574" s="30"/>
      <c r="G574" s="131"/>
      <c r="H574" s="95">
        <v>306</v>
      </c>
      <c r="I574" s="142">
        <v>24</v>
      </c>
      <c r="J574" s="92">
        <v>1473</v>
      </c>
      <c r="K574" s="93">
        <v>0.99527027027027026</v>
      </c>
      <c r="L574" s="92">
        <v>95</v>
      </c>
      <c r="M574" s="93">
        <v>0.92233009708737868</v>
      </c>
      <c r="N574" s="15">
        <v>1568</v>
      </c>
      <c r="O574" s="56"/>
      <c r="P574" s="56"/>
      <c r="Q574" s="92">
        <v>860</v>
      </c>
      <c r="R574" s="64">
        <f t="shared" si="439"/>
        <v>0.9529980026720406</v>
      </c>
      <c r="S574" s="92">
        <v>81</v>
      </c>
      <c r="T574" s="64">
        <f t="shared" si="440"/>
        <v>0.52239038851614916</v>
      </c>
      <c r="U574" s="61">
        <f t="shared" si="441"/>
        <v>941</v>
      </c>
      <c r="V574" s="92">
        <v>1</v>
      </c>
      <c r="W574" s="64">
        <f t="shared" si="442"/>
        <v>0.41264559068219636</v>
      </c>
      <c r="X574" s="92">
        <v>7</v>
      </c>
      <c r="Y574" s="92">
        <f t="shared" si="379"/>
        <v>0.34901487736228393</v>
      </c>
      <c r="Z574" s="87">
        <f t="shared" si="443"/>
        <v>8</v>
      </c>
      <c r="AA574" s="131"/>
      <c r="AB574" s="139">
        <v>6</v>
      </c>
      <c r="AC574" s="139">
        <v>40</v>
      </c>
      <c r="AD574" s="139">
        <v>62</v>
      </c>
      <c r="AE574" s="139">
        <v>-20</v>
      </c>
      <c r="AF574" s="139">
        <v>-27</v>
      </c>
      <c r="AG574" s="139">
        <v>7</v>
      </c>
    </row>
    <row r="575" spans="2:33" ht="15" customHeight="1" x14ac:dyDescent="0.3">
      <c r="B575" s="124">
        <v>44397</v>
      </c>
      <c r="C575" s="96"/>
      <c r="D575" s="96"/>
      <c r="E575" s="30"/>
      <c r="F575" s="30"/>
      <c r="G575" s="131"/>
      <c r="H575" s="95">
        <v>239</v>
      </c>
      <c r="I575" s="142">
        <v>30</v>
      </c>
      <c r="J575" s="92">
        <v>1478</v>
      </c>
      <c r="K575" s="93">
        <v>0.99797434166103982</v>
      </c>
      <c r="L575" s="92">
        <v>115</v>
      </c>
      <c r="M575" s="93">
        <v>1.0849056603773586</v>
      </c>
      <c r="N575" s="15">
        <v>1593</v>
      </c>
      <c r="O575" s="56"/>
      <c r="P575" s="56"/>
      <c r="Q575" s="92">
        <v>599</v>
      </c>
      <c r="R575" s="64">
        <f t="shared" si="439"/>
        <v>0.66377419023320039</v>
      </c>
      <c r="S575" s="92">
        <v>52</v>
      </c>
      <c r="T575" s="64">
        <f t="shared" si="440"/>
        <v>0.33536173089925625</v>
      </c>
      <c r="U575" s="61">
        <f t="shared" si="441"/>
        <v>651</v>
      </c>
      <c r="V575" s="92">
        <v>0</v>
      </c>
      <c r="W575" s="64">
        <f t="shared" si="442"/>
        <v>0</v>
      </c>
      <c r="X575" s="92">
        <v>7</v>
      </c>
      <c r="Y575" s="92">
        <f t="shared" si="379"/>
        <v>0.34901487736228393</v>
      </c>
      <c r="Z575" s="87">
        <f t="shared" si="443"/>
        <v>7</v>
      </c>
      <c r="AA575" s="131"/>
      <c r="AB575" s="139">
        <v>7</v>
      </c>
      <c r="AC575" s="139">
        <v>39</v>
      </c>
      <c r="AD575" s="139">
        <v>66</v>
      </c>
      <c r="AE575" s="139">
        <v>-20</v>
      </c>
      <c r="AF575" s="139">
        <v>-26</v>
      </c>
      <c r="AG575" s="139">
        <v>8</v>
      </c>
    </row>
    <row r="576" spans="2:33" ht="15" customHeight="1" x14ac:dyDescent="0.3">
      <c r="B576" s="124">
        <v>44398</v>
      </c>
      <c r="C576" s="96"/>
      <c r="D576" s="96"/>
      <c r="E576" s="30"/>
      <c r="F576" s="30"/>
      <c r="G576" s="131"/>
      <c r="H576" s="95">
        <v>259</v>
      </c>
      <c r="I576" s="142">
        <v>22</v>
      </c>
      <c r="J576" s="92">
        <v>1442</v>
      </c>
      <c r="K576" s="93">
        <v>0.9736664415935179</v>
      </c>
      <c r="L576" s="92">
        <v>118</v>
      </c>
      <c r="M576" s="93">
        <v>1.0172413793103448</v>
      </c>
      <c r="N576" s="15">
        <v>1560</v>
      </c>
      <c r="O576" s="56"/>
      <c r="P576" s="56"/>
      <c r="Q576" s="92">
        <v>514</v>
      </c>
      <c r="R576" s="64">
        <f t="shared" si="439"/>
        <v>0.56958252717840563</v>
      </c>
      <c r="S576" s="92">
        <v>66</v>
      </c>
      <c r="T576" s="64">
        <f t="shared" si="440"/>
        <v>0.42565142767982522</v>
      </c>
      <c r="U576" s="61">
        <f t="shared" si="441"/>
        <v>580</v>
      </c>
      <c r="V576" s="92">
        <v>4</v>
      </c>
      <c r="W576" s="64">
        <f t="shared" si="442"/>
        <v>1.6505823627287854</v>
      </c>
      <c r="X576" s="92">
        <v>5</v>
      </c>
      <c r="Y576" s="92">
        <f t="shared" ref="Y576:Y639" si="444">X576/$X$68</f>
        <v>0.24929634097305994</v>
      </c>
      <c r="Z576" s="87">
        <f t="shared" si="443"/>
        <v>9</v>
      </c>
      <c r="AA576" s="131"/>
      <c r="AB576" s="139">
        <v>8</v>
      </c>
      <c r="AC576" s="139">
        <v>37</v>
      </c>
      <c r="AD576" s="139">
        <v>85</v>
      </c>
      <c r="AE576" s="139">
        <v>-18</v>
      </c>
      <c r="AF576" s="139">
        <v>-26</v>
      </c>
      <c r="AG576" s="139">
        <v>6</v>
      </c>
    </row>
    <row r="577" spans="2:33" ht="15" customHeight="1" x14ac:dyDescent="0.3">
      <c r="B577" s="124">
        <v>44399</v>
      </c>
      <c r="C577" s="96"/>
      <c r="D577" s="96"/>
      <c r="E577" s="30"/>
      <c r="F577" s="30"/>
      <c r="G577" s="131"/>
      <c r="H577" s="95">
        <v>275</v>
      </c>
      <c r="I577" s="142">
        <v>22</v>
      </c>
      <c r="J577" s="92">
        <v>1459</v>
      </c>
      <c r="K577" s="93">
        <v>0.98647734956051381</v>
      </c>
      <c r="L577" s="92">
        <v>103</v>
      </c>
      <c r="M577" s="93">
        <v>0.96261682242990654</v>
      </c>
      <c r="N577" s="15">
        <v>1562</v>
      </c>
      <c r="O577" s="56"/>
      <c r="P577" s="56"/>
      <c r="Q577" s="92">
        <v>436</v>
      </c>
      <c r="R577" s="64">
        <f t="shared" ref="R577:R583" si="445">Q577/Q$68</f>
        <v>0.4831478246104764</v>
      </c>
      <c r="S577" s="92">
        <v>46</v>
      </c>
      <c r="T577" s="64">
        <f t="shared" ref="T577:T583" si="446">S577/S$68</f>
        <v>0.29666614656472667</v>
      </c>
      <c r="U577" s="61">
        <f t="shared" ref="U577:U583" si="447">Q577+S577</f>
        <v>482</v>
      </c>
      <c r="V577" s="92">
        <v>0</v>
      </c>
      <c r="W577" s="64">
        <f t="shared" ref="W577:W583" si="448">V577/$V$68</f>
        <v>0</v>
      </c>
      <c r="X577" s="92">
        <v>7</v>
      </c>
      <c r="Y577" s="92">
        <f t="shared" si="444"/>
        <v>0.34901487736228393</v>
      </c>
      <c r="Z577" s="87">
        <f t="shared" ref="Z577:Z583" si="449">V577+X577</f>
        <v>7</v>
      </c>
      <c r="AA577" s="131"/>
      <c r="AB577" s="139">
        <v>10</v>
      </c>
      <c r="AC577" s="139">
        <v>39</v>
      </c>
      <c r="AD577" s="139">
        <v>87</v>
      </c>
      <c r="AE577" s="139">
        <v>-20</v>
      </c>
      <c r="AF577" s="139">
        <v>-26</v>
      </c>
      <c r="AG577" s="139">
        <v>7</v>
      </c>
    </row>
    <row r="578" spans="2:33" ht="15" customHeight="1" x14ac:dyDescent="0.3">
      <c r="B578" s="124">
        <v>44400</v>
      </c>
      <c r="C578" s="96"/>
      <c r="D578" s="96"/>
      <c r="E578" s="30"/>
      <c r="F578" s="30"/>
      <c r="G578" s="131"/>
      <c r="H578" s="95">
        <v>342</v>
      </c>
      <c r="I578" s="142">
        <v>9</v>
      </c>
      <c r="J578" s="92">
        <v>1460</v>
      </c>
      <c r="K578" s="93">
        <v>0.98316498316498313</v>
      </c>
      <c r="L578" s="92">
        <v>119</v>
      </c>
      <c r="M578" s="93">
        <v>0.97540983606557374</v>
      </c>
      <c r="N578" s="15">
        <v>1579</v>
      </c>
      <c r="O578" s="56"/>
      <c r="P578" s="56"/>
      <c r="Q578" s="92">
        <v>332</v>
      </c>
      <c r="R578" s="64">
        <f t="shared" si="445"/>
        <v>0.36790155451990403</v>
      </c>
      <c r="S578" s="92">
        <v>71</v>
      </c>
      <c r="T578" s="64">
        <f t="shared" si="446"/>
        <v>0.45789774795859989</v>
      </c>
      <c r="U578" s="61">
        <f t="shared" si="447"/>
        <v>403</v>
      </c>
      <c r="V578" s="92">
        <v>0</v>
      </c>
      <c r="W578" s="64">
        <f t="shared" si="448"/>
        <v>0</v>
      </c>
      <c r="X578" s="92">
        <v>2</v>
      </c>
      <c r="Y578" s="92">
        <f t="shared" si="444"/>
        <v>9.9718536389223969E-2</v>
      </c>
      <c r="Z578" s="87">
        <f t="shared" si="449"/>
        <v>2</v>
      </c>
      <c r="AA578" s="131"/>
      <c r="AB578" s="139">
        <v>0</v>
      </c>
      <c r="AC578" s="139">
        <v>38</v>
      </c>
      <c r="AD578" s="139">
        <v>71</v>
      </c>
      <c r="AE578" s="139">
        <v>-20</v>
      </c>
      <c r="AF578" s="139">
        <v>-25</v>
      </c>
      <c r="AG578" s="139">
        <v>7</v>
      </c>
    </row>
    <row r="579" spans="2:33" ht="15" customHeight="1" x14ac:dyDescent="0.3">
      <c r="B579" s="124">
        <v>44401</v>
      </c>
      <c r="C579" s="96"/>
      <c r="D579" s="96"/>
      <c r="E579" s="30"/>
      <c r="F579" s="30"/>
      <c r="G579" s="131"/>
      <c r="H579" s="95">
        <v>329</v>
      </c>
      <c r="I579" s="142">
        <v>26</v>
      </c>
      <c r="J579" s="92">
        <v>929</v>
      </c>
      <c r="K579" s="93">
        <v>1.0186403508771931</v>
      </c>
      <c r="L579" s="92">
        <v>70</v>
      </c>
      <c r="M579" s="93">
        <v>1.4</v>
      </c>
      <c r="N579" s="15">
        <v>999</v>
      </c>
      <c r="O579" s="56"/>
      <c r="P579" s="56"/>
      <c r="Q579" s="95">
        <v>0</v>
      </c>
      <c r="R579" s="67">
        <f t="shared" si="445"/>
        <v>0</v>
      </c>
      <c r="S579" s="95">
        <v>0</v>
      </c>
      <c r="T579" s="67">
        <f t="shared" si="446"/>
        <v>0</v>
      </c>
      <c r="U579" s="61">
        <f t="shared" si="447"/>
        <v>0</v>
      </c>
      <c r="V579" s="95">
        <v>0</v>
      </c>
      <c r="W579" s="67">
        <f t="shared" si="448"/>
        <v>0</v>
      </c>
      <c r="X579" s="95">
        <v>0</v>
      </c>
      <c r="Y579" s="92">
        <f t="shared" si="444"/>
        <v>0</v>
      </c>
      <c r="Z579" s="87">
        <f t="shared" si="449"/>
        <v>0</v>
      </c>
      <c r="AA579" s="131"/>
      <c r="AB579" s="139">
        <v>-10</v>
      </c>
      <c r="AC579" s="139">
        <v>22</v>
      </c>
      <c r="AD579" s="139">
        <v>68</v>
      </c>
      <c r="AE579" s="139">
        <v>-13</v>
      </c>
      <c r="AF579" s="139">
        <v>-3</v>
      </c>
      <c r="AG579" s="139">
        <v>1</v>
      </c>
    </row>
    <row r="580" spans="2:33" ht="15" customHeight="1" x14ac:dyDescent="0.3">
      <c r="B580" s="124">
        <v>44402</v>
      </c>
      <c r="C580" s="96"/>
      <c r="D580" s="96"/>
      <c r="E580" s="30"/>
      <c r="F580" s="30"/>
      <c r="G580" s="131"/>
      <c r="H580" s="95">
        <v>342</v>
      </c>
      <c r="I580" s="142">
        <v>17</v>
      </c>
      <c r="J580" s="92">
        <v>903</v>
      </c>
      <c r="K580" s="93">
        <v>1.0134680134680134</v>
      </c>
      <c r="L580" s="92">
        <v>47</v>
      </c>
      <c r="M580" s="93">
        <v>1.4242424242424243</v>
      </c>
      <c r="N580" s="15">
        <v>950</v>
      </c>
      <c r="O580" s="56"/>
      <c r="P580" s="56"/>
      <c r="Q580" s="95">
        <v>0</v>
      </c>
      <c r="R580" s="67">
        <f t="shared" si="445"/>
        <v>0</v>
      </c>
      <c r="S580" s="95">
        <v>0</v>
      </c>
      <c r="T580" s="67">
        <f t="shared" si="446"/>
        <v>0</v>
      </c>
      <c r="U580" s="61">
        <f t="shared" si="447"/>
        <v>0</v>
      </c>
      <c r="V580" s="95">
        <v>0</v>
      </c>
      <c r="W580" s="67">
        <f t="shared" si="448"/>
        <v>0</v>
      </c>
      <c r="X580" s="95">
        <v>0</v>
      </c>
      <c r="Y580" s="92">
        <f t="shared" si="444"/>
        <v>0</v>
      </c>
      <c r="Z580" s="87">
        <f t="shared" si="449"/>
        <v>0</v>
      </c>
      <c r="AA580" s="131"/>
      <c r="AB580" s="139">
        <v>-13</v>
      </c>
      <c r="AC580" s="139">
        <v>15</v>
      </c>
      <c r="AD580" s="139">
        <v>33</v>
      </c>
      <c r="AE580" s="139">
        <v>-19</v>
      </c>
      <c r="AF580" s="139">
        <v>1</v>
      </c>
      <c r="AG580" s="139">
        <v>2</v>
      </c>
    </row>
    <row r="581" spans="2:33" ht="15" customHeight="1" x14ac:dyDescent="0.3">
      <c r="B581" s="124">
        <v>44403</v>
      </c>
      <c r="C581" s="96"/>
      <c r="D581" s="96"/>
      <c r="E581" s="30"/>
      <c r="F581" s="30"/>
      <c r="G581" s="131"/>
      <c r="H581" s="95">
        <v>288</v>
      </c>
      <c r="I581" s="142">
        <v>25</v>
      </c>
      <c r="J581" s="92">
        <v>1462</v>
      </c>
      <c r="K581" s="93">
        <v>0.98783783783783785</v>
      </c>
      <c r="L581" s="92">
        <v>98</v>
      </c>
      <c r="M581" s="93">
        <v>0.95145631067961167</v>
      </c>
      <c r="N581" s="15">
        <v>1560</v>
      </c>
      <c r="O581" s="56"/>
      <c r="P581" s="56"/>
      <c r="Q581" s="92">
        <v>704</v>
      </c>
      <c r="R581" s="64">
        <f t="shared" si="445"/>
        <v>0.78012859753618202</v>
      </c>
      <c r="S581" s="92">
        <v>70</v>
      </c>
      <c r="T581" s="64">
        <f t="shared" si="446"/>
        <v>0.45144848390284492</v>
      </c>
      <c r="U581" s="61">
        <f t="shared" si="447"/>
        <v>774</v>
      </c>
      <c r="V581" s="92">
        <v>0</v>
      </c>
      <c r="W581" s="64">
        <f t="shared" si="448"/>
        <v>0</v>
      </c>
      <c r="X581" s="92">
        <v>19</v>
      </c>
      <c r="Y581" s="92">
        <f t="shared" si="444"/>
        <v>0.94732609569762771</v>
      </c>
      <c r="Z581" s="87">
        <f t="shared" si="449"/>
        <v>19</v>
      </c>
      <c r="AA581" s="131"/>
      <c r="AB581" s="139">
        <v>10</v>
      </c>
      <c r="AC581" s="139">
        <v>41</v>
      </c>
      <c r="AD581" s="139">
        <v>89</v>
      </c>
      <c r="AE581" s="139">
        <v>-21</v>
      </c>
      <c r="AF581" s="139">
        <v>-28</v>
      </c>
      <c r="AG581" s="139">
        <v>7</v>
      </c>
    </row>
    <row r="582" spans="2:33" ht="15" customHeight="1" x14ac:dyDescent="0.3">
      <c r="B582" s="124">
        <v>44404</v>
      </c>
      <c r="C582" s="96"/>
      <c r="D582" s="96"/>
      <c r="E582" s="30"/>
      <c r="F582" s="30"/>
      <c r="G582" s="131"/>
      <c r="H582" s="95">
        <v>246</v>
      </c>
      <c r="I582" s="142">
        <v>19</v>
      </c>
      <c r="J582" s="92">
        <v>1477</v>
      </c>
      <c r="K582" s="93">
        <v>0.99729912221471984</v>
      </c>
      <c r="L582" s="92">
        <v>106</v>
      </c>
      <c r="M582" s="93">
        <v>1</v>
      </c>
      <c r="N582" s="15">
        <v>1583</v>
      </c>
      <c r="O582" s="56"/>
      <c r="P582" s="56"/>
      <c r="Q582" s="92">
        <v>805</v>
      </c>
      <c r="R582" s="64">
        <f t="shared" si="445"/>
        <v>0.89205045598952637</v>
      </c>
      <c r="S582" s="92">
        <v>134</v>
      </c>
      <c r="T582" s="64">
        <f t="shared" si="446"/>
        <v>0.86420138347116027</v>
      </c>
      <c r="U582" s="61">
        <f t="shared" si="447"/>
        <v>939</v>
      </c>
      <c r="V582" s="92">
        <v>4</v>
      </c>
      <c r="W582" s="64">
        <f t="shared" si="448"/>
        <v>1.6505823627287854</v>
      </c>
      <c r="X582" s="92">
        <v>6</v>
      </c>
      <c r="Y582" s="92">
        <f t="shared" si="444"/>
        <v>0.29915560916767192</v>
      </c>
      <c r="Z582" s="87">
        <f t="shared" si="449"/>
        <v>10</v>
      </c>
      <c r="AA582" s="131"/>
      <c r="AB582" s="139">
        <v>10</v>
      </c>
      <c r="AC582" s="139">
        <v>39</v>
      </c>
      <c r="AD582" s="139">
        <v>94</v>
      </c>
      <c r="AE582" s="139">
        <v>-19</v>
      </c>
      <c r="AF582" s="139">
        <v>-27</v>
      </c>
      <c r="AG582" s="139">
        <v>7</v>
      </c>
    </row>
    <row r="583" spans="2:33" ht="15" customHeight="1" x14ac:dyDescent="0.3">
      <c r="B583" s="124">
        <v>44405</v>
      </c>
      <c r="C583" s="96"/>
      <c r="D583" s="96"/>
      <c r="E583" s="30"/>
      <c r="F583" s="30"/>
      <c r="G583" s="131"/>
      <c r="H583" s="95">
        <v>264</v>
      </c>
      <c r="I583" s="142">
        <v>27</v>
      </c>
      <c r="J583" s="92">
        <v>1446</v>
      </c>
      <c r="K583" s="93">
        <v>0.97636731937879806</v>
      </c>
      <c r="L583" s="92">
        <v>112</v>
      </c>
      <c r="M583" s="93">
        <v>0.96551724137931039</v>
      </c>
      <c r="N583" s="15">
        <v>1558</v>
      </c>
      <c r="O583" s="56"/>
      <c r="P583" s="56"/>
      <c r="Q583" s="92">
        <v>984</v>
      </c>
      <c r="R583" s="64">
        <f t="shared" si="445"/>
        <v>1.0904070170108</v>
      </c>
      <c r="S583" s="92">
        <v>96</v>
      </c>
      <c r="T583" s="64">
        <f t="shared" si="446"/>
        <v>0.6191293493524731</v>
      </c>
      <c r="U583" s="61">
        <f t="shared" si="447"/>
        <v>1080</v>
      </c>
      <c r="V583" s="92">
        <v>0</v>
      </c>
      <c r="W583" s="64">
        <f t="shared" si="448"/>
        <v>0</v>
      </c>
      <c r="X583" s="92">
        <v>12</v>
      </c>
      <c r="Y583" s="92">
        <f t="shared" si="444"/>
        <v>0.59831121833534384</v>
      </c>
      <c r="Z583" s="87">
        <f t="shared" si="449"/>
        <v>12</v>
      </c>
      <c r="AA583" s="131"/>
      <c r="AB583" s="139">
        <v>13</v>
      </c>
      <c r="AC583" s="139">
        <v>40</v>
      </c>
      <c r="AD583" s="139">
        <v>108</v>
      </c>
      <c r="AE583" s="139">
        <v>-18</v>
      </c>
      <c r="AF583" s="139">
        <v>-27</v>
      </c>
      <c r="AG583" s="139">
        <v>6</v>
      </c>
    </row>
    <row r="584" spans="2:33" ht="15" customHeight="1" x14ac:dyDescent="0.3">
      <c r="B584" s="124">
        <v>44406</v>
      </c>
      <c r="C584" s="96"/>
      <c r="D584" s="96"/>
      <c r="E584" s="30"/>
      <c r="F584" s="30"/>
      <c r="G584" s="96"/>
      <c r="H584" s="95">
        <v>278</v>
      </c>
      <c r="I584" s="142">
        <v>26</v>
      </c>
      <c r="J584" s="92">
        <v>1484</v>
      </c>
      <c r="K584" s="93">
        <v>1.0033806626098716</v>
      </c>
      <c r="L584" s="92">
        <v>111</v>
      </c>
      <c r="M584" s="93">
        <v>1.0373831775700935</v>
      </c>
      <c r="N584" s="15">
        <v>1595</v>
      </c>
      <c r="O584" s="56"/>
      <c r="P584" s="56"/>
      <c r="Q584" s="92">
        <v>1091</v>
      </c>
      <c r="R584" s="64">
        <f t="shared" ref="R584:R590" si="450">Q584/Q$68</f>
        <v>1.2089776987386003</v>
      </c>
      <c r="S584" s="92">
        <v>179</v>
      </c>
      <c r="T584" s="64">
        <f t="shared" ref="T584:T590" si="451">S584/S$68</f>
        <v>1.1544182659801321</v>
      </c>
      <c r="U584" s="61">
        <f t="shared" ref="U584:U590" si="452">Q584+S584</f>
        <v>1270</v>
      </c>
      <c r="V584" s="92">
        <v>0</v>
      </c>
      <c r="W584" s="64">
        <f t="shared" ref="W584:W590" si="453">V584/$V$68</f>
        <v>0</v>
      </c>
      <c r="X584" s="92">
        <v>2</v>
      </c>
      <c r="Y584" s="92">
        <f t="shared" si="444"/>
        <v>9.9718536389223969E-2</v>
      </c>
      <c r="Z584" s="87">
        <f t="shared" ref="Z584:Z590" si="454">V584+X584</f>
        <v>2</v>
      </c>
      <c r="AB584" s="139">
        <v>16</v>
      </c>
      <c r="AC584" s="139">
        <v>44</v>
      </c>
      <c r="AD584" s="139">
        <v>107</v>
      </c>
      <c r="AE584" s="139">
        <v>-18</v>
      </c>
      <c r="AF584" s="139">
        <v>-27</v>
      </c>
      <c r="AG584" s="139">
        <v>6</v>
      </c>
    </row>
    <row r="585" spans="2:33" ht="15" customHeight="1" x14ac:dyDescent="0.3">
      <c r="B585" s="124">
        <v>44407</v>
      </c>
      <c r="C585" s="96"/>
      <c r="D585" s="96"/>
      <c r="E585" s="30"/>
      <c r="F585" s="30"/>
      <c r="G585" s="96"/>
      <c r="H585" s="95">
        <v>346</v>
      </c>
      <c r="I585" s="142">
        <v>22</v>
      </c>
      <c r="J585" s="92">
        <v>1472</v>
      </c>
      <c r="K585" s="93">
        <v>0.99124579124579126</v>
      </c>
      <c r="L585" s="92">
        <v>110</v>
      </c>
      <c r="M585" s="93">
        <v>0.90163934426229508</v>
      </c>
      <c r="N585" s="15">
        <v>1582</v>
      </c>
      <c r="O585" s="56"/>
      <c r="P585" s="56"/>
      <c r="Q585" s="92">
        <v>981</v>
      </c>
      <c r="R585" s="64">
        <f t="shared" si="450"/>
        <v>1.0870826053735718</v>
      </c>
      <c r="S585" s="92">
        <v>217</v>
      </c>
      <c r="T585" s="64">
        <f t="shared" si="451"/>
        <v>1.3994903000988193</v>
      </c>
      <c r="U585" s="61">
        <f t="shared" si="452"/>
        <v>1198</v>
      </c>
      <c r="V585" s="92">
        <v>0</v>
      </c>
      <c r="W585" s="64">
        <f t="shared" si="453"/>
        <v>0</v>
      </c>
      <c r="X585" s="92">
        <v>6</v>
      </c>
      <c r="Y585" s="92">
        <f t="shared" si="444"/>
        <v>0.29915560916767192</v>
      </c>
      <c r="Z585" s="87">
        <f t="shared" si="454"/>
        <v>6</v>
      </c>
      <c r="AB585" s="139">
        <v>6</v>
      </c>
      <c r="AC585" s="139">
        <v>45</v>
      </c>
      <c r="AD585" s="139">
        <v>82</v>
      </c>
      <c r="AE585" s="139">
        <v>-17</v>
      </c>
      <c r="AF585" s="139">
        <v>-26</v>
      </c>
      <c r="AG585" s="139">
        <v>6</v>
      </c>
    </row>
    <row r="586" spans="2:33" ht="15" customHeight="1" x14ac:dyDescent="0.3">
      <c r="B586" s="124">
        <v>44408</v>
      </c>
      <c r="C586" s="96"/>
      <c r="D586" s="96"/>
      <c r="E586" s="30"/>
      <c r="F586" s="30"/>
      <c r="G586" s="96"/>
      <c r="H586" s="95">
        <v>336</v>
      </c>
      <c r="I586" s="142">
        <v>27</v>
      </c>
      <c r="J586" s="92">
        <v>927</v>
      </c>
      <c r="K586" s="93">
        <v>1.0164473684210527</v>
      </c>
      <c r="L586" s="92">
        <v>61</v>
      </c>
      <c r="M586" s="93">
        <v>1.22</v>
      </c>
      <c r="N586" s="15">
        <v>988</v>
      </c>
      <c r="O586" s="56"/>
      <c r="P586" s="56"/>
      <c r="Q586" s="95">
        <v>0</v>
      </c>
      <c r="R586" s="67">
        <f t="shared" si="450"/>
        <v>0</v>
      </c>
      <c r="S586" s="95">
        <v>0</v>
      </c>
      <c r="T586" s="67">
        <f t="shared" si="451"/>
        <v>0</v>
      </c>
      <c r="U586" s="61">
        <f t="shared" si="452"/>
        <v>0</v>
      </c>
      <c r="V586" s="95">
        <v>0</v>
      </c>
      <c r="W586" s="67">
        <f t="shared" si="453"/>
        <v>0</v>
      </c>
      <c r="X586" s="95">
        <v>0</v>
      </c>
      <c r="Y586" s="92">
        <f t="shared" si="444"/>
        <v>0</v>
      </c>
      <c r="Z586" s="87">
        <f t="shared" si="454"/>
        <v>0</v>
      </c>
      <c r="AB586" s="139">
        <v>-3</v>
      </c>
      <c r="AC586" s="139">
        <v>31</v>
      </c>
      <c r="AD586" s="139">
        <v>64</v>
      </c>
      <c r="AE586" s="139">
        <v>-6</v>
      </c>
      <c r="AF586" s="139">
        <v>-2</v>
      </c>
      <c r="AG586" s="139">
        <v>0</v>
      </c>
    </row>
    <row r="587" spans="2:33" ht="15" customHeight="1" x14ac:dyDescent="0.3">
      <c r="B587" s="124">
        <v>44409</v>
      </c>
      <c r="C587" s="96"/>
      <c r="D587" s="96"/>
      <c r="E587" s="30"/>
      <c r="F587" s="30"/>
      <c r="G587" s="96"/>
      <c r="H587" s="95">
        <v>367</v>
      </c>
      <c r="I587" s="142">
        <v>20</v>
      </c>
      <c r="J587" s="92">
        <v>903</v>
      </c>
      <c r="K587" s="93">
        <v>1.0134680134680134</v>
      </c>
      <c r="L587" s="92">
        <v>42</v>
      </c>
      <c r="M587" s="93">
        <v>1.2727272727272727</v>
      </c>
      <c r="N587" s="15">
        <v>945</v>
      </c>
      <c r="O587" s="56"/>
      <c r="P587" s="56"/>
      <c r="Q587" s="95">
        <v>0</v>
      </c>
      <c r="R587" s="67">
        <f t="shared" si="450"/>
        <v>0</v>
      </c>
      <c r="S587" s="95">
        <v>0</v>
      </c>
      <c r="T587" s="67">
        <f t="shared" si="451"/>
        <v>0</v>
      </c>
      <c r="U587" s="61">
        <f t="shared" si="452"/>
        <v>0</v>
      </c>
      <c r="V587" s="95">
        <v>0</v>
      </c>
      <c r="W587" s="67">
        <f t="shared" si="453"/>
        <v>0</v>
      </c>
      <c r="X587" s="95">
        <v>0</v>
      </c>
      <c r="Y587" s="92">
        <f t="shared" si="444"/>
        <v>0</v>
      </c>
      <c r="Z587" s="87">
        <f t="shared" si="454"/>
        <v>0</v>
      </c>
      <c r="AB587" s="139">
        <v>1</v>
      </c>
      <c r="AC587" s="139">
        <v>29</v>
      </c>
      <c r="AD587" s="139">
        <v>44</v>
      </c>
      <c r="AE587" s="139">
        <v>-6</v>
      </c>
      <c r="AF587" s="139">
        <v>3</v>
      </c>
      <c r="AG587" s="139">
        <v>0</v>
      </c>
    </row>
    <row r="588" spans="2:33" ht="15" customHeight="1" x14ac:dyDescent="0.3">
      <c r="B588" s="124">
        <v>44410</v>
      </c>
      <c r="C588" s="96"/>
      <c r="D588" s="96"/>
      <c r="E588" s="30"/>
      <c r="F588" s="30"/>
      <c r="G588" s="96"/>
      <c r="H588" s="95">
        <v>306</v>
      </c>
      <c r="I588" s="142">
        <v>18</v>
      </c>
      <c r="J588" s="92">
        <v>1485</v>
      </c>
      <c r="K588" s="93">
        <v>1.0033783783783783</v>
      </c>
      <c r="L588" s="92">
        <v>96</v>
      </c>
      <c r="M588" s="93">
        <v>0.93203883495145634</v>
      </c>
      <c r="N588" s="15">
        <v>1581</v>
      </c>
      <c r="O588" s="56"/>
      <c r="P588" s="56"/>
      <c r="Q588" s="92">
        <v>544</v>
      </c>
      <c r="R588" s="64">
        <f t="shared" si="450"/>
        <v>0.60282664355068616</v>
      </c>
      <c r="S588" s="92">
        <v>125</v>
      </c>
      <c r="T588" s="64">
        <f t="shared" si="451"/>
        <v>0.80615800696936601</v>
      </c>
      <c r="U588" s="61">
        <f t="shared" si="452"/>
        <v>669</v>
      </c>
      <c r="V588" s="92">
        <v>5</v>
      </c>
      <c r="W588" s="64">
        <f t="shared" si="453"/>
        <v>2.0632279534109816</v>
      </c>
      <c r="X588" s="92">
        <v>9</v>
      </c>
      <c r="Y588" s="92">
        <f t="shared" si="444"/>
        <v>0.44873341375150788</v>
      </c>
      <c r="Z588" s="87">
        <f t="shared" si="454"/>
        <v>14</v>
      </c>
      <c r="AB588" s="139">
        <v>21</v>
      </c>
      <c r="AC588" s="139">
        <v>53</v>
      </c>
      <c r="AD588" s="139">
        <v>107</v>
      </c>
      <c r="AE588" s="139">
        <v>-16</v>
      </c>
      <c r="AF588" s="139">
        <v>-32</v>
      </c>
      <c r="AG588" s="139">
        <v>7</v>
      </c>
    </row>
    <row r="589" spans="2:33" ht="15" customHeight="1" x14ac:dyDescent="0.3">
      <c r="B589" s="124">
        <v>44411</v>
      </c>
      <c r="C589" s="96"/>
      <c r="D589" s="96"/>
      <c r="E589" s="30"/>
      <c r="F589" s="30"/>
      <c r="G589" s="96"/>
      <c r="H589" s="95">
        <v>256</v>
      </c>
      <c r="I589" s="142">
        <v>16</v>
      </c>
      <c r="J589" s="92">
        <v>1477</v>
      </c>
      <c r="K589" s="93">
        <v>0.99729912221471984</v>
      </c>
      <c r="L589" s="92">
        <v>107</v>
      </c>
      <c r="M589" s="93">
        <v>1.0094339622641511</v>
      </c>
      <c r="N589" s="15">
        <v>1584</v>
      </c>
      <c r="O589" s="56"/>
      <c r="P589" s="56"/>
      <c r="Q589" s="92">
        <v>352</v>
      </c>
      <c r="R589" s="64">
        <f t="shared" si="450"/>
        <v>0.39006429876809101</v>
      </c>
      <c r="S589" s="92">
        <v>50</v>
      </c>
      <c r="T589" s="64">
        <f t="shared" si="451"/>
        <v>0.32246320278774637</v>
      </c>
      <c r="U589" s="61">
        <f t="shared" si="452"/>
        <v>402</v>
      </c>
      <c r="V589" s="92">
        <v>1</v>
      </c>
      <c r="W589" s="64">
        <f t="shared" si="453"/>
        <v>0.41264559068219636</v>
      </c>
      <c r="X589" s="92">
        <v>18</v>
      </c>
      <c r="Y589" s="92">
        <f t="shared" si="444"/>
        <v>0.89746682750301576</v>
      </c>
      <c r="Z589" s="87">
        <f t="shared" si="454"/>
        <v>19</v>
      </c>
      <c r="AB589" s="139">
        <v>21</v>
      </c>
      <c r="AC589" s="139">
        <v>51</v>
      </c>
      <c r="AD589" s="139">
        <v>121</v>
      </c>
      <c r="AE589" s="139">
        <v>-15</v>
      </c>
      <c r="AF589" s="139">
        <v>-32</v>
      </c>
      <c r="AG589" s="139">
        <v>7</v>
      </c>
    </row>
    <row r="590" spans="2:33" ht="15" customHeight="1" x14ac:dyDescent="0.3">
      <c r="B590" s="124">
        <v>44412</v>
      </c>
      <c r="C590" s="96"/>
      <c r="D590" s="96"/>
      <c r="E590" s="30"/>
      <c r="F590" s="30"/>
      <c r="G590" s="96"/>
      <c r="H590" s="95">
        <v>277</v>
      </c>
      <c r="I590" s="142">
        <v>25</v>
      </c>
      <c r="J590" s="92">
        <v>1480</v>
      </c>
      <c r="K590" s="93">
        <v>0.9993247805536799</v>
      </c>
      <c r="L590" s="92">
        <v>114</v>
      </c>
      <c r="M590" s="93">
        <v>0.98275862068965514</v>
      </c>
      <c r="N590" s="15">
        <v>1594</v>
      </c>
      <c r="O590" s="56"/>
      <c r="P590" s="56"/>
      <c r="Q590" s="92">
        <v>372</v>
      </c>
      <c r="R590" s="64">
        <f t="shared" si="450"/>
        <v>0.41222704301627799</v>
      </c>
      <c r="S590" s="92">
        <v>60</v>
      </c>
      <c r="T590" s="64">
        <f t="shared" si="451"/>
        <v>0.38695584334529565</v>
      </c>
      <c r="U590" s="61">
        <f t="shared" si="452"/>
        <v>432</v>
      </c>
      <c r="V590" s="92">
        <v>0</v>
      </c>
      <c r="W590" s="64">
        <f t="shared" si="453"/>
        <v>0</v>
      </c>
      <c r="X590" s="92">
        <v>3</v>
      </c>
      <c r="Y590" s="92">
        <f t="shared" si="444"/>
        <v>0.14957780458383596</v>
      </c>
      <c r="Z590" s="87">
        <f t="shared" si="454"/>
        <v>3</v>
      </c>
      <c r="AB590" s="139">
        <v>22</v>
      </c>
      <c r="AC590" s="139">
        <v>50</v>
      </c>
      <c r="AD590" s="139">
        <v>130</v>
      </c>
      <c r="AE590" s="139">
        <v>-14</v>
      </c>
      <c r="AF590" s="139">
        <v>-32</v>
      </c>
      <c r="AG590" s="139">
        <v>6</v>
      </c>
    </row>
    <row r="591" spans="2:33" ht="15" customHeight="1" x14ac:dyDescent="0.3">
      <c r="B591" s="124">
        <v>44413</v>
      </c>
      <c r="C591" s="96"/>
      <c r="D591" s="96"/>
      <c r="E591" s="30"/>
      <c r="F591" s="30"/>
      <c r="G591" s="96"/>
      <c r="H591" s="95">
        <v>295</v>
      </c>
      <c r="I591" s="142">
        <v>22</v>
      </c>
      <c r="J591" s="92">
        <v>1483</v>
      </c>
      <c r="K591" s="93">
        <v>1.0027045300878972</v>
      </c>
      <c r="L591" s="92">
        <v>95</v>
      </c>
      <c r="M591" s="93">
        <v>0.88785046728971961</v>
      </c>
      <c r="N591" s="15">
        <v>1578</v>
      </c>
      <c r="O591" s="56"/>
      <c r="P591" s="56"/>
      <c r="Q591" s="92">
        <v>373</v>
      </c>
      <c r="R591" s="64">
        <f t="shared" ref="R591:R596" si="455">Q591/Q$68</f>
        <v>0.41333518022868737</v>
      </c>
      <c r="S591" s="92">
        <v>51</v>
      </c>
      <c r="T591" s="64">
        <f t="shared" ref="T591:T596" si="456">S591/S$68</f>
        <v>0.32891246684350134</v>
      </c>
      <c r="U591" s="61">
        <f t="shared" ref="U591:U596" si="457">Q591+S591</f>
        <v>424</v>
      </c>
      <c r="V591" s="92">
        <v>5</v>
      </c>
      <c r="W591" s="64">
        <f t="shared" ref="W591:W596" si="458">V591/$V$68</f>
        <v>2.0632279534109816</v>
      </c>
      <c r="X591" s="92">
        <v>0</v>
      </c>
      <c r="Y591" s="92">
        <f t="shared" si="444"/>
        <v>0</v>
      </c>
      <c r="Z591" s="87">
        <f t="shared" ref="Z591:Z596" si="459">V591+X591</f>
        <v>5</v>
      </c>
      <c r="AB591" s="139">
        <v>24</v>
      </c>
      <c r="AC591" s="139">
        <v>52</v>
      </c>
      <c r="AD591" s="139">
        <v>143</v>
      </c>
      <c r="AE591" s="139">
        <v>-15</v>
      </c>
      <c r="AF591" s="139">
        <v>-32</v>
      </c>
      <c r="AG591" s="139">
        <v>6</v>
      </c>
    </row>
    <row r="592" spans="2:33" ht="15" customHeight="1" x14ac:dyDescent="0.3">
      <c r="B592" s="124">
        <v>44414</v>
      </c>
      <c r="C592" s="96"/>
      <c r="D592" s="96"/>
      <c r="E592" s="30"/>
      <c r="F592" s="30"/>
      <c r="G592" s="96"/>
      <c r="H592" s="95">
        <v>343</v>
      </c>
      <c r="I592" s="142">
        <v>26</v>
      </c>
      <c r="J592" s="92">
        <v>1491</v>
      </c>
      <c r="K592" s="93">
        <v>1.0040404040404041</v>
      </c>
      <c r="L592" s="92">
        <v>103</v>
      </c>
      <c r="M592" s="93">
        <v>0.84426229508196726</v>
      </c>
      <c r="N592" s="15">
        <v>1594</v>
      </c>
      <c r="O592" s="56"/>
      <c r="P592" s="56"/>
      <c r="Q592" s="92">
        <v>273</v>
      </c>
      <c r="R592" s="64">
        <f t="shared" si="455"/>
        <v>0.3025214589877524</v>
      </c>
      <c r="S592" s="92">
        <v>49</v>
      </c>
      <c r="T592" s="64">
        <f t="shared" si="456"/>
        <v>0.31601393873199146</v>
      </c>
      <c r="U592" s="61">
        <f t="shared" si="457"/>
        <v>322</v>
      </c>
      <c r="V592" s="92">
        <v>0</v>
      </c>
      <c r="W592" s="64">
        <f t="shared" si="458"/>
        <v>0</v>
      </c>
      <c r="X592" s="92">
        <v>7</v>
      </c>
      <c r="Y592" s="92">
        <f t="shared" si="444"/>
        <v>0.34901487736228393</v>
      </c>
      <c r="Z592" s="87">
        <f t="shared" si="459"/>
        <v>7</v>
      </c>
      <c r="AB592" s="139">
        <v>12</v>
      </c>
      <c r="AC592" s="139">
        <v>48</v>
      </c>
      <c r="AD592" s="139">
        <v>119</v>
      </c>
      <c r="AE592" s="139">
        <v>-14</v>
      </c>
      <c r="AF592" s="139">
        <v>-31</v>
      </c>
      <c r="AG592" s="139">
        <v>6</v>
      </c>
    </row>
    <row r="593" spans="2:33" ht="15" customHeight="1" x14ac:dyDescent="0.3">
      <c r="B593" s="124">
        <v>44415</v>
      </c>
      <c r="C593" s="96"/>
      <c r="D593" s="96"/>
      <c r="E593" s="30"/>
      <c r="F593" s="30"/>
      <c r="G593" s="96"/>
      <c r="H593" s="95">
        <v>334</v>
      </c>
      <c r="I593" s="142">
        <v>26</v>
      </c>
      <c r="J593" s="92">
        <v>924</v>
      </c>
      <c r="K593" s="93">
        <v>1.013157894736842</v>
      </c>
      <c r="L593" s="92">
        <v>70</v>
      </c>
      <c r="M593" s="93">
        <v>1.4</v>
      </c>
      <c r="N593" s="15">
        <v>994</v>
      </c>
      <c r="O593" s="56"/>
      <c r="P593" s="56"/>
      <c r="Q593" s="95">
        <v>0</v>
      </c>
      <c r="R593" s="67">
        <f t="shared" si="455"/>
        <v>0</v>
      </c>
      <c r="S593" s="95">
        <v>0</v>
      </c>
      <c r="T593" s="67">
        <f t="shared" si="456"/>
        <v>0</v>
      </c>
      <c r="U593" s="61">
        <f t="shared" si="457"/>
        <v>0</v>
      </c>
      <c r="V593" s="95">
        <v>0</v>
      </c>
      <c r="W593" s="67">
        <f t="shared" si="458"/>
        <v>0</v>
      </c>
      <c r="X593" s="95">
        <v>0</v>
      </c>
      <c r="Y593" s="92">
        <f t="shared" si="444"/>
        <v>0</v>
      </c>
      <c r="Z593" s="87">
        <f t="shared" si="459"/>
        <v>0</v>
      </c>
      <c r="AB593" s="139">
        <v>4</v>
      </c>
      <c r="AC593" s="139">
        <v>35</v>
      </c>
      <c r="AD593" s="139">
        <v>93</v>
      </c>
      <c r="AE593" s="139">
        <v>-1</v>
      </c>
      <c r="AF593" s="139">
        <v>-3</v>
      </c>
      <c r="AG593" s="139">
        <v>-1</v>
      </c>
    </row>
    <row r="594" spans="2:33" ht="15" customHeight="1" x14ac:dyDescent="0.3">
      <c r="B594" s="124">
        <v>44416</v>
      </c>
      <c r="C594" s="96"/>
      <c r="D594" s="96"/>
      <c r="E594" s="30"/>
      <c r="F594" s="30"/>
      <c r="G594" s="96"/>
      <c r="H594" s="95">
        <v>360</v>
      </c>
      <c r="I594" s="142">
        <v>20</v>
      </c>
      <c r="J594" s="92">
        <v>899</v>
      </c>
      <c r="K594" s="93">
        <v>1.0089786756453423</v>
      </c>
      <c r="L594" s="92">
        <v>47</v>
      </c>
      <c r="M594" s="93">
        <v>1.4242424242424243</v>
      </c>
      <c r="N594" s="15">
        <v>946</v>
      </c>
      <c r="O594" s="56"/>
      <c r="P594" s="56"/>
      <c r="Q594" s="95">
        <v>0</v>
      </c>
      <c r="R594" s="67">
        <f t="shared" si="455"/>
        <v>0</v>
      </c>
      <c r="S594" s="95">
        <v>0</v>
      </c>
      <c r="T594" s="67">
        <f t="shared" si="456"/>
        <v>0</v>
      </c>
      <c r="U594" s="61">
        <f t="shared" si="457"/>
        <v>0</v>
      </c>
      <c r="V594" s="95">
        <v>0</v>
      </c>
      <c r="W594" s="67">
        <f t="shared" si="458"/>
        <v>0</v>
      </c>
      <c r="X594" s="95">
        <v>0</v>
      </c>
      <c r="Y594" s="92">
        <f t="shared" si="444"/>
        <v>0</v>
      </c>
      <c r="Z594" s="87">
        <f t="shared" si="459"/>
        <v>0</v>
      </c>
      <c r="AB594" s="139">
        <v>5</v>
      </c>
      <c r="AC594" s="139">
        <v>27</v>
      </c>
      <c r="AD594" s="139">
        <v>88</v>
      </c>
      <c r="AE594" s="139">
        <v>-1</v>
      </c>
      <c r="AF594" s="139">
        <v>4</v>
      </c>
      <c r="AG594" s="139">
        <v>-2</v>
      </c>
    </row>
    <row r="595" spans="2:33" ht="15" customHeight="1" x14ac:dyDescent="0.3">
      <c r="B595" s="124">
        <v>44417</v>
      </c>
      <c r="C595" s="96"/>
      <c r="D595" s="96"/>
      <c r="E595" s="30"/>
      <c r="F595" s="30"/>
      <c r="G595" s="96"/>
      <c r="H595" s="95">
        <v>311</v>
      </c>
      <c r="I595" s="142">
        <v>22</v>
      </c>
      <c r="J595" s="92">
        <v>1478</v>
      </c>
      <c r="K595" s="93">
        <v>0.99864864864864866</v>
      </c>
      <c r="L595" s="92">
        <v>89</v>
      </c>
      <c r="M595" s="93">
        <v>0.86407766990291257</v>
      </c>
      <c r="N595" s="15">
        <v>1567</v>
      </c>
      <c r="O595" s="56"/>
      <c r="P595" s="56"/>
      <c r="Q595" s="92">
        <v>257</v>
      </c>
      <c r="R595" s="64">
        <f t="shared" si="455"/>
        <v>0.28479126358920281</v>
      </c>
      <c r="S595" s="92">
        <v>42</v>
      </c>
      <c r="T595" s="64">
        <f t="shared" si="456"/>
        <v>0.27086909034170698</v>
      </c>
      <c r="U595" s="61">
        <f t="shared" si="457"/>
        <v>299</v>
      </c>
      <c r="V595" s="92">
        <v>0</v>
      </c>
      <c r="W595" s="64">
        <f t="shared" si="458"/>
        <v>0</v>
      </c>
      <c r="X595" s="92">
        <v>1</v>
      </c>
      <c r="Y595" s="92">
        <f t="shared" si="444"/>
        <v>4.9859268194611985E-2</v>
      </c>
      <c r="Z595" s="87">
        <f t="shared" si="459"/>
        <v>1</v>
      </c>
      <c r="AB595" s="139">
        <v>25</v>
      </c>
      <c r="AC595" s="139">
        <v>57</v>
      </c>
      <c r="AD595" s="139">
        <v>148</v>
      </c>
      <c r="AE595" s="139">
        <v>-14</v>
      </c>
      <c r="AF595" s="139">
        <v>-35</v>
      </c>
      <c r="AG595" s="139">
        <v>7</v>
      </c>
    </row>
    <row r="596" spans="2:33" ht="15" customHeight="1" x14ac:dyDescent="0.3">
      <c r="B596" s="124">
        <v>44418</v>
      </c>
      <c r="C596" s="96"/>
      <c r="D596" s="96"/>
      <c r="E596" s="96"/>
      <c r="F596" s="96"/>
      <c r="G596" s="96"/>
      <c r="H596" s="95">
        <v>256</v>
      </c>
      <c r="I596" s="142">
        <v>23</v>
      </c>
      <c r="J596" s="92">
        <v>1476</v>
      </c>
      <c r="K596" s="93">
        <v>0.99662390276839974</v>
      </c>
      <c r="L596" s="92">
        <v>103</v>
      </c>
      <c r="M596" s="93">
        <v>0.97169811320754718</v>
      </c>
      <c r="N596" s="15">
        <v>1579</v>
      </c>
      <c r="O596" s="56"/>
      <c r="P596" s="56"/>
      <c r="Q596" s="92">
        <v>316</v>
      </c>
      <c r="R596" s="64">
        <f t="shared" si="455"/>
        <v>0.35017135912135444</v>
      </c>
      <c r="S596" s="92">
        <v>49</v>
      </c>
      <c r="T596" s="64">
        <f t="shared" si="456"/>
        <v>0.31601393873199146</v>
      </c>
      <c r="U596" s="61">
        <f t="shared" si="457"/>
        <v>365</v>
      </c>
      <c r="V596" s="92">
        <v>1</v>
      </c>
      <c r="W596" s="64">
        <f t="shared" si="458"/>
        <v>0.41264559068219636</v>
      </c>
      <c r="X596" s="92">
        <v>12</v>
      </c>
      <c r="Y596" s="92">
        <f t="shared" si="444"/>
        <v>0.59831121833534384</v>
      </c>
      <c r="Z596" s="87">
        <f t="shared" si="459"/>
        <v>13</v>
      </c>
      <c r="AB596" s="139">
        <v>25</v>
      </c>
      <c r="AC596" s="139">
        <v>54</v>
      </c>
      <c r="AD596" s="139">
        <v>153</v>
      </c>
      <c r="AE596" s="139">
        <v>-13</v>
      </c>
      <c r="AF596" s="139">
        <v>-35</v>
      </c>
      <c r="AG596" s="139">
        <v>6</v>
      </c>
    </row>
    <row r="597" spans="2:33" ht="15" customHeight="1" x14ac:dyDescent="0.3">
      <c r="B597" s="124">
        <v>44419</v>
      </c>
      <c r="C597" s="96"/>
      <c r="D597" s="96"/>
      <c r="E597" s="96"/>
      <c r="F597" s="96"/>
      <c r="G597" s="96"/>
      <c r="H597" s="95">
        <v>282</v>
      </c>
      <c r="I597" s="142">
        <v>25</v>
      </c>
      <c r="J597" s="92">
        <v>1483</v>
      </c>
      <c r="K597" s="93">
        <v>1.0013504388926402</v>
      </c>
      <c r="L597" s="92">
        <v>116</v>
      </c>
      <c r="M597" s="93">
        <v>1</v>
      </c>
      <c r="N597" s="15">
        <v>1599</v>
      </c>
      <c r="O597" s="56"/>
      <c r="P597" s="56"/>
      <c r="Q597" s="92">
        <v>317</v>
      </c>
      <c r="R597" s="64">
        <f t="shared" ref="R597" si="460">Q597/Q$68</f>
        <v>0.35127949633376382</v>
      </c>
      <c r="S597" s="92">
        <v>71</v>
      </c>
      <c r="T597" s="64">
        <f t="shared" ref="T597" si="461">S597/S$68</f>
        <v>0.45789774795859989</v>
      </c>
      <c r="U597" s="61">
        <f t="shared" ref="U597" si="462">Q597+S597</f>
        <v>388</v>
      </c>
      <c r="V597" s="92">
        <v>0</v>
      </c>
      <c r="W597" s="64">
        <f t="shared" ref="W597" si="463">V597/$V$68</f>
        <v>0</v>
      </c>
      <c r="X597" s="92">
        <v>7</v>
      </c>
      <c r="Y597" s="92">
        <f t="shared" si="444"/>
        <v>0.34901487736228393</v>
      </c>
      <c r="Z597" s="87">
        <f t="shared" ref="Z597" si="464">V597+X597</f>
        <v>7</v>
      </c>
      <c r="AB597" s="139">
        <v>25</v>
      </c>
      <c r="AC597" s="139">
        <v>53</v>
      </c>
      <c r="AD597" s="139">
        <v>167</v>
      </c>
      <c r="AE597" s="139">
        <v>-12</v>
      </c>
      <c r="AF597" s="139">
        <v>-35</v>
      </c>
      <c r="AG597" s="139">
        <v>6</v>
      </c>
    </row>
    <row r="598" spans="2:33" ht="15" customHeight="1" x14ac:dyDescent="0.3">
      <c r="B598" s="124">
        <v>44420</v>
      </c>
      <c r="C598" s="96"/>
      <c r="D598" s="96"/>
      <c r="E598" s="96"/>
      <c r="F598" s="96"/>
      <c r="G598" s="96"/>
      <c r="H598" s="95">
        <v>297</v>
      </c>
      <c r="I598" s="142">
        <v>28</v>
      </c>
      <c r="J598" s="92">
        <v>1483</v>
      </c>
      <c r="K598" s="93">
        <v>1.0027045300878972</v>
      </c>
      <c r="L598" s="92">
        <v>108</v>
      </c>
      <c r="M598" s="93">
        <v>1.0093457943925233</v>
      </c>
      <c r="N598" s="15">
        <v>1591</v>
      </c>
      <c r="O598" s="56"/>
      <c r="P598" s="56"/>
      <c r="Q598" s="92">
        <v>289</v>
      </c>
      <c r="R598" s="64">
        <f t="shared" ref="R598:R604" si="465">Q598/Q$68</f>
        <v>0.32025165438630199</v>
      </c>
      <c r="S598" s="92">
        <v>56</v>
      </c>
      <c r="T598" s="64">
        <f t="shared" ref="T598:T604" si="466">S598/S$68</f>
        <v>0.36115878712227595</v>
      </c>
      <c r="U598" s="61">
        <f t="shared" ref="U598:U604" si="467">Q598+S598</f>
        <v>345</v>
      </c>
      <c r="V598" s="92">
        <v>0</v>
      </c>
      <c r="W598" s="64">
        <f t="shared" ref="W598:W604" si="468">V598/$V$68</f>
        <v>0</v>
      </c>
      <c r="X598" s="92">
        <v>1</v>
      </c>
      <c r="Y598" s="92">
        <f t="shared" si="444"/>
        <v>4.9859268194611985E-2</v>
      </c>
      <c r="Z598" s="87">
        <f t="shared" ref="Z598:Z604" si="469">V598+X598</f>
        <v>1</v>
      </c>
      <c r="AB598" s="139">
        <v>27</v>
      </c>
      <c r="AC598" s="139">
        <v>54</v>
      </c>
      <c r="AD598" s="139">
        <v>169</v>
      </c>
      <c r="AE598" s="139">
        <v>-13</v>
      </c>
      <c r="AF598" s="139">
        <v>-35</v>
      </c>
      <c r="AG598" s="139">
        <v>6</v>
      </c>
    </row>
    <row r="599" spans="2:33" ht="15" customHeight="1" x14ac:dyDescent="0.3">
      <c r="B599" s="124">
        <v>44421</v>
      </c>
      <c r="C599" s="96"/>
      <c r="D599" s="96"/>
      <c r="E599" s="96"/>
      <c r="F599" s="96"/>
      <c r="G599" s="96"/>
      <c r="H599" s="95">
        <v>345</v>
      </c>
      <c r="I599" s="142">
        <v>28</v>
      </c>
      <c r="J599" s="92">
        <v>1493</v>
      </c>
      <c r="K599" s="93">
        <v>1.0053872053872055</v>
      </c>
      <c r="L599" s="92">
        <v>116</v>
      </c>
      <c r="M599" s="93">
        <v>0.95081967213114749</v>
      </c>
      <c r="N599" s="15">
        <v>1609</v>
      </c>
      <c r="O599" s="56"/>
      <c r="P599" s="56"/>
      <c r="Q599" s="92">
        <v>168</v>
      </c>
      <c r="R599" s="64">
        <f t="shared" si="465"/>
        <v>0.18616705168477071</v>
      </c>
      <c r="S599" s="92">
        <v>45</v>
      </c>
      <c r="T599" s="64">
        <f t="shared" si="466"/>
        <v>0.29021688250897176</v>
      </c>
      <c r="U599" s="61">
        <f t="shared" si="467"/>
        <v>213</v>
      </c>
      <c r="V599" s="92">
        <v>2</v>
      </c>
      <c r="W599" s="64">
        <f t="shared" si="468"/>
        <v>0.82529118136439272</v>
      </c>
      <c r="X599" s="92">
        <v>10</v>
      </c>
      <c r="Y599" s="92">
        <f t="shared" si="444"/>
        <v>0.49859268194611989</v>
      </c>
      <c r="Z599" s="87">
        <f t="shared" si="469"/>
        <v>12</v>
      </c>
      <c r="AB599" s="139">
        <v>13</v>
      </c>
      <c r="AC599" s="139">
        <v>49</v>
      </c>
      <c r="AD599" s="139">
        <v>140</v>
      </c>
      <c r="AE599" s="139">
        <v>-14</v>
      </c>
      <c r="AF599" s="139">
        <v>-34</v>
      </c>
      <c r="AG599" s="139">
        <v>6</v>
      </c>
    </row>
    <row r="600" spans="2:33" ht="15" customHeight="1" x14ac:dyDescent="0.3">
      <c r="B600" s="124">
        <v>44422</v>
      </c>
      <c r="C600" s="96"/>
      <c r="D600" s="96"/>
      <c r="E600" s="96"/>
      <c r="F600" s="96"/>
      <c r="G600" s="96"/>
      <c r="H600" s="95">
        <v>341</v>
      </c>
      <c r="I600" s="142">
        <v>26</v>
      </c>
      <c r="J600" s="92">
        <v>930</v>
      </c>
      <c r="K600" s="93">
        <v>1.0197368421052631</v>
      </c>
      <c r="L600" s="92">
        <v>68</v>
      </c>
      <c r="M600" s="93">
        <v>1.36</v>
      </c>
      <c r="N600" s="15">
        <v>998</v>
      </c>
      <c r="O600" s="56"/>
      <c r="P600" s="56"/>
      <c r="Q600" s="95">
        <v>0</v>
      </c>
      <c r="R600" s="67">
        <f t="shared" si="465"/>
        <v>0</v>
      </c>
      <c r="S600" s="95">
        <v>0</v>
      </c>
      <c r="T600" s="67">
        <f t="shared" si="466"/>
        <v>0</v>
      </c>
      <c r="U600" s="61">
        <f t="shared" si="467"/>
        <v>0</v>
      </c>
      <c r="V600" s="95">
        <v>0</v>
      </c>
      <c r="W600" s="67">
        <f t="shared" si="468"/>
        <v>0</v>
      </c>
      <c r="X600" s="95">
        <v>0</v>
      </c>
      <c r="Y600" s="92">
        <f t="shared" si="444"/>
        <v>0</v>
      </c>
      <c r="Z600" s="87">
        <f t="shared" si="469"/>
        <v>0</v>
      </c>
      <c r="AB600" s="139">
        <v>3</v>
      </c>
      <c r="AC600" s="139">
        <v>33</v>
      </c>
      <c r="AD600" s="139">
        <v>108</v>
      </c>
      <c r="AE600" s="139">
        <v>1</v>
      </c>
      <c r="AF600" s="139">
        <v>-6</v>
      </c>
      <c r="AG600" s="139">
        <v>-2</v>
      </c>
    </row>
    <row r="601" spans="2:33" ht="15" customHeight="1" x14ac:dyDescent="0.3">
      <c r="B601" s="124">
        <v>44423</v>
      </c>
      <c r="C601" s="96"/>
      <c r="D601" s="96"/>
      <c r="E601" s="96"/>
      <c r="F601" s="96"/>
      <c r="G601" s="96"/>
      <c r="H601" s="95">
        <v>363</v>
      </c>
      <c r="I601" s="142">
        <v>27</v>
      </c>
      <c r="J601" s="92">
        <v>884</v>
      </c>
      <c r="K601" s="93">
        <v>0.99214365881032551</v>
      </c>
      <c r="L601" s="92">
        <v>41</v>
      </c>
      <c r="M601" s="93">
        <v>1.2424242424242424</v>
      </c>
      <c r="N601" s="15">
        <v>925</v>
      </c>
      <c r="O601" s="56"/>
      <c r="P601" s="56"/>
      <c r="Q601" s="95">
        <v>0</v>
      </c>
      <c r="R601" s="67">
        <f t="shared" si="465"/>
        <v>0</v>
      </c>
      <c r="S601" s="95">
        <v>0</v>
      </c>
      <c r="T601" s="67">
        <f t="shared" si="466"/>
        <v>0</v>
      </c>
      <c r="U601" s="61">
        <f t="shared" si="467"/>
        <v>0</v>
      </c>
      <c r="V601" s="95">
        <v>0</v>
      </c>
      <c r="W601" s="67">
        <f t="shared" si="468"/>
        <v>0</v>
      </c>
      <c r="X601" s="95">
        <v>0</v>
      </c>
      <c r="Y601" s="92">
        <f t="shared" si="444"/>
        <v>0</v>
      </c>
      <c r="Z601" s="87">
        <f t="shared" si="469"/>
        <v>0</v>
      </c>
      <c r="AB601" s="139">
        <v>3</v>
      </c>
      <c r="AC601" s="139">
        <v>24</v>
      </c>
      <c r="AD601" s="139">
        <v>93</v>
      </c>
      <c r="AE601" s="139">
        <v>0</v>
      </c>
      <c r="AF601" s="139">
        <v>5</v>
      </c>
      <c r="AG601" s="139">
        <v>-3</v>
      </c>
    </row>
    <row r="602" spans="2:33" ht="15" customHeight="1" x14ac:dyDescent="0.3">
      <c r="B602" s="124">
        <v>44424</v>
      </c>
      <c r="C602" s="96"/>
      <c r="D602" s="96"/>
      <c r="E602" s="96"/>
      <c r="F602" s="96"/>
      <c r="G602" s="96"/>
      <c r="H602" s="95">
        <v>312</v>
      </c>
      <c r="I602" s="142">
        <v>23</v>
      </c>
      <c r="J602" s="92">
        <v>1485</v>
      </c>
      <c r="K602" s="93">
        <v>1.0033783783783783</v>
      </c>
      <c r="L602" s="92">
        <v>88</v>
      </c>
      <c r="M602" s="93">
        <v>0.85436893203883491</v>
      </c>
      <c r="N602" s="15">
        <v>1573</v>
      </c>
      <c r="O602" s="56"/>
      <c r="P602" s="56"/>
      <c r="Q602" s="92">
        <v>191</v>
      </c>
      <c r="R602" s="64">
        <f t="shared" si="465"/>
        <v>0.21165420757018574</v>
      </c>
      <c r="S602" s="92">
        <v>46</v>
      </c>
      <c r="T602" s="64">
        <f t="shared" si="466"/>
        <v>0.29666614656472667</v>
      </c>
      <c r="U602" s="61">
        <f t="shared" si="467"/>
        <v>237</v>
      </c>
      <c r="V602" s="92">
        <v>0</v>
      </c>
      <c r="W602" s="64">
        <f t="shared" si="468"/>
        <v>0</v>
      </c>
      <c r="X602" s="92">
        <v>5</v>
      </c>
      <c r="Y602" s="92">
        <f t="shared" si="444"/>
        <v>0.24929634097305994</v>
      </c>
      <c r="Z602" s="87">
        <f t="shared" si="469"/>
        <v>5</v>
      </c>
      <c r="AB602" s="139">
        <v>25</v>
      </c>
      <c r="AC602" s="139">
        <v>59</v>
      </c>
      <c r="AD602" s="139">
        <v>160</v>
      </c>
      <c r="AE602" s="139">
        <v>-14</v>
      </c>
      <c r="AF602" s="139">
        <v>-42</v>
      </c>
      <c r="AG602" s="139">
        <v>7</v>
      </c>
    </row>
    <row r="603" spans="2:33" ht="15" customHeight="1" x14ac:dyDescent="0.3">
      <c r="B603" s="124">
        <v>44425</v>
      </c>
      <c r="C603" s="96"/>
      <c r="D603" s="96"/>
      <c r="E603" s="96"/>
      <c r="F603" s="96"/>
      <c r="G603" s="96"/>
      <c r="H603" s="95">
        <v>255</v>
      </c>
      <c r="I603" s="142">
        <v>26</v>
      </c>
      <c r="J603" s="92">
        <v>1485</v>
      </c>
      <c r="K603" s="93">
        <v>1.0027008777852802</v>
      </c>
      <c r="L603" s="92">
        <v>117</v>
      </c>
      <c r="M603" s="93">
        <v>1.1037735849056605</v>
      </c>
      <c r="N603" s="15">
        <v>1602</v>
      </c>
      <c r="O603" s="56"/>
      <c r="P603" s="56"/>
      <c r="Q603" s="92">
        <v>329</v>
      </c>
      <c r="R603" s="64">
        <f t="shared" si="465"/>
        <v>0.36457714288267601</v>
      </c>
      <c r="S603" s="92">
        <v>68</v>
      </c>
      <c r="T603" s="64">
        <f t="shared" si="466"/>
        <v>0.4385499557913351</v>
      </c>
      <c r="U603" s="61">
        <f t="shared" si="467"/>
        <v>397</v>
      </c>
      <c r="V603" s="92">
        <v>0</v>
      </c>
      <c r="W603" s="64">
        <f t="shared" si="468"/>
        <v>0</v>
      </c>
      <c r="X603" s="92">
        <v>1</v>
      </c>
      <c r="Y603" s="92">
        <f t="shared" si="444"/>
        <v>4.9859268194611985E-2</v>
      </c>
      <c r="Z603" s="87">
        <f t="shared" si="469"/>
        <v>1</v>
      </c>
      <c r="AB603" s="139">
        <v>24</v>
      </c>
      <c r="AC603" s="139">
        <v>55</v>
      </c>
      <c r="AD603" s="139">
        <v>167</v>
      </c>
      <c r="AE603" s="139">
        <v>-13</v>
      </c>
      <c r="AF603" s="139">
        <v>-41</v>
      </c>
      <c r="AG603" s="139">
        <v>7</v>
      </c>
    </row>
    <row r="604" spans="2:33" ht="15" customHeight="1" x14ac:dyDescent="0.3">
      <c r="B604" s="124">
        <v>44426</v>
      </c>
      <c r="C604" s="96"/>
      <c r="D604" s="96"/>
      <c r="E604" s="96"/>
      <c r="F604" s="96"/>
      <c r="G604" s="96"/>
      <c r="H604" s="95">
        <v>278</v>
      </c>
      <c r="I604" s="142">
        <v>27</v>
      </c>
      <c r="J604" s="92">
        <v>1492</v>
      </c>
      <c r="K604" s="93">
        <v>1.0074274139095205</v>
      </c>
      <c r="L604" s="92">
        <v>110</v>
      </c>
      <c r="M604" s="93">
        <v>0.94827586206896552</v>
      </c>
      <c r="N604" s="15">
        <v>1602</v>
      </c>
      <c r="O604" s="56"/>
      <c r="P604" s="56"/>
      <c r="Q604" s="92">
        <v>271</v>
      </c>
      <c r="R604" s="64">
        <f t="shared" si="465"/>
        <v>0.3003051845629337</v>
      </c>
      <c r="S604" s="92">
        <v>85</v>
      </c>
      <c r="T604" s="64">
        <f t="shared" si="466"/>
        <v>0.54818744473916881</v>
      </c>
      <c r="U604" s="61">
        <f t="shared" si="467"/>
        <v>356</v>
      </c>
      <c r="V604" s="92">
        <v>0</v>
      </c>
      <c r="W604" s="64">
        <f t="shared" si="468"/>
        <v>0</v>
      </c>
      <c r="X604" s="92">
        <v>1</v>
      </c>
      <c r="Y604" s="92">
        <f t="shared" si="444"/>
        <v>4.9859268194611985E-2</v>
      </c>
      <c r="Z604" s="87">
        <f t="shared" si="469"/>
        <v>1</v>
      </c>
      <c r="AB604" s="139">
        <v>23</v>
      </c>
      <c r="AC604" s="139">
        <v>51</v>
      </c>
      <c r="AD604" s="139">
        <v>175</v>
      </c>
      <c r="AE604" s="139">
        <v>-13</v>
      </c>
      <c r="AF604" s="139">
        <v>-39</v>
      </c>
      <c r="AG604" s="139">
        <v>7</v>
      </c>
    </row>
    <row r="605" spans="2:33" ht="15" customHeight="1" x14ac:dyDescent="0.3">
      <c r="B605" s="124">
        <v>44427</v>
      </c>
      <c r="C605" s="96"/>
      <c r="D605" s="96"/>
      <c r="E605" s="96"/>
      <c r="F605" s="96"/>
      <c r="G605" s="96"/>
      <c r="H605" s="95">
        <v>295</v>
      </c>
      <c r="I605" s="142">
        <v>24</v>
      </c>
      <c r="J605" s="92">
        <v>1489</v>
      </c>
      <c r="K605" s="93">
        <v>1.0067613252197432</v>
      </c>
      <c r="L605" s="92">
        <v>104</v>
      </c>
      <c r="M605" s="93">
        <v>0.9719626168224299</v>
      </c>
      <c r="N605" s="15">
        <v>1593</v>
      </c>
      <c r="O605" s="56"/>
      <c r="P605" s="56"/>
      <c r="Q605" s="92">
        <v>233</v>
      </c>
      <c r="R605" s="64">
        <f t="shared" ref="R605:R611" si="470">Q605/Q$68</f>
        <v>0.25819597049137843</v>
      </c>
      <c r="S605" s="92">
        <v>48</v>
      </c>
      <c r="T605" s="64">
        <f t="shared" ref="T605:T611" si="471">S605/S$68</f>
        <v>0.30956467467623655</v>
      </c>
      <c r="U605" s="61">
        <f t="shared" ref="U605:U611" si="472">Q605+S605</f>
        <v>281</v>
      </c>
      <c r="V605" s="92">
        <v>0</v>
      </c>
      <c r="W605" s="64">
        <f t="shared" ref="W605:W611" si="473">V605/$V$68</f>
        <v>0</v>
      </c>
      <c r="X605" s="92">
        <v>0</v>
      </c>
      <c r="Y605" s="92">
        <f t="shared" si="444"/>
        <v>0</v>
      </c>
      <c r="Z605" s="87">
        <f t="shared" ref="Z605:Z611" si="474">V605+X605</f>
        <v>0</v>
      </c>
      <c r="AB605" s="139">
        <v>25</v>
      </c>
      <c r="AC605" s="139">
        <v>52</v>
      </c>
      <c r="AD605" s="139">
        <v>177</v>
      </c>
      <c r="AE605" s="139">
        <v>-14</v>
      </c>
      <c r="AF605" s="139">
        <v>-40</v>
      </c>
      <c r="AG605" s="139">
        <v>7</v>
      </c>
    </row>
    <row r="606" spans="2:33" ht="15" customHeight="1" x14ac:dyDescent="0.3">
      <c r="B606" s="124">
        <v>44428</v>
      </c>
      <c r="C606" s="96"/>
      <c r="D606" s="96"/>
      <c r="E606" s="96"/>
      <c r="F606" s="96"/>
      <c r="G606" s="96"/>
      <c r="H606" s="95">
        <v>341</v>
      </c>
      <c r="I606" s="142">
        <v>21</v>
      </c>
      <c r="J606" s="92">
        <v>1490</v>
      </c>
      <c r="K606" s="93">
        <v>1.0033670033670035</v>
      </c>
      <c r="L606" s="92">
        <v>111</v>
      </c>
      <c r="M606" s="93">
        <v>0.9098360655737705</v>
      </c>
      <c r="N606" s="15">
        <v>1601</v>
      </c>
      <c r="O606" s="56"/>
      <c r="P606" s="56"/>
      <c r="Q606" s="92">
        <v>198</v>
      </c>
      <c r="R606" s="64">
        <f t="shared" si="470"/>
        <v>0.21941116805705121</v>
      </c>
      <c r="S606" s="92">
        <v>20</v>
      </c>
      <c r="T606" s="64">
        <f t="shared" si="471"/>
        <v>0.12898528111509855</v>
      </c>
      <c r="U606" s="61">
        <f t="shared" si="472"/>
        <v>218</v>
      </c>
      <c r="V606" s="92">
        <v>0</v>
      </c>
      <c r="W606" s="64">
        <f t="shared" si="473"/>
        <v>0</v>
      </c>
      <c r="X606" s="92">
        <v>8</v>
      </c>
      <c r="Y606" s="92">
        <f t="shared" si="444"/>
        <v>0.39887414555689588</v>
      </c>
      <c r="Z606" s="87">
        <f t="shared" si="474"/>
        <v>8</v>
      </c>
      <c r="AB606" s="139">
        <v>11</v>
      </c>
      <c r="AC606" s="139">
        <v>48</v>
      </c>
      <c r="AD606" s="139">
        <v>143</v>
      </c>
      <c r="AE606" s="139">
        <v>-15</v>
      </c>
      <c r="AF606" s="139">
        <v>-39</v>
      </c>
      <c r="AG606" s="139">
        <v>8</v>
      </c>
    </row>
    <row r="607" spans="2:33" ht="15" customHeight="1" x14ac:dyDescent="0.3">
      <c r="B607" s="124">
        <v>44429</v>
      </c>
      <c r="C607" s="96"/>
      <c r="D607" s="96"/>
      <c r="E607" s="96"/>
      <c r="F607" s="96"/>
      <c r="G607" s="96"/>
      <c r="H607" s="95">
        <v>335</v>
      </c>
      <c r="I607" s="142">
        <v>20</v>
      </c>
      <c r="J607" s="92">
        <v>923</v>
      </c>
      <c r="K607" s="93">
        <v>1.0120614035087718</v>
      </c>
      <c r="L607" s="92">
        <v>55</v>
      </c>
      <c r="M607" s="93">
        <v>1.1000000000000001</v>
      </c>
      <c r="N607" s="15">
        <v>978</v>
      </c>
      <c r="O607" s="56"/>
      <c r="P607" s="56"/>
      <c r="Q607" s="95">
        <v>0</v>
      </c>
      <c r="R607" s="67">
        <f t="shared" si="470"/>
        <v>0</v>
      </c>
      <c r="S607" s="95">
        <v>0</v>
      </c>
      <c r="T607" s="67">
        <f t="shared" si="471"/>
        <v>0</v>
      </c>
      <c r="U607" s="61">
        <f t="shared" si="472"/>
        <v>0</v>
      </c>
      <c r="V607" s="95">
        <v>0</v>
      </c>
      <c r="W607" s="67">
        <f t="shared" si="473"/>
        <v>0</v>
      </c>
      <c r="X607" s="95">
        <v>0</v>
      </c>
      <c r="Y607" s="92">
        <f t="shared" si="444"/>
        <v>0</v>
      </c>
      <c r="Z607" s="87">
        <f t="shared" si="474"/>
        <v>0</v>
      </c>
      <c r="AB607" s="139">
        <v>1</v>
      </c>
      <c r="AC607" s="139">
        <v>29</v>
      </c>
      <c r="AD607" s="139">
        <v>112</v>
      </c>
      <c r="AE607" s="139">
        <v>0</v>
      </c>
      <c r="AF607" s="139">
        <v>-7</v>
      </c>
      <c r="AG607" s="139">
        <v>-1</v>
      </c>
    </row>
    <row r="608" spans="2:33" ht="15" customHeight="1" x14ac:dyDescent="0.3">
      <c r="B608" s="124">
        <v>44430</v>
      </c>
      <c r="C608" s="96"/>
      <c r="D608" s="96"/>
      <c r="E608" s="96"/>
      <c r="F608" s="96"/>
      <c r="G608" s="96"/>
      <c r="H608" s="95">
        <v>363</v>
      </c>
      <c r="I608" s="142">
        <v>23</v>
      </c>
      <c r="J608" s="92">
        <v>904</v>
      </c>
      <c r="K608" s="93">
        <v>1.0145903479236813</v>
      </c>
      <c r="L608" s="92">
        <v>35</v>
      </c>
      <c r="M608" s="93">
        <v>1.0606060606060606</v>
      </c>
      <c r="N608" s="15">
        <v>939</v>
      </c>
      <c r="O608" s="56"/>
      <c r="P608" s="56"/>
      <c r="Q608" s="95">
        <v>0</v>
      </c>
      <c r="R608" s="67">
        <f t="shared" si="470"/>
        <v>0</v>
      </c>
      <c r="S608" s="95">
        <v>0</v>
      </c>
      <c r="T608" s="67">
        <f t="shared" si="471"/>
        <v>0</v>
      </c>
      <c r="U608" s="61">
        <f t="shared" si="472"/>
        <v>0</v>
      </c>
      <c r="V608" s="95">
        <v>0</v>
      </c>
      <c r="W608" s="67">
        <f t="shared" si="473"/>
        <v>0</v>
      </c>
      <c r="X608" s="95">
        <v>0</v>
      </c>
      <c r="Y608" s="92">
        <f t="shared" si="444"/>
        <v>0</v>
      </c>
      <c r="Z608" s="87">
        <f t="shared" si="474"/>
        <v>0</v>
      </c>
      <c r="AB608" s="139">
        <v>1</v>
      </c>
      <c r="AC608" s="139">
        <v>21</v>
      </c>
      <c r="AD608" s="139">
        <v>90</v>
      </c>
      <c r="AE608" s="139">
        <v>-3</v>
      </c>
      <c r="AF608" s="139">
        <v>7</v>
      </c>
      <c r="AG608" s="139">
        <v>-3</v>
      </c>
    </row>
    <row r="609" spans="2:33" ht="15" customHeight="1" x14ac:dyDescent="0.3">
      <c r="B609" s="124">
        <v>44431</v>
      </c>
      <c r="C609" s="96"/>
      <c r="D609" s="96"/>
      <c r="E609" s="96"/>
      <c r="F609" s="96"/>
      <c r="G609" s="96"/>
      <c r="H609" s="95">
        <v>313</v>
      </c>
      <c r="I609" s="142">
        <v>23</v>
      </c>
      <c r="J609" s="92">
        <v>1477</v>
      </c>
      <c r="K609" s="93">
        <v>0.99797297297297294</v>
      </c>
      <c r="L609" s="92">
        <v>85</v>
      </c>
      <c r="M609" s="93">
        <v>0.82524271844660191</v>
      </c>
      <c r="N609" s="15">
        <v>1562</v>
      </c>
      <c r="O609" s="56"/>
      <c r="P609" s="56"/>
      <c r="Q609" s="92">
        <v>305</v>
      </c>
      <c r="R609" s="64">
        <f t="shared" si="470"/>
        <v>0.33798184978485157</v>
      </c>
      <c r="S609" s="92">
        <v>48</v>
      </c>
      <c r="T609" s="64">
        <f t="shared" si="471"/>
        <v>0.30956467467623655</v>
      </c>
      <c r="U609" s="61">
        <f t="shared" si="472"/>
        <v>353</v>
      </c>
      <c r="V609" s="92">
        <v>0</v>
      </c>
      <c r="W609" s="64">
        <f t="shared" si="473"/>
        <v>0</v>
      </c>
      <c r="X609" s="92">
        <v>4</v>
      </c>
      <c r="Y609" s="92">
        <f t="shared" si="444"/>
        <v>0.19943707277844794</v>
      </c>
      <c r="Z609" s="87">
        <f t="shared" si="474"/>
        <v>4</v>
      </c>
      <c r="AB609" s="139">
        <v>18</v>
      </c>
      <c r="AC609" s="139">
        <v>50</v>
      </c>
      <c r="AD609" s="139">
        <v>152</v>
      </c>
      <c r="AE609" s="139">
        <v>-16</v>
      </c>
      <c r="AF609" s="139">
        <v>-39</v>
      </c>
      <c r="AG609" s="139">
        <v>7</v>
      </c>
    </row>
    <row r="610" spans="2:33" ht="15" customHeight="1" x14ac:dyDescent="0.3">
      <c r="B610" s="124">
        <v>44432</v>
      </c>
      <c r="C610" s="96"/>
      <c r="D610" s="96"/>
      <c r="E610" s="96"/>
      <c r="F610" s="96"/>
      <c r="G610" s="96"/>
      <c r="H610" s="95">
        <v>256</v>
      </c>
      <c r="I610" s="142">
        <v>18</v>
      </c>
      <c r="J610" s="92">
        <v>1477</v>
      </c>
      <c r="K610" s="93">
        <v>0.99729912221471984</v>
      </c>
      <c r="L610" s="92">
        <v>103</v>
      </c>
      <c r="M610" s="93">
        <v>0.97169811320754718</v>
      </c>
      <c r="N610" s="15">
        <v>1580</v>
      </c>
      <c r="O610" s="56"/>
      <c r="P610" s="56"/>
      <c r="Q610" s="92">
        <v>316</v>
      </c>
      <c r="R610" s="64">
        <f t="shared" si="470"/>
        <v>0.35017135912135444</v>
      </c>
      <c r="S610" s="92">
        <v>54</v>
      </c>
      <c r="T610" s="64">
        <f t="shared" si="471"/>
        <v>0.34826025901076607</v>
      </c>
      <c r="U610" s="61">
        <f t="shared" si="472"/>
        <v>370</v>
      </c>
      <c r="V610" s="92">
        <v>0</v>
      </c>
      <c r="W610" s="64">
        <f t="shared" si="473"/>
        <v>0</v>
      </c>
      <c r="X610" s="92">
        <v>12</v>
      </c>
      <c r="Y610" s="92">
        <f t="shared" si="444"/>
        <v>0.59831121833534384</v>
      </c>
      <c r="Z610" s="87">
        <f t="shared" si="474"/>
        <v>12</v>
      </c>
      <c r="AB610" s="139">
        <v>17</v>
      </c>
      <c r="AC610" s="139">
        <v>47</v>
      </c>
      <c r="AD610" s="139">
        <v>145</v>
      </c>
      <c r="AE610" s="139">
        <v>-17</v>
      </c>
      <c r="AF610" s="139">
        <v>-39</v>
      </c>
      <c r="AG610" s="139">
        <v>8</v>
      </c>
    </row>
    <row r="611" spans="2:33" ht="15" customHeight="1" x14ac:dyDescent="0.3">
      <c r="B611" s="124">
        <v>44433</v>
      </c>
      <c r="C611" s="96"/>
      <c r="D611" s="96"/>
      <c r="E611" s="96"/>
      <c r="F611" s="96"/>
      <c r="G611" s="96"/>
      <c r="H611" s="95">
        <v>287</v>
      </c>
      <c r="I611" s="142">
        <v>35</v>
      </c>
      <c r="J611" s="92">
        <v>1471</v>
      </c>
      <c r="K611" s="93">
        <v>0.99324780553679948</v>
      </c>
      <c r="L611" s="92">
        <v>104</v>
      </c>
      <c r="M611" s="93">
        <v>0.89655172413793105</v>
      </c>
      <c r="N611" s="15">
        <v>1575</v>
      </c>
      <c r="O611" s="56"/>
      <c r="P611" s="56"/>
      <c r="Q611" s="92">
        <v>303</v>
      </c>
      <c r="R611" s="64">
        <f t="shared" si="470"/>
        <v>0.33576557536003288</v>
      </c>
      <c r="S611" s="92">
        <v>126</v>
      </c>
      <c r="T611" s="64">
        <f t="shared" si="471"/>
        <v>0.81260727102512087</v>
      </c>
      <c r="U611" s="61">
        <f t="shared" si="472"/>
        <v>429</v>
      </c>
      <c r="V611" s="92">
        <v>2</v>
      </c>
      <c r="W611" s="64">
        <f t="shared" si="473"/>
        <v>0.82529118136439272</v>
      </c>
      <c r="X611" s="92">
        <v>6</v>
      </c>
      <c r="Y611" s="92">
        <f t="shared" si="444"/>
        <v>0.29915560916767192</v>
      </c>
      <c r="Z611" s="87">
        <f t="shared" si="474"/>
        <v>8</v>
      </c>
      <c r="AB611" s="139">
        <v>20</v>
      </c>
      <c r="AC611" s="139">
        <v>48</v>
      </c>
      <c r="AD611" s="139">
        <v>145</v>
      </c>
      <c r="AE611" s="139">
        <v>-14</v>
      </c>
      <c r="AF611" s="139">
        <v>-38</v>
      </c>
      <c r="AG611" s="139">
        <v>7</v>
      </c>
    </row>
    <row r="612" spans="2:33" ht="15" customHeight="1" x14ac:dyDescent="0.3">
      <c r="B612" s="124">
        <v>44434</v>
      </c>
      <c r="C612" s="96"/>
      <c r="D612" s="96"/>
      <c r="E612" s="96"/>
      <c r="F612" s="96"/>
      <c r="G612" s="96"/>
      <c r="H612" s="95">
        <v>291</v>
      </c>
      <c r="I612" s="142">
        <v>23</v>
      </c>
      <c r="J612" s="92">
        <v>1474</v>
      </c>
      <c r="K612" s="93">
        <v>0.99661933739012842</v>
      </c>
      <c r="L612" s="92">
        <v>88</v>
      </c>
      <c r="M612" s="93">
        <v>0.82242990654205606</v>
      </c>
      <c r="N612" s="15">
        <v>1562</v>
      </c>
      <c r="O612" s="56"/>
      <c r="P612" s="56"/>
      <c r="Q612" s="92">
        <v>467</v>
      </c>
      <c r="R612" s="64">
        <f t="shared" ref="R612:R617" si="475">Q612/Q$68</f>
        <v>0.51750007819516619</v>
      </c>
      <c r="S612" s="92">
        <v>53</v>
      </c>
      <c r="T612" s="64">
        <f t="shared" ref="T612:T617" si="476">S612/S$68</f>
        <v>0.34181099495501116</v>
      </c>
      <c r="U612" s="61">
        <f t="shared" ref="U612:U617" si="477">Q612+S612</f>
        <v>520</v>
      </c>
      <c r="V612" s="92">
        <v>0</v>
      </c>
      <c r="W612" s="64">
        <f t="shared" ref="W612:W617" si="478">V612/$V$68</f>
        <v>0</v>
      </c>
      <c r="X612" s="92">
        <v>3</v>
      </c>
      <c r="Y612" s="92">
        <f t="shared" si="444"/>
        <v>0.14957780458383596</v>
      </c>
      <c r="Z612" s="87">
        <f t="shared" ref="Z612:Z617" si="479">V612+X612</f>
        <v>3</v>
      </c>
      <c r="AB612" s="139">
        <v>20</v>
      </c>
      <c r="AC612" s="139">
        <v>46</v>
      </c>
      <c r="AD612" s="139">
        <v>155</v>
      </c>
      <c r="AE612" s="139">
        <v>-16</v>
      </c>
      <c r="AF612" s="139">
        <v>-38</v>
      </c>
      <c r="AG612" s="139">
        <v>7</v>
      </c>
    </row>
    <row r="613" spans="2:33" ht="15" customHeight="1" x14ac:dyDescent="0.3">
      <c r="B613" s="124">
        <v>44435</v>
      </c>
      <c r="C613" s="96"/>
      <c r="D613" s="96"/>
      <c r="E613" s="96"/>
      <c r="F613" s="96"/>
      <c r="G613" s="96"/>
      <c r="H613" s="95">
        <v>342</v>
      </c>
      <c r="I613" s="142">
        <v>26</v>
      </c>
      <c r="J613" s="92">
        <v>1474</v>
      </c>
      <c r="K613" s="93">
        <v>0.99259259259259258</v>
      </c>
      <c r="L613" s="92">
        <v>91</v>
      </c>
      <c r="M613" s="93">
        <v>0.74590163934426235</v>
      </c>
      <c r="N613" s="15">
        <v>1565</v>
      </c>
      <c r="O613" s="56"/>
      <c r="P613" s="56"/>
      <c r="Q613" s="92">
        <v>467</v>
      </c>
      <c r="R613" s="64">
        <f t="shared" si="475"/>
        <v>0.51750007819516619</v>
      </c>
      <c r="S613" s="92">
        <v>123</v>
      </c>
      <c r="T613" s="64">
        <f t="shared" si="476"/>
        <v>0.79325947885785608</v>
      </c>
      <c r="U613" s="61">
        <f t="shared" si="477"/>
        <v>590</v>
      </c>
      <c r="V613" s="92">
        <v>0</v>
      </c>
      <c r="W613" s="64">
        <f t="shared" si="478"/>
        <v>0</v>
      </c>
      <c r="X613" s="92">
        <v>18</v>
      </c>
      <c r="Y613" s="92">
        <f t="shared" si="444"/>
        <v>0.89746682750301576</v>
      </c>
      <c r="Z613" s="87">
        <f t="shared" si="479"/>
        <v>18</v>
      </c>
      <c r="AB613" s="139">
        <v>7</v>
      </c>
      <c r="AC613" s="139">
        <v>42</v>
      </c>
      <c r="AD613" s="139">
        <v>123</v>
      </c>
      <c r="AE613" s="139">
        <v>-17</v>
      </c>
      <c r="AF613" s="139">
        <v>-37</v>
      </c>
      <c r="AG613" s="139">
        <v>8</v>
      </c>
    </row>
    <row r="614" spans="2:33" ht="15" customHeight="1" x14ac:dyDescent="0.3">
      <c r="B614" s="124">
        <v>44436</v>
      </c>
      <c r="C614" s="96"/>
      <c r="D614" s="96"/>
      <c r="E614" s="96"/>
      <c r="F614" s="96"/>
      <c r="G614" s="96"/>
      <c r="H614" s="95">
        <v>336</v>
      </c>
      <c r="I614" s="142">
        <v>18</v>
      </c>
      <c r="J614" s="92">
        <v>927</v>
      </c>
      <c r="K614" s="93">
        <v>1.0164473684210527</v>
      </c>
      <c r="L614" s="92">
        <v>48</v>
      </c>
      <c r="M614" s="93">
        <v>0.96</v>
      </c>
      <c r="N614" s="15">
        <v>975</v>
      </c>
      <c r="O614" s="56"/>
      <c r="P614" s="56"/>
      <c r="Q614" s="95">
        <v>0</v>
      </c>
      <c r="R614" s="67">
        <f t="shared" si="475"/>
        <v>0</v>
      </c>
      <c r="S614" s="95">
        <v>0</v>
      </c>
      <c r="T614" s="67">
        <f t="shared" si="476"/>
        <v>0</v>
      </c>
      <c r="U614" s="61">
        <f t="shared" si="477"/>
        <v>0</v>
      </c>
      <c r="V614" s="95">
        <v>0</v>
      </c>
      <c r="W614" s="67">
        <f t="shared" si="478"/>
        <v>0</v>
      </c>
      <c r="X614" s="95">
        <v>0</v>
      </c>
      <c r="Y614" s="92">
        <f t="shared" si="444"/>
        <v>0</v>
      </c>
      <c r="Z614" s="87">
        <f t="shared" si="479"/>
        <v>0</v>
      </c>
      <c r="AB614" s="139">
        <v>-1</v>
      </c>
      <c r="AC614" s="139">
        <v>26</v>
      </c>
      <c r="AD614" s="139">
        <v>84</v>
      </c>
      <c r="AE614" s="139">
        <v>-4</v>
      </c>
      <c r="AF614" s="139">
        <v>-4</v>
      </c>
      <c r="AG614" s="139">
        <v>0</v>
      </c>
    </row>
    <row r="615" spans="2:33" ht="15" customHeight="1" x14ac:dyDescent="0.3">
      <c r="B615" s="124">
        <v>44437</v>
      </c>
      <c r="C615" s="96"/>
      <c r="D615" s="96"/>
      <c r="E615" s="96"/>
      <c r="F615" s="96"/>
      <c r="G615" s="96"/>
      <c r="H615" s="95">
        <v>362</v>
      </c>
      <c r="I615" s="142">
        <v>11</v>
      </c>
      <c r="J615" s="92">
        <v>903</v>
      </c>
      <c r="K615" s="93">
        <v>1.0134680134680134</v>
      </c>
      <c r="L615" s="92">
        <v>36</v>
      </c>
      <c r="M615" s="93">
        <v>1.0909090909090908</v>
      </c>
      <c r="N615" s="15">
        <v>939</v>
      </c>
      <c r="O615" s="56"/>
      <c r="P615" s="56"/>
      <c r="Q615" s="95">
        <v>0</v>
      </c>
      <c r="R615" s="67">
        <f t="shared" si="475"/>
        <v>0</v>
      </c>
      <c r="S615" s="95">
        <v>0</v>
      </c>
      <c r="T615" s="67">
        <f t="shared" si="476"/>
        <v>0</v>
      </c>
      <c r="U615" s="61">
        <f t="shared" si="477"/>
        <v>0</v>
      </c>
      <c r="V615" s="95">
        <v>0</v>
      </c>
      <c r="W615" s="67">
        <f t="shared" si="478"/>
        <v>0</v>
      </c>
      <c r="X615" s="95">
        <v>0</v>
      </c>
      <c r="Y615" s="92">
        <f t="shared" si="444"/>
        <v>0</v>
      </c>
      <c r="Z615" s="87">
        <f t="shared" si="479"/>
        <v>0</v>
      </c>
      <c r="AB615" s="139">
        <v>-1</v>
      </c>
      <c r="AC615" s="139">
        <v>19</v>
      </c>
      <c r="AD615" s="139">
        <v>64</v>
      </c>
      <c r="AE615" s="139">
        <v>-5</v>
      </c>
      <c r="AF615" s="139">
        <v>10</v>
      </c>
      <c r="AG615" s="139">
        <v>-2</v>
      </c>
    </row>
    <row r="616" spans="2:33" ht="15" customHeight="1" x14ac:dyDescent="0.3">
      <c r="B616" s="124">
        <v>44438</v>
      </c>
      <c r="C616" s="96"/>
      <c r="D616" s="96"/>
      <c r="E616" s="96"/>
      <c r="F616" s="96"/>
      <c r="G616" s="96"/>
      <c r="H616" s="95">
        <v>317</v>
      </c>
      <c r="I616" s="142">
        <v>26</v>
      </c>
      <c r="J616" s="92">
        <v>1489</v>
      </c>
      <c r="K616" s="93">
        <v>1.0060810810810812</v>
      </c>
      <c r="L616" s="92">
        <v>72</v>
      </c>
      <c r="M616" s="93">
        <v>0.69902912621359226</v>
      </c>
      <c r="N616" s="15">
        <v>1561</v>
      </c>
      <c r="O616" s="56"/>
      <c r="P616" s="56"/>
      <c r="Q616" s="92">
        <v>880</v>
      </c>
      <c r="R616" s="64">
        <f t="shared" si="475"/>
        <v>0.97516074692022758</v>
      </c>
      <c r="S616" s="92">
        <v>293</v>
      </c>
      <c r="T616" s="64">
        <f t="shared" si="476"/>
        <v>1.8896343683361938</v>
      </c>
      <c r="U616" s="61">
        <f t="shared" si="477"/>
        <v>1173</v>
      </c>
      <c r="V616" s="92">
        <v>0</v>
      </c>
      <c r="W616" s="64">
        <f t="shared" si="478"/>
        <v>0</v>
      </c>
      <c r="X616" s="92">
        <v>17</v>
      </c>
      <c r="Y616" s="92">
        <f t="shared" si="444"/>
        <v>0.84760755930840381</v>
      </c>
      <c r="Z616" s="87">
        <f t="shared" si="479"/>
        <v>17</v>
      </c>
      <c r="AB616" s="139">
        <v>14</v>
      </c>
      <c r="AC616" s="139">
        <v>45</v>
      </c>
      <c r="AD616" s="139">
        <v>100</v>
      </c>
      <c r="AE616" s="139">
        <v>-17</v>
      </c>
      <c r="AF616" s="139">
        <v>-33</v>
      </c>
      <c r="AG616" s="139">
        <v>8</v>
      </c>
    </row>
    <row r="617" spans="2:33" ht="15" customHeight="1" x14ac:dyDescent="0.3">
      <c r="B617" s="124">
        <v>44439</v>
      </c>
      <c r="C617" s="96"/>
      <c r="D617" s="96"/>
      <c r="E617" s="96"/>
      <c r="F617" s="96"/>
      <c r="G617" s="96"/>
      <c r="H617" s="95">
        <v>264</v>
      </c>
      <c r="I617" s="142">
        <v>19</v>
      </c>
      <c r="J617" s="92">
        <v>1491</v>
      </c>
      <c r="K617" s="93">
        <v>1.0067521944632005</v>
      </c>
      <c r="L617" s="92">
        <v>95</v>
      </c>
      <c r="M617" s="93">
        <v>0.89622641509433965</v>
      </c>
      <c r="N617" s="15">
        <v>1586</v>
      </c>
      <c r="O617" s="56"/>
      <c r="P617" s="56"/>
      <c r="Q617" s="92">
        <v>746</v>
      </c>
      <c r="R617" s="64">
        <f t="shared" si="475"/>
        <v>0.82667036045737474</v>
      </c>
      <c r="S617" s="92">
        <v>255</v>
      </c>
      <c r="T617" s="64">
        <f t="shared" si="476"/>
        <v>1.6445623342175066</v>
      </c>
      <c r="U617" s="61">
        <f t="shared" si="477"/>
        <v>1001</v>
      </c>
      <c r="V617" s="92">
        <v>0</v>
      </c>
      <c r="W617" s="64">
        <f t="shared" si="478"/>
        <v>0</v>
      </c>
      <c r="X617" s="92">
        <v>9</v>
      </c>
      <c r="Y617" s="92">
        <f t="shared" si="444"/>
        <v>0.44873341375150788</v>
      </c>
      <c r="Z617" s="87">
        <f t="shared" si="479"/>
        <v>9</v>
      </c>
      <c r="AB617" s="139">
        <v>15</v>
      </c>
      <c r="AC617" s="139">
        <v>47</v>
      </c>
      <c r="AD617" s="139">
        <v>96</v>
      </c>
      <c r="AE617" s="139">
        <v>-14</v>
      </c>
      <c r="AF617" s="139">
        <v>-32</v>
      </c>
      <c r="AG617" s="139">
        <v>7</v>
      </c>
    </row>
    <row r="618" spans="2:33" ht="15" customHeight="1" x14ac:dyDescent="0.3">
      <c r="B618" s="124">
        <v>44440</v>
      </c>
      <c r="C618" s="96"/>
      <c r="D618" s="96"/>
      <c r="E618" s="96"/>
      <c r="F618" s="96"/>
      <c r="G618" s="96"/>
      <c r="H618" s="95">
        <v>297</v>
      </c>
      <c r="I618" s="142">
        <v>24</v>
      </c>
      <c r="J618" s="92">
        <v>1486</v>
      </c>
      <c r="K618" s="93">
        <v>1.0033760972316004</v>
      </c>
      <c r="L618" s="92">
        <v>106</v>
      </c>
      <c r="M618" s="93">
        <v>0.91379310344827591</v>
      </c>
      <c r="N618" s="15">
        <v>1592</v>
      </c>
      <c r="O618" s="56"/>
      <c r="P618" s="56"/>
      <c r="Q618" s="92">
        <v>485</v>
      </c>
      <c r="R618" s="64">
        <f t="shared" ref="R618" si="480">Q618/Q$68</f>
        <v>0.53744654801853453</v>
      </c>
      <c r="S618" s="92">
        <v>72</v>
      </c>
      <c r="T618" s="64">
        <f t="shared" ref="T618" si="481">S618/S$68</f>
        <v>0.4643470120143548</v>
      </c>
      <c r="U618" s="61">
        <f t="shared" ref="U618" si="482">Q618+S618</f>
        <v>557</v>
      </c>
      <c r="V618" s="92">
        <v>1</v>
      </c>
      <c r="W618" s="64">
        <f t="shared" ref="W618" si="483">V618/$V$68</f>
        <v>0.41264559068219636</v>
      </c>
      <c r="X618" s="92">
        <v>34</v>
      </c>
      <c r="Y618" s="92">
        <f t="shared" si="444"/>
        <v>1.6952151186168076</v>
      </c>
      <c r="Z618" s="87">
        <f t="shared" ref="Z618" si="484">V618+X618</f>
        <v>35</v>
      </c>
      <c r="AB618" s="139">
        <v>15</v>
      </c>
      <c r="AC618" s="139">
        <v>47</v>
      </c>
      <c r="AD618" s="139">
        <v>80</v>
      </c>
      <c r="AE618" s="139">
        <v>-11</v>
      </c>
      <c r="AF618" s="139">
        <v>-28</v>
      </c>
      <c r="AG618" s="139">
        <v>6</v>
      </c>
    </row>
    <row r="619" spans="2:33" ht="15" customHeight="1" x14ac:dyDescent="0.3">
      <c r="B619" s="124">
        <v>44441</v>
      </c>
      <c r="C619" s="96"/>
      <c r="D619" s="96"/>
      <c r="E619" s="96"/>
      <c r="F619" s="96"/>
      <c r="G619" s="96"/>
      <c r="H619" s="95">
        <v>299</v>
      </c>
      <c r="I619" s="142">
        <v>25</v>
      </c>
      <c r="J619" s="92">
        <v>1489</v>
      </c>
      <c r="K619" s="93">
        <v>1.0067613252197432</v>
      </c>
      <c r="L619" s="92">
        <v>100</v>
      </c>
      <c r="M619" s="93">
        <v>0.93457943925233644</v>
      </c>
      <c r="N619" s="15">
        <v>1589</v>
      </c>
      <c r="O619" s="56"/>
      <c r="P619" s="56"/>
      <c r="Q619" s="92">
        <v>384</v>
      </c>
      <c r="R619" s="64">
        <f t="shared" ref="R619:R625" si="485">Q619/Q$68</f>
        <v>0.42552468956519018</v>
      </c>
      <c r="S619" s="92">
        <v>36</v>
      </c>
      <c r="T619" s="64">
        <f t="shared" ref="T619:T625" si="486">S619/S$68</f>
        <v>0.2321735060071774</v>
      </c>
      <c r="U619" s="61">
        <f t="shared" ref="U619:U625" si="487">Q619+S619</f>
        <v>420</v>
      </c>
      <c r="V619" s="92">
        <v>5</v>
      </c>
      <c r="W619" s="64">
        <f t="shared" ref="W619:W625" si="488">V619/$V$68</f>
        <v>2.0632279534109816</v>
      </c>
      <c r="X619" s="92">
        <v>4</v>
      </c>
      <c r="Y619" s="92">
        <f t="shared" si="444"/>
        <v>0.19943707277844794</v>
      </c>
      <c r="Z619" s="87">
        <f t="shared" ref="Z619:Z625" si="489">V619+X619</f>
        <v>9</v>
      </c>
      <c r="AB619" s="139">
        <v>18</v>
      </c>
      <c r="AC619" s="139">
        <v>46</v>
      </c>
      <c r="AD619" s="139">
        <v>100</v>
      </c>
      <c r="AE619" s="139">
        <v>-13</v>
      </c>
      <c r="AF619" s="139">
        <v>-27</v>
      </c>
      <c r="AG619" s="139">
        <v>6</v>
      </c>
    </row>
    <row r="620" spans="2:33" ht="15" customHeight="1" x14ac:dyDescent="0.3">
      <c r="B620" s="124">
        <v>44442</v>
      </c>
      <c r="C620" s="96"/>
      <c r="D620" s="96"/>
      <c r="E620" s="96"/>
      <c r="F620" s="96"/>
      <c r="G620" s="96"/>
      <c r="H620" s="95">
        <v>352</v>
      </c>
      <c r="I620" s="142">
        <v>32</v>
      </c>
      <c r="J620" s="92">
        <v>1491</v>
      </c>
      <c r="K620" s="93">
        <v>1.0040404040404041</v>
      </c>
      <c r="L620" s="92">
        <v>100</v>
      </c>
      <c r="M620" s="93">
        <v>0.81967213114754101</v>
      </c>
      <c r="N620" s="15">
        <v>1591</v>
      </c>
      <c r="O620" s="56"/>
      <c r="P620" s="56"/>
      <c r="Q620" s="92">
        <v>177</v>
      </c>
      <c r="R620" s="64">
        <f t="shared" si="485"/>
        <v>0.19614028659645485</v>
      </c>
      <c r="S620" s="92">
        <v>22</v>
      </c>
      <c r="T620" s="64">
        <f t="shared" si="486"/>
        <v>0.1418838092266084</v>
      </c>
      <c r="U620" s="61">
        <f t="shared" si="487"/>
        <v>199</v>
      </c>
      <c r="V620" s="92">
        <v>1</v>
      </c>
      <c r="W620" s="64">
        <f t="shared" si="488"/>
        <v>0.41264559068219636</v>
      </c>
      <c r="X620" s="92">
        <v>0</v>
      </c>
      <c r="Y620" s="92">
        <f t="shared" si="444"/>
        <v>0</v>
      </c>
      <c r="Z620" s="87">
        <f t="shared" si="489"/>
        <v>1</v>
      </c>
      <c r="AB620" s="139">
        <v>7</v>
      </c>
      <c r="AC620" s="139">
        <v>40</v>
      </c>
      <c r="AD620" s="139">
        <v>88</v>
      </c>
      <c r="AE620" s="139">
        <v>-13</v>
      </c>
      <c r="AF620" s="139">
        <v>-26</v>
      </c>
      <c r="AG620" s="139">
        <v>6</v>
      </c>
    </row>
    <row r="621" spans="2:33" ht="15" customHeight="1" x14ac:dyDescent="0.3">
      <c r="B621" s="124">
        <v>44443</v>
      </c>
      <c r="C621" s="96"/>
      <c r="D621" s="96"/>
      <c r="E621" s="96"/>
      <c r="F621" s="96"/>
      <c r="G621" s="96"/>
      <c r="H621" s="95">
        <v>330</v>
      </c>
      <c r="I621" s="142">
        <v>22</v>
      </c>
      <c r="J621" s="92">
        <v>924</v>
      </c>
      <c r="K621" s="93">
        <v>1.013157894736842</v>
      </c>
      <c r="L621" s="92">
        <v>60</v>
      </c>
      <c r="M621" s="93">
        <v>1.2</v>
      </c>
      <c r="N621" s="15">
        <v>984</v>
      </c>
      <c r="O621" s="56"/>
      <c r="P621" s="56"/>
      <c r="Q621" s="95">
        <v>0</v>
      </c>
      <c r="R621" s="67">
        <f t="shared" si="485"/>
        <v>0</v>
      </c>
      <c r="S621" s="95">
        <v>0</v>
      </c>
      <c r="T621" s="67">
        <f t="shared" si="486"/>
        <v>0</v>
      </c>
      <c r="U621" s="61">
        <f t="shared" si="487"/>
        <v>0</v>
      </c>
      <c r="V621" s="95">
        <v>0</v>
      </c>
      <c r="W621" s="67">
        <f t="shared" si="488"/>
        <v>0</v>
      </c>
      <c r="X621" s="95">
        <v>0</v>
      </c>
      <c r="Y621" s="92">
        <f t="shared" si="444"/>
        <v>0</v>
      </c>
      <c r="Z621" s="87">
        <f t="shared" si="489"/>
        <v>0</v>
      </c>
      <c r="AB621" s="139">
        <v>1</v>
      </c>
      <c r="AC621" s="139">
        <v>27</v>
      </c>
      <c r="AD621" s="139">
        <v>87</v>
      </c>
      <c r="AE621" s="139">
        <v>0</v>
      </c>
      <c r="AF621" s="139">
        <v>-1</v>
      </c>
      <c r="AG621" s="139">
        <v>-1</v>
      </c>
    </row>
    <row r="622" spans="2:33" ht="15" customHeight="1" x14ac:dyDescent="0.3">
      <c r="B622" s="124">
        <v>44444</v>
      </c>
      <c r="C622" s="96"/>
      <c r="D622" s="96"/>
      <c r="E622" s="96"/>
      <c r="F622" s="96"/>
      <c r="G622" s="96"/>
      <c r="H622" s="95">
        <v>356</v>
      </c>
      <c r="I622" s="142">
        <v>21</v>
      </c>
      <c r="J622" s="92">
        <v>905</v>
      </c>
      <c r="K622" s="93">
        <v>1.015712682379349</v>
      </c>
      <c r="L622" s="92">
        <v>31</v>
      </c>
      <c r="M622" s="93">
        <v>0.93939393939393945</v>
      </c>
      <c r="N622" s="15">
        <v>936</v>
      </c>
      <c r="O622" s="56"/>
      <c r="P622" s="56"/>
      <c r="Q622" s="95">
        <v>0</v>
      </c>
      <c r="R622" s="67">
        <f t="shared" si="485"/>
        <v>0</v>
      </c>
      <c r="S622" s="95">
        <v>0</v>
      </c>
      <c r="T622" s="67">
        <f t="shared" si="486"/>
        <v>0</v>
      </c>
      <c r="U622" s="61">
        <f t="shared" si="487"/>
        <v>0</v>
      </c>
      <c r="V622" s="95">
        <v>0</v>
      </c>
      <c r="W622" s="67">
        <f t="shared" si="488"/>
        <v>0</v>
      </c>
      <c r="X622" s="95">
        <v>0</v>
      </c>
      <c r="Y622" s="92">
        <f t="shared" si="444"/>
        <v>0</v>
      </c>
      <c r="Z622" s="87">
        <f t="shared" si="489"/>
        <v>0</v>
      </c>
      <c r="AB622" s="139">
        <v>0</v>
      </c>
      <c r="AC622" s="139">
        <v>22</v>
      </c>
      <c r="AD622" s="139">
        <v>67</v>
      </c>
      <c r="AE622" s="139">
        <v>-2</v>
      </c>
      <c r="AF622" s="139">
        <v>10</v>
      </c>
      <c r="AG622" s="139">
        <v>-2</v>
      </c>
    </row>
    <row r="623" spans="2:33" ht="15" customHeight="1" x14ac:dyDescent="0.3">
      <c r="B623" s="124">
        <v>44445</v>
      </c>
      <c r="C623" s="96"/>
      <c r="D623" s="96"/>
      <c r="E623" s="96"/>
      <c r="F623" s="96"/>
      <c r="G623" s="96"/>
      <c r="H623" s="95">
        <v>306</v>
      </c>
      <c r="I623" s="142">
        <v>31</v>
      </c>
      <c r="J623" s="92">
        <v>1494</v>
      </c>
      <c r="K623" s="93">
        <v>1.0094594594594595</v>
      </c>
      <c r="L623" s="92">
        <v>75</v>
      </c>
      <c r="M623" s="93">
        <v>0.72815533980582525</v>
      </c>
      <c r="N623" s="15">
        <v>1569</v>
      </c>
      <c r="O623" s="56"/>
      <c r="P623" s="56"/>
      <c r="Q623" s="92">
        <v>225</v>
      </c>
      <c r="R623" s="64">
        <f t="shared" si="485"/>
        <v>0.24933087279210364</v>
      </c>
      <c r="S623" s="92">
        <v>37</v>
      </c>
      <c r="T623" s="64">
        <f t="shared" si="486"/>
        <v>0.23862277006293234</v>
      </c>
      <c r="U623" s="61">
        <f t="shared" si="487"/>
        <v>262</v>
      </c>
      <c r="V623" s="92">
        <v>1</v>
      </c>
      <c r="W623" s="64">
        <f t="shared" si="488"/>
        <v>0.41264559068219636</v>
      </c>
      <c r="X623" s="92">
        <v>15</v>
      </c>
      <c r="Y623" s="92">
        <f t="shared" si="444"/>
        <v>0.7478890229191798</v>
      </c>
      <c r="Z623" s="87">
        <f t="shared" si="489"/>
        <v>16</v>
      </c>
      <c r="AB623" s="139">
        <v>12</v>
      </c>
      <c r="AC623" s="139">
        <v>43</v>
      </c>
      <c r="AD623" s="139">
        <v>80</v>
      </c>
      <c r="AE623" s="139">
        <v>-13</v>
      </c>
      <c r="AF623" s="139">
        <v>-25</v>
      </c>
      <c r="AG623" s="139">
        <v>6</v>
      </c>
    </row>
    <row r="624" spans="2:33" ht="15" customHeight="1" x14ac:dyDescent="0.3">
      <c r="B624" s="124">
        <v>44446</v>
      </c>
      <c r="C624" s="96"/>
      <c r="D624" s="96"/>
      <c r="E624" s="96"/>
      <c r="F624" s="96"/>
      <c r="G624" s="96"/>
      <c r="H624" s="95">
        <v>242</v>
      </c>
      <c r="I624" s="142">
        <v>24</v>
      </c>
      <c r="J624" s="92">
        <v>1494</v>
      </c>
      <c r="K624" s="93">
        <v>1.0087778528021607</v>
      </c>
      <c r="L624" s="92">
        <v>110</v>
      </c>
      <c r="M624" s="93">
        <v>1.0377358490566038</v>
      </c>
      <c r="N624" s="15">
        <v>1604</v>
      </c>
      <c r="O624" s="56"/>
      <c r="P624" s="56"/>
      <c r="Q624" s="92">
        <v>279</v>
      </c>
      <c r="R624" s="64">
        <f t="shared" si="485"/>
        <v>0.3091702822622085</v>
      </c>
      <c r="S624" s="92">
        <v>43</v>
      </c>
      <c r="T624" s="64">
        <f t="shared" si="486"/>
        <v>0.27731835439746189</v>
      </c>
      <c r="U624" s="61">
        <f t="shared" si="487"/>
        <v>322</v>
      </c>
      <c r="V624" s="92">
        <v>0</v>
      </c>
      <c r="W624" s="64">
        <f t="shared" si="488"/>
        <v>0</v>
      </c>
      <c r="X624" s="92">
        <v>9</v>
      </c>
      <c r="Y624" s="92">
        <f t="shared" si="444"/>
        <v>0.44873341375150788</v>
      </c>
      <c r="Z624" s="87">
        <f t="shared" si="489"/>
        <v>9</v>
      </c>
      <c r="AB624" s="139">
        <v>12</v>
      </c>
      <c r="AC624" s="139">
        <v>41</v>
      </c>
      <c r="AD624" s="139">
        <v>66</v>
      </c>
      <c r="AE624" s="139">
        <v>-14</v>
      </c>
      <c r="AF624" s="139">
        <v>-25</v>
      </c>
      <c r="AG624" s="139">
        <v>7</v>
      </c>
    </row>
    <row r="625" spans="2:33" ht="15" customHeight="1" x14ac:dyDescent="0.3">
      <c r="B625" s="124">
        <v>44447</v>
      </c>
      <c r="C625" s="96"/>
      <c r="D625" s="96"/>
      <c r="E625" s="96"/>
      <c r="F625" s="96"/>
      <c r="G625" s="96"/>
      <c r="H625" s="95">
        <v>286</v>
      </c>
      <c r="I625" s="142">
        <v>26</v>
      </c>
      <c r="J625" s="92">
        <v>1470</v>
      </c>
      <c r="K625" s="93">
        <v>0.99257258609047938</v>
      </c>
      <c r="L625" s="92">
        <v>129</v>
      </c>
      <c r="M625" s="93">
        <v>1.1120689655172413</v>
      </c>
      <c r="N625" s="15">
        <v>1599</v>
      </c>
      <c r="O625" s="56"/>
      <c r="P625" s="56"/>
      <c r="Q625" s="92">
        <v>290</v>
      </c>
      <c r="R625" s="64">
        <f t="shared" si="485"/>
        <v>0.32135979159871136</v>
      </c>
      <c r="S625" s="92">
        <v>23</v>
      </c>
      <c r="T625" s="64">
        <f t="shared" si="486"/>
        <v>0.14833307328236334</v>
      </c>
      <c r="U625" s="61">
        <f t="shared" si="487"/>
        <v>313</v>
      </c>
      <c r="V625" s="92">
        <v>0</v>
      </c>
      <c r="W625" s="64">
        <f t="shared" si="488"/>
        <v>0</v>
      </c>
      <c r="X625" s="92">
        <v>7</v>
      </c>
      <c r="Y625" s="92">
        <f t="shared" si="444"/>
        <v>0.34901487736228393</v>
      </c>
      <c r="Z625" s="87">
        <f t="shared" si="489"/>
        <v>7</v>
      </c>
      <c r="AB625" s="139">
        <v>13</v>
      </c>
      <c r="AC625" s="139">
        <v>43</v>
      </c>
      <c r="AD625" s="139">
        <v>73</v>
      </c>
      <c r="AE625" s="139">
        <v>-11</v>
      </c>
      <c r="AF625" s="139">
        <v>-24</v>
      </c>
      <c r="AG625" s="139">
        <v>6</v>
      </c>
    </row>
    <row r="626" spans="2:33" ht="15" customHeight="1" x14ac:dyDescent="0.3">
      <c r="B626" s="124">
        <v>44448</v>
      </c>
      <c r="C626" s="96"/>
      <c r="D626" s="96"/>
      <c r="E626" s="96"/>
      <c r="F626" s="96"/>
      <c r="G626" s="96"/>
      <c r="H626" s="95">
        <v>289</v>
      </c>
      <c r="I626" s="142">
        <v>32</v>
      </c>
      <c r="J626" s="92">
        <v>1486</v>
      </c>
      <c r="K626" s="93">
        <v>1.0047329276538202</v>
      </c>
      <c r="L626" s="92">
        <v>101</v>
      </c>
      <c r="M626" s="93">
        <v>0.94392523364485981</v>
      </c>
      <c r="N626" s="15">
        <v>1587</v>
      </c>
      <c r="O626" s="56"/>
      <c r="P626" s="56"/>
      <c r="Q626" s="92">
        <v>257</v>
      </c>
      <c r="R626" s="64">
        <f t="shared" ref="R626:R630" si="490">Q626/Q$68</f>
        <v>0.28479126358920281</v>
      </c>
      <c r="S626" s="92">
        <v>47</v>
      </c>
      <c r="T626" s="64">
        <f t="shared" ref="T626:T630" si="491">S626/S$68</f>
        <v>0.30311541062048158</v>
      </c>
      <c r="U626" s="61">
        <f t="shared" ref="U626:U630" si="492">Q626+S626</f>
        <v>304</v>
      </c>
      <c r="V626" s="92">
        <v>0</v>
      </c>
      <c r="W626" s="64">
        <f t="shared" ref="W626:W630" si="493">V626/$V$68</f>
        <v>0</v>
      </c>
      <c r="X626" s="92">
        <v>4</v>
      </c>
      <c r="Y626" s="92">
        <f t="shared" si="444"/>
        <v>0.19943707277844794</v>
      </c>
      <c r="Z626" s="87">
        <f t="shared" ref="Z626:Z630" si="494">V626+X626</f>
        <v>4</v>
      </c>
      <c r="AB626" s="139">
        <v>14</v>
      </c>
      <c r="AC626" s="139">
        <v>43</v>
      </c>
      <c r="AD626" s="139">
        <v>79</v>
      </c>
      <c r="AE626" s="139">
        <v>-12</v>
      </c>
      <c r="AF626" s="139">
        <v>-24</v>
      </c>
      <c r="AG626" s="139">
        <v>6</v>
      </c>
    </row>
    <row r="627" spans="2:33" ht="15" customHeight="1" x14ac:dyDescent="0.3">
      <c r="B627" s="124">
        <v>44449</v>
      </c>
      <c r="C627" s="96"/>
      <c r="D627" s="96"/>
      <c r="E627" s="96"/>
      <c r="F627" s="96"/>
      <c r="G627" s="96"/>
      <c r="H627" s="95">
        <v>351</v>
      </c>
      <c r="I627" s="142">
        <v>23</v>
      </c>
      <c r="J627" s="92">
        <v>1481</v>
      </c>
      <c r="K627" s="93">
        <v>0.99730639730639725</v>
      </c>
      <c r="L627" s="92">
        <v>103</v>
      </c>
      <c r="M627" s="93">
        <v>0.84426229508196726</v>
      </c>
      <c r="N627" s="15">
        <v>1584</v>
      </c>
      <c r="O627" s="56"/>
      <c r="P627" s="56"/>
      <c r="Q627" s="92">
        <v>191</v>
      </c>
      <c r="R627" s="64">
        <f t="shared" si="490"/>
        <v>0.21165420757018574</v>
      </c>
      <c r="S627" s="92">
        <v>20</v>
      </c>
      <c r="T627" s="64">
        <f t="shared" si="491"/>
        <v>0.12898528111509855</v>
      </c>
      <c r="U627" s="61">
        <f t="shared" si="492"/>
        <v>211</v>
      </c>
      <c r="V627" s="92">
        <v>1</v>
      </c>
      <c r="W627" s="64">
        <f t="shared" si="493"/>
        <v>0.41264559068219636</v>
      </c>
      <c r="X627" s="92">
        <v>7</v>
      </c>
      <c r="Y627" s="92">
        <f t="shared" si="444"/>
        <v>0.34901487736228393</v>
      </c>
      <c r="Z627" s="87">
        <f t="shared" si="494"/>
        <v>8</v>
      </c>
      <c r="AB627" s="139">
        <v>6</v>
      </c>
      <c r="AC627" s="139">
        <v>38</v>
      </c>
      <c r="AD627" s="139">
        <v>76</v>
      </c>
      <c r="AE627" s="139">
        <v>-10</v>
      </c>
      <c r="AF627" s="139">
        <v>-23</v>
      </c>
      <c r="AG627" s="139">
        <v>5</v>
      </c>
    </row>
    <row r="628" spans="2:33" ht="15" customHeight="1" x14ac:dyDescent="0.3">
      <c r="B628" s="124">
        <v>44450</v>
      </c>
      <c r="C628" s="96"/>
      <c r="D628" s="96"/>
      <c r="E628" s="96"/>
      <c r="F628" s="96"/>
      <c r="G628" s="96"/>
      <c r="H628" s="95">
        <v>334</v>
      </c>
      <c r="I628" s="142">
        <v>24</v>
      </c>
      <c r="J628" s="92">
        <v>924</v>
      </c>
      <c r="K628" s="93">
        <v>1.013157894736842</v>
      </c>
      <c r="L628" s="92">
        <v>62</v>
      </c>
      <c r="M628" s="93">
        <v>1.24</v>
      </c>
      <c r="N628" s="15">
        <v>986</v>
      </c>
      <c r="O628" s="56"/>
      <c r="P628" s="56"/>
      <c r="Q628" s="95">
        <v>0</v>
      </c>
      <c r="R628" s="67">
        <f t="shared" si="490"/>
        <v>0</v>
      </c>
      <c r="S628" s="95">
        <v>0</v>
      </c>
      <c r="T628" s="67">
        <f t="shared" si="491"/>
        <v>0</v>
      </c>
      <c r="U628" s="61">
        <f t="shared" si="492"/>
        <v>0</v>
      </c>
      <c r="V628" s="95">
        <v>0</v>
      </c>
      <c r="W628" s="67">
        <f t="shared" si="493"/>
        <v>0</v>
      </c>
      <c r="X628" s="95">
        <v>0</v>
      </c>
      <c r="Y628" s="92">
        <f t="shared" si="444"/>
        <v>0</v>
      </c>
      <c r="Z628" s="62">
        <f t="shared" si="494"/>
        <v>0</v>
      </c>
      <c r="AB628" s="139">
        <v>1</v>
      </c>
      <c r="AC628" s="139">
        <v>25</v>
      </c>
      <c r="AD628" s="139">
        <v>69</v>
      </c>
      <c r="AE628" s="139">
        <v>1</v>
      </c>
      <c r="AF628" s="139">
        <v>2</v>
      </c>
      <c r="AG628" s="139">
        <v>-1</v>
      </c>
    </row>
    <row r="629" spans="2:33" ht="15" customHeight="1" x14ac:dyDescent="0.3">
      <c r="B629" s="124">
        <v>44451</v>
      </c>
      <c r="C629" s="96"/>
      <c r="D629" s="96"/>
      <c r="E629" s="96"/>
      <c r="F629" s="96"/>
      <c r="G629" s="96"/>
      <c r="H629" s="95">
        <v>360</v>
      </c>
      <c r="I629" s="142">
        <v>19</v>
      </c>
      <c r="J629" s="92">
        <v>902</v>
      </c>
      <c r="K629" s="93">
        <v>1.0123456790123457</v>
      </c>
      <c r="L629" s="92">
        <v>44</v>
      </c>
      <c r="M629" s="93">
        <v>1.3333333333333333</v>
      </c>
      <c r="N629" s="15">
        <v>946</v>
      </c>
      <c r="O629" s="56"/>
      <c r="P629" s="56"/>
      <c r="Q629" s="95">
        <v>0</v>
      </c>
      <c r="R629" s="67">
        <f t="shared" si="490"/>
        <v>0</v>
      </c>
      <c r="S629" s="95">
        <v>0</v>
      </c>
      <c r="T629" s="67">
        <f t="shared" si="491"/>
        <v>0</v>
      </c>
      <c r="U629" s="61">
        <f t="shared" si="492"/>
        <v>0</v>
      </c>
      <c r="V629" s="95">
        <v>0</v>
      </c>
      <c r="W629" s="67">
        <f t="shared" si="493"/>
        <v>0</v>
      </c>
      <c r="X629" s="95">
        <v>0</v>
      </c>
      <c r="Y629" s="92">
        <f t="shared" si="444"/>
        <v>0</v>
      </c>
      <c r="Z629" s="62">
        <f t="shared" si="494"/>
        <v>0</v>
      </c>
      <c r="AB629" s="139">
        <v>-1</v>
      </c>
      <c r="AC629" s="139">
        <v>21</v>
      </c>
      <c r="AD629" s="139">
        <v>49</v>
      </c>
      <c r="AE629" s="139">
        <v>-1</v>
      </c>
      <c r="AF629" s="139">
        <v>11</v>
      </c>
      <c r="AG629" s="139">
        <v>-1</v>
      </c>
    </row>
    <row r="630" spans="2:33" ht="15" customHeight="1" x14ac:dyDescent="0.3">
      <c r="B630" s="124">
        <v>44452</v>
      </c>
      <c r="C630" s="96"/>
      <c r="D630" s="96"/>
      <c r="E630" s="96"/>
      <c r="F630" s="96"/>
      <c r="G630" s="96"/>
      <c r="H630" s="95">
        <v>308</v>
      </c>
      <c r="I630" s="142">
        <v>27</v>
      </c>
      <c r="J630" s="92">
        <v>1488</v>
      </c>
      <c r="K630" s="93">
        <v>1.0054054054054054</v>
      </c>
      <c r="L630" s="92">
        <v>111</v>
      </c>
      <c r="M630" s="93">
        <v>1.0776699029126213</v>
      </c>
      <c r="N630" s="15">
        <v>1599</v>
      </c>
      <c r="O630" s="56"/>
      <c r="P630" s="56"/>
      <c r="Q630" s="92">
        <v>356</v>
      </c>
      <c r="R630" s="64">
        <f t="shared" si="490"/>
        <v>0.39449684761772841</v>
      </c>
      <c r="S630" s="92">
        <v>34</v>
      </c>
      <c r="T630" s="64">
        <f t="shared" si="491"/>
        <v>0.21927497789566755</v>
      </c>
      <c r="U630" s="61">
        <f t="shared" si="492"/>
        <v>390</v>
      </c>
      <c r="V630" s="92">
        <v>0</v>
      </c>
      <c r="W630" s="64">
        <f t="shared" si="493"/>
        <v>0</v>
      </c>
      <c r="X630" s="92">
        <v>3</v>
      </c>
      <c r="Y630" s="92">
        <f t="shared" si="444"/>
        <v>0.14957780458383596</v>
      </c>
      <c r="Z630" s="87">
        <f t="shared" si="494"/>
        <v>3</v>
      </c>
      <c r="AB630" s="139">
        <v>7</v>
      </c>
      <c r="AC630" s="139">
        <v>38</v>
      </c>
      <c r="AD630" s="139">
        <v>37</v>
      </c>
      <c r="AE630" s="139">
        <v>-13</v>
      </c>
      <c r="AF630" s="139">
        <v>-23</v>
      </c>
      <c r="AG630" s="139">
        <v>7</v>
      </c>
    </row>
    <row r="631" spans="2:33" ht="15" customHeight="1" x14ac:dyDescent="0.3">
      <c r="B631" s="124">
        <v>44453</v>
      </c>
      <c r="C631" s="96"/>
      <c r="D631" s="96"/>
      <c r="E631" s="96"/>
      <c r="F631" s="96"/>
      <c r="G631" s="96"/>
      <c r="H631" s="95">
        <v>246</v>
      </c>
      <c r="I631" s="142">
        <v>27</v>
      </c>
      <c r="J631" s="92">
        <v>1496</v>
      </c>
      <c r="K631" s="93">
        <v>1.0101282916948009</v>
      </c>
      <c r="L631" s="92">
        <v>123</v>
      </c>
      <c r="M631" s="93">
        <v>1.1603773584905661</v>
      </c>
      <c r="N631" s="15">
        <v>1619</v>
      </c>
      <c r="O631" s="56"/>
      <c r="P631" s="56"/>
      <c r="Q631" s="92">
        <v>744</v>
      </c>
      <c r="R631" s="64">
        <f t="shared" ref="R631" si="495">Q631/Q$68</f>
        <v>0.82445408603255599</v>
      </c>
      <c r="S631" s="92">
        <v>64</v>
      </c>
      <c r="T631" s="64">
        <f t="shared" ref="T631" si="496">S631/S$68</f>
        <v>0.4127528995683154</v>
      </c>
      <c r="U631" s="61">
        <f t="shared" ref="U631" si="497">Q631+S631</f>
        <v>808</v>
      </c>
      <c r="V631" s="92">
        <v>0</v>
      </c>
      <c r="W631" s="64">
        <f t="shared" ref="W631" si="498">V631/$V$68</f>
        <v>0</v>
      </c>
      <c r="X631" s="92">
        <v>14</v>
      </c>
      <c r="Y631" s="92">
        <f t="shared" si="444"/>
        <v>0.69802975472456785</v>
      </c>
      <c r="Z631" s="87">
        <f t="shared" ref="Z631" si="499">V631+X631</f>
        <v>14</v>
      </c>
      <c r="AB631" s="139">
        <v>8</v>
      </c>
      <c r="AC631" s="139">
        <v>37</v>
      </c>
      <c r="AD631" s="139">
        <v>28</v>
      </c>
      <c r="AE631" s="139">
        <v>-12</v>
      </c>
      <c r="AF631" s="139">
        <v>-23</v>
      </c>
      <c r="AG631" s="139">
        <v>7</v>
      </c>
    </row>
    <row r="632" spans="2:33" ht="15" customHeight="1" x14ac:dyDescent="0.3">
      <c r="B632" s="124">
        <v>44454</v>
      </c>
      <c r="C632" s="96"/>
      <c r="D632" s="96"/>
      <c r="E632" s="96"/>
      <c r="F632" s="96"/>
      <c r="G632" s="96"/>
      <c r="H632" s="95">
        <v>269</v>
      </c>
      <c r="I632" s="142">
        <v>19</v>
      </c>
      <c r="J632" s="92">
        <v>1492</v>
      </c>
      <c r="K632" s="93">
        <v>1.0074274139095205</v>
      </c>
      <c r="L632" s="92">
        <v>108</v>
      </c>
      <c r="M632" s="93">
        <v>0.93103448275862066</v>
      </c>
      <c r="N632" s="15">
        <v>1600</v>
      </c>
      <c r="O632" s="56"/>
      <c r="P632" s="56"/>
      <c r="Q632" s="92">
        <v>384</v>
      </c>
      <c r="R632" s="64">
        <f t="shared" ref="R632" si="500">Q632/Q$68</f>
        <v>0.42552468956519018</v>
      </c>
      <c r="S632" s="92">
        <v>90</v>
      </c>
      <c r="T632" s="64">
        <f t="shared" ref="T632" si="501">S632/S$68</f>
        <v>0.58043376501794353</v>
      </c>
      <c r="U632" s="61">
        <f t="shared" ref="U632" si="502">Q632+S632</f>
        <v>474</v>
      </c>
      <c r="V632" s="92">
        <v>0</v>
      </c>
      <c r="W632" s="64">
        <f t="shared" ref="W632" si="503">V632/$V$68</f>
        <v>0</v>
      </c>
      <c r="X632" s="92">
        <v>2</v>
      </c>
      <c r="Y632" s="92">
        <f t="shared" si="444"/>
        <v>9.9718536389223969E-2</v>
      </c>
      <c r="Z632" s="87">
        <f t="shared" ref="Z632" si="504">V632+X632</f>
        <v>2</v>
      </c>
      <c r="AB632" s="139">
        <v>11</v>
      </c>
      <c r="AC632" s="139">
        <v>39</v>
      </c>
      <c r="AD632" s="139">
        <v>49</v>
      </c>
      <c r="AE632" s="139">
        <v>-9</v>
      </c>
      <c r="AF632" s="139">
        <v>-22</v>
      </c>
      <c r="AG632" s="139">
        <v>6</v>
      </c>
    </row>
    <row r="633" spans="2:33" ht="15" customHeight="1" x14ac:dyDescent="0.3">
      <c r="B633" s="124">
        <v>44455</v>
      </c>
      <c r="C633" s="96"/>
      <c r="D633" s="96"/>
      <c r="E633" s="96"/>
      <c r="F633" s="96"/>
      <c r="G633" s="96"/>
      <c r="H633" s="95">
        <v>278</v>
      </c>
      <c r="I633" s="142">
        <v>23</v>
      </c>
      <c r="J633" s="92">
        <v>1492</v>
      </c>
      <c r="K633" s="93">
        <v>1.0087897227856659</v>
      </c>
      <c r="L633" s="92">
        <v>118</v>
      </c>
      <c r="M633" s="93">
        <v>1.1028037383177569</v>
      </c>
      <c r="N633" s="15">
        <v>1610</v>
      </c>
      <c r="O633" s="56"/>
      <c r="P633" s="56"/>
      <c r="Q633" s="92">
        <v>356</v>
      </c>
      <c r="R633" s="64">
        <f t="shared" ref="R633:R639" si="505">Q633/Q$68</f>
        <v>0.39449684761772841</v>
      </c>
      <c r="S633" s="92">
        <v>74</v>
      </c>
      <c r="T633" s="64">
        <f t="shared" ref="T633:T639" si="506">S633/S$68</f>
        <v>0.47724554012586468</v>
      </c>
      <c r="U633" s="61">
        <f t="shared" ref="U633:U639" si="507">Q633+S633</f>
        <v>430</v>
      </c>
      <c r="V633" s="92">
        <v>0</v>
      </c>
      <c r="W633" s="64">
        <f t="shared" ref="W633:W639" si="508">V633/$V$68</f>
        <v>0</v>
      </c>
      <c r="X633" s="92">
        <v>0</v>
      </c>
      <c r="Y633" s="92">
        <f t="shared" si="444"/>
        <v>0</v>
      </c>
      <c r="Z633" s="87">
        <f t="shared" ref="Z633:Z639" si="509">V633+X633</f>
        <v>0</v>
      </c>
      <c r="AB633" s="139">
        <v>14</v>
      </c>
      <c r="AC633" s="139">
        <v>42</v>
      </c>
      <c r="AD633" s="139">
        <v>64</v>
      </c>
      <c r="AE633" s="139">
        <v>-9</v>
      </c>
      <c r="AF633" s="139">
        <v>-23</v>
      </c>
      <c r="AG633" s="139">
        <v>4</v>
      </c>
    </row>
    <row r="634" spans="2:33" ht="15" customHeight="1" x14ac:dyDescent="0.3">
      <c r="B634" s="124">
        <v>44456</v>
      </c>
      <c r="C634" s="96"/>
      <c r="D634" s="96"/>
      <c r="E634" s="96"/>
      <c r="F634" s="96"/>
      <c r="G634" s="96"/>
      <c r="H634" s="95">
        <v>352</v>
      </c>
      <c r="I634" s="142">
        <v>23</v>
      </c>
      <c r="J634" s="92">
        <v>1496</v>
      </c>
      <c r="K634" s="93">
        <v>1.0074074074074073</v>
      </c>
      <c r="L634" s="92">
        <v>114</v>
      </c>
      <c r="M634" s="93">
        <v>0.93442622950819676</v>
      </c>
      <c r="N634" s="15">
        <v>1610</v>
      </c>
      <c r="O634" s="56"/>
      <c r="P634" s="56"/>
      <c r="Q634" s="92">
        <v>299</v>
      </c>
      <c r="R634" s="64">
        <f t="shared" si="505"/>
        <v>0.33133302651039548</v>
      </c>
      <c r="S634" s="92">
        <v>41</v>
      </c>
      <c r="T634" s="64">
        <f t="shared" si="506"/>
        <v>0.26441982628595206</v>
      </c>
      <c r="U634" s="61">
        <f t="shared" si="507"/>
        <v>340</v>
      </c>
      <c r="V634" s="92">
        <v>1</v>
      </c>
      <c r="W634" s="64">
        <f t="shared" si="508"/>
        <v>0.41264559068219636</v>
      </c>
      <c r="X634" s="92">
        <v>7</v>
      </c>
      <c r="Y634" s="92">
        <f t="shared" si="444"/>
        <v>0.34901487736228393</v>
      </c>
      <c r="Z634" s="87">
        <f t="shared" si="509"/>
        <v>8</v>
      </c>
      <c r="AB634" s="139">
        <v>5</v>
      </c>
      <c r="AC634" s="139">
        <v>38</v>
      </c>
      <c r="AD634" s="139">
        <v>46</v>
      </c>
      <c r="AE634" s="139">
        <v>-9</v>
      </c>
      <c r="AF634" s="139">
        <v>-22</v>
      </c>
      <c r="AG634" s="139">
        <v>4</v>
      </c>
    </row>
    <row r="635" spans="2:33" ht="15" customHeight="1" x14ac:dyDescent="0.3">
      <c r="B635" s="124">
        <v>44457</v>
      </c>
      <c r="C635" s="96"/>
      <c r="D635" s="96"/>
      <c r="E635" s="96"/>
      <c r="F635" s="96"/>
      <c r="G635" s="96"/>
      <c r="H635" s="95">
        <v>331</v>
      </c>
      <c r="I635" s="142">
        <v>25</v>
      </c>
      <c r="J635" s="92">
        <v>926</v>
      </c>
      <c r="K635" s="93">
        <v>1.0153508771929824</v>
      </c>
      <c r="L635" s="92">
        <v>64</v>
      </c>
      <c r="M635" s="93">
        <v>1.28</v>
      </c>
      <c r="N635" s="15">
        <v>990</v>
      </c>
      <c r="O635" s="56"/>
      <c r="P635" s="56"/>
      <c r="Q635" s="95">
        <v>0</v>
      </c>
      <c r="R635" s="67">
        <f t="shared" si="505"/>
        <v>0</v>
      </c>
      <c r="S635" s="95">
        <v>0</v>
      </c>
      <c r="T635" s="67">
        <f t="shared" si="506"/>
        <v>0</v>
      </c>
      <c r="U635" s="61">
        <f t="shared" si="507"/>
        <v>0</v>
      </c>
      <c r="V635" s="95">
        <v>0</v>
      </c>
      <c r="W635" s="67">
        <f t="shared" si="508"/>
        <v>0</v>
      </c>
      <c r="X635" s="95">
        <v>0</v>
      </c>
      <c r="Y635" s="92">
        <f t="shared" si="444"/>
        <v>0</v>
      </c>
      <c r="Z635" s="87">
        <f t="shared" si="509"/>
        <v>0</v>
      </c>
      <c r="AB635" s="139">
        <v>1</v>
      </c>
      <c r="AC635" s="139">
        <v>26</v>
      </c>
      <c r="AD635" s="139">
        <v>50</v>
      </c>
      <c r="AE635" s="139">
        <v>-1</v>
      </c>
      <c r="AF635" s="139">
        <v>1</v>
      </c>
      <c r="AG635" s="139">
        <v>0</v>
      </c>
    </row>
    <row r="636" spans="2:33" ht="15" customHeight="1" x14ac:dyDescent="0.3">
      <c r="B636" s="124">
        <v>44458</v>
      </c>
      <c r="C636" s="96"/>
      <c r="D636" s="96"/>
      <c r="E636" s="96"/>
      <c r="F636" s="96"/>
      <c r="G636" s="96"/>
      <c r="H636" s="95">
        <v>358</v>
      </c>
      <c r="I636" s="142">
        <v>27</v>
      </c>
      <c r="J636" s="92">
        <v>901</v>
      </c>
      <c r="K636" s="93">
        <v>1.0112233445566778</v>
      </c>
      <c r="L636" s="92">
        <v>36</v>
      </c>
      <c r="M636" s="93">
        <v>1.0909090909090908</v>
      </c>
      <c r="N636" s="15">
        <v>937</v>
      </c>
      <c r="O636" s="56"/>
      <c r="P636" s="56"/>
      <c r="Q636" s="95">
        <v>0</v>
      </c>
      <c r="R636" s="67">
        <f t="shared" si="505"/>
        <v>0</v>
      </c>
      <c r="S636" s="95">
        <v>0</v>
      </c>
      <c r="T636" s="67">
        <f t="shared" si="506"/>
        <v>0</v>
      </c>
      <c r="U636" s="61">
        <f t="shared" si="507"/>
        <v>0</v>
      </c>
      <c r="V636" s="95">
        <v>0</v>
      </c>
      <c r="W636" s="67">
        <f t="shared" si="508"/>
        <v>0</v>
      </c>
      <c r="X636" s="95">
        <v>0</v>
      </c>
      <c r="Y636" s="92">
        <f t="shared" si="444"/>
        <v>0</v>
      </c>
      <c r="Z636" s="87">
        <f t="shared" si="509"/>
        <v>0</v>
      </c>
      <c r="AB636" s="139">
        <v>-1</v>
      </c>
      <c r="AC636" s="139">
        <v>22</v>
      </c>
      <c r="AD636" s="139">
        <v>36</v>
      </c>
      <c r="AE636" s="139">
        <v>-2</v>
      </c>
      <c r="AF636" s="139">
        <v>8</v>
      </c>
      <c r="AG636" s="139">
        <v>0</v>
      </c>
    </row>
    <row r="637" spans="2:33" ht="15" customHeight="1" x14ac:dyDescent="0.3">
      <c r="B637" s="124">
        <v>44459</v>
      </c>
      <c r="C637" s="96"/>
      <c r="D637" s="96"/>
      <c r="E637" s="96"/>
      <c r="F637" s="96"/>
      <c r="G637" s="96"/>
      <c r="H637" s="95">
        <v>314</v>
      </c>
      <c r="I637" s="142">
        <v>22</v>
      </c>
      <c r="J637" s="92">
        <v>1488</v>
      </c>
      <c r="K637" s="93">
        <v>1.0054054054054054</v>
      </c>
      <c r="L637" s="92">
        <v>93</v>
      </c>
      <c r="M637" s="93">
        <v>0.90291262135922334</v>
      </c>
      <c r="N637" s="15">
        <v>1581</v>
      </c>
      <c r="O637" s="56"/>
      <c r="P637" s="56"/>
      <c r="Q637" s="92">
        <v>364</v>
      </c>
      <c r="R637" s="64">
        <f t="shared" si="505"/>
        <v>0.4033619453170032</v>
      </c>
      <c r="S637" s="92">
        <v>57</v>
      </c>
      <c r="T637" s="64">
        <f t="shared" si="506"/>
        <v>0.36760805117803086</v>
      </c>
      <c r="U637" s="61">
        <f t="shared" si="507"/>
        <v>421</v>
      </c>
      <c r="V637" s="92">
        <v>10</v>
      </c>
      <c r="W637" s="64">
        <f t="shared" si="508"/>
        <v>4.1264559068219633</v>
      </c>
      <c r="X637" s="92">
        <v>11</v>
      </c>
      <c r="Y637" s="92">
        <f t="shared" si="444"/>
        <v>0.54845195014073189</v>
      </c>
      <c r="Z637" s="87">
        <f t="shared" si="509"/>
        <v>21</v>
      </c>
      <c r="AB637" s="139">
        <v>9</v>
      </c>
      <c r="AC637" s="139">
        <v>37</v>
      </c>
      <c r="AD637" s="139">
        <v>47</v>
      </c>
      <c r="AE637" s="139">
        <v>-8</v>
      </c>
      <c r="AF637" s="139">
        <v>-21</v>
      </c>
      <c r="AG637" s="139">
        <v>4</v>
      </c>
    </row>
    <row r="638" spans="2:33" ht="15" customHeight="1" x14ac:dyDescent="0.3">
      <c r="B638" s="124">
        <v>44460</v>
      </c>
      <c r="C638" s="96"/>
      <c r="D638" s="96"/>
      <c r="E638" s="96"/>
      <c r="F638" s="96"/>
      <c r="G638" s="96"/>
      <c r="H638" s="95">
        <v>245</v>
      </c>
      <c r="I638" s="142">
        <v>33</v>
      </c>
      <c r="J638" s="92">
        <v>1487</v>
      </c>
      <c r="K638" s="93">
        <v>1.0040513166779204</v>
      </c>
      <c r="L638" s="92">
        <v>121</v>
      </c>
      <c r="M638" s="93">
        <v>1.1415094339622642</v>
      </c>
      <c r="N638" s="15">
        <v>1608</v>
      </c>
      <c r="O638" s="56"/>
      <c r="P638" s="56"/>
      <c r="Q638" s="92">
        <v>453</v>
      </c>
      <c r="R638" s="64">
        <f t="shared" si="505"/>
        <v>0.50198615722143536</v>
      </c>
      <c r="S638" s="92">
        <v>85</v>
      </c>
      <c r="T638" s="64">
        <f t="shared" si="506"/>
        <v>0.54818744473916881</v>
      </c>
      <c r="U638" s="61">
        <f t="shared" si="507"/>
        <v>538</v>
      </c>
      <c r="V638" s="92">
        <v>0</v>
      </c>
      <c r="W638" s="64">
        <f t="shared" si="508"/>
        <v>0</v>
      </c>
      <c r="X638" s="92">
        <v>1</v>
      </c>
      <c r="Y638" s="92">
        <f t="shared" si="444"/>
        <v>4.9859268194611985E-2</v>
      </c>
      <c r="Z638" s="87">
        <f t="shared" si="509"/>
        <v>1</v>
      </c>
      <c r="AB638" s="139">
        <v>9</v>
      </c>
      <c r="AC638" s="139">
        <v>38</v>
      </c>
      <c r="AD638" s="139">
        <v>49</v>
      </c>
      <c r="AE638" s="139">
        <v>-9</v>
      </c>
      <c r="AF638" s="139">
        <v>-20</v>
      </c>
      <c r="AG638" s="139">
        <v>4</v>
      </c>
    </row>
    <row r="639" spans="2:33" ht="15" customHeight="1" x14ac:dyDescent="0.3">
      <c r="B639" s="124">
        <v>44461</v>
      </c>
      <c r="C639" s="96"/>
      <c r="D639" s="96"/>
      <c r="E639" s="96"/>
      <c r="F639" s="96"/>
      <c r="G639" s="96"/>
      <c r="H639" s="95">
        <v>279</v>
      </c>
      <c r="I639" s="142">
        <v>21</v>
      </c>
      <c r="J639" s="92">
        <v>1492</v>
      </c>
      <c r="K639" s="93">
        <v>1.0074274139095205</v>
      </c>
      <c r="L639" s="92">
        <v>121</v>
      </c>
      <c r="M639" s="93">
        <v>1.0431034482758621</v>
      </c>
      <c r="N639" s="15">
        <v>1613</v>
      </c>
      <c r="O639" s="56"/>
      <c r="P639" s="56"/>
      <c r="Q639" s="92">
        <v>411</v>
      </c>
      <c r="R639" s="64">
        <f t="shared" si="505"/>
        <v>0.45544439430024264</v>
      </c>
      <c r="S639" s="92">
        <v>110</v>
      </c>
      <c r="T639" s="64">
        <f t="shared" si="506"/>
        <v>0.70941904613304207</v>
      </c>
      <c r="U639" s="61">
        <f t="shared" si="507"/>
        <v>521</v>
      </c>
      <c r="V639" s="92">
        <v>1</v>
      </c>
      <c r="W639" s="64">
        <f t="shared" si="508"/>
        <v>0.41264559068219636</v>
      </c>
      <c r="X639" s="92">
        <v>11</v>
      </c>
      <c r="Y639" s="92">
        <f t="shared" si="444"/>
        <v>0.54845195014073189</v>
      </c>
      <c r="Z639" s="87">
        <f t="shared" si="509"/>
        <v>12</v>
      </c>
      <c r="AB639" s="139">
        <v>9</v>
      </c>
      <c r="AC639" s="139">
        <v>36</v>
      </c>
      <c r="AD639" s="139">
        <v>52</v>
      </c>
      <c r="AE639" s="139">
        <v>-8</v>
      </c>
      <c r="AF639" s="139">
        <v>-17</v>
      </c>
      <c r="AG639" s="139">
        <v>3</v>
      </c>
    </row>
    <row r="640" spans="2:33" ht="15" customHeight="1" x14ac:dyDescent="0.3">
      <c r="B640" s="124">
        <v>44462</v>
      </c>
      <c r="C640" s="96"/>
      <c r="D640" s="96"/>
      <c r="E640" s="96"/>
      <c r="F640" s="96"/>
      <c r="G640" s="96"/>
      <c r="H640" s="95">
        <v>286</v>
      </c>
      <c r="I640" s="142">
        <v>30</v>
      </c>
      <c r="J640" s="92">
        <v>1488</v>
      </c>
      <c r="K640" s="93">
        <v>1.0060851926977687</v>
      </c>
      <c r="L640" s="92">
        <v>112</v>
      </c>
      <c r="M640" s="93">
        <v>1.0467289719626167</v>
      </c>
      <c r="N640" s="15">
        <v>1600</v>
      </c>
      <c r="O640" s="56"/>
      <c r="P640" s="56"/>
      <c r="Q640" s="92">
        <v>485</v>
      </c>
      <c r="R640" s="64">
        <f t="shared" ref="R640:R646" si="510">Q640/Q$68</f>
        <v>0.53744654801853453</v>
      </c>
      <c r="S640" s="92">
        <v>83</v>
      </c>
      <c r="T640" s="64">
        <f t="shared" ref="T640:T646" si="511">S640/S$68</f>
        <v>0.53528891662765898</v>
      </c>
      <c r="U640" s="61">
        <f t="shared" ref="U640:U646" si="512">Q640+S640</f>
        <v>568</v>
      </c>
      <c r="V640" s="92">
        <v>1</v>
      </c>
      <c r="W640" s="64">
        <f t="shared" ref="W640:W646" si="513">V640/$V$68</f>
        <v>0.41264559068219636</v>
      </c>
      <c r="X640" s="92">
        <v>3</v>
      </c>
      <c r="Y640" s="92">
        <f t="shared" ref="Y640:Y703" si="514">X640/$X$68</f>
        <v>0.14957780458383596</v>
      </c>
      <c r="Z640" s="87">
        <f t="shared" ref="Z640:Z646" si="515">V640+X640</f>
        <v>4</v>
      </c>
      <c r="AB640" s="139">
        <v>9</v>
      </c>
      <c r="AC640" s="139">
        <v>38</v>
      </c>
      <c r="AD640" s="139">
        <v>41</v>
      </c>
      <c r="AE640" s="139">
        <v>-10</v>
      </c>
      <c r="AF640" s="139">
        <v>-18</v>
      </c>
      <c r="AG640" s="139">
        <v>4</v>
      </c>
    </row>
    <row r="641" spans="2:33" ht="15" customHeight="1" x14ac:dyDescent="0.3">
      <c r="B641" s="124">
        <v>44463</v>
      </c>
      <c r="C641" s="96"/>
      <c r="D641" s="96"/>
      <c r="E641" s="96"/>
      <c r="F641" s="96"/>
      <c r="G641" s="96"/>
      <c r="H641" s="95">
        <v>347</v>
      </c>
      <c r="I641" s="142">
        <v>27</v>
      </c>
      <c r="J641" s="92">
        <v>1500</v>
      </c>
      <c r="K641" s="93">
        <v>1.0101010101010102</v>
      </c>
      <c r="L641" s="92">
        <v>124</v>
      </c>
      <c r="M641" s="93">
        <v>1.0163934426229508</v>
      </c>
      <c r="N641" s="15">
        <v>1624</v>
      </c>
      <c r="O641" s="56"/>
      <c r="P641" s="56"/>
      <c r="Q641" s="92">
        <v>462</v>
      </c>
      <c r="R641" s="64">
        <f t="shared" si="510"/>
        <v>0.51195939213311947</v>
      </c>
      <c r="S641" s="92">
        <v>73</v>
      </c>
      <c r="T641" s="64">
        <f t="shared" si="511"/>
        <v>0.47079627607010971</v>
      </c>
      <c r="U641" s="61">
        <f t="shared" si="512"/>
        <v>535</v>
      </c>
      <c r="V641" s="92">
        <v>2</v>
      </c>
      <c r="W641" s="64">
        <f t="shared" si="513"/>
        <v>0.82529118136439272</v>
      </c>
      <c r="X641" s="92">
        <v>2</v>
      </c>
      <c r="Y641" s="92">
        <f t="shared" si="514"/>
        <v>9.9718536389223969E-2</v>
      </c>
      <c r="Z641" s="87">
        <f t="shared" si="515"/>
        <v>4</v>
      </c>
      <c r="AB641" s="139">
        <v>4</v>
      </c>
      <c r="AC641" s="139">
        <v>35</v>
      </c>
      <c r="AD641" s="139">
        <v>40</v>
      </c>
      <c r="AE641" s="139">
        <v>-8</v>
      </c>
      <c r="AF641" s="139">
        <v>-17</v>
      </c>
      <c r="AG641" s="139">
        <v>3</v>
      </c>
    </row>
    <row r="642" spans="2:33" ht="15" customHeight="1" x14ac:dyDescent="0.3">
      <c r="B642" s="124">
        <v>44464</v>
      </c>
      <c r="C642" s="96"/>
      <c r="D642" s="96"/>
      <c r="E642" s="96"/>
      <c r="F642" s="96"/>
      <c r="G642" s="96"/>
      <c r="H642" s="95">
        <v>318</v>
      </c>
      <c r="I642" s="142">
        <v>24</v>
      </c>
      <c r="J642" s="92">
        <v>924</v>
      </c>
      <c r="K642" s="93">
        <v>1.013157894736842</v>
      </c>
      <c r="L642" s="92">
        <v>63</v>
      </c>
      <c r="M642" s="93">
        <v>1.26</v>
      </c>
      <c r="N642" s="15">
        <v>987</v>
      </c>
      <c r="O642" s="56"/>
      <c r="P642" s="56"/>
      <c r="Q642" s="95">
        <v>0</v>
      </c>
      <c r="R642" s="67">
        <f t="shared" si="510"/>
        <v>0</v>
      </c>
      <c r="S642" s="95">
        <v>0</v>
      </c>
      <c r="T642" s="67">
        <f t="shared" si="511"/>
        <v>0</v>
      </c>
      <c r="U642" s="61">
        <f t="shared" si="512"/>
        <v>0</v>
      </c>
      <c r="V642" s="95">
        <v>0</v>
      </c>
      <c r="W642" s="67">
        <f t="shared" si="513"/>
        <v>0</v>
      </c>
      <c r="X642" s="95">
        <v>0</v>
      </c>
      <c r="Y642" s="92">
        <f t="shared" si="514"/>
        <v>0</v>
      </c>
      <c r="Z642" s="62">
        <f t="shared" si="515"/>
        <v>0</v>
      </c>
      <c r="AB642" s="139">
        <v>-4</v>
      </c>
      <c r="AC642" s="139">
        <v>22</v>
      </c>
      <c r="AD642" s="139">
        <v>19</v>
      </c>
      <c r="AE642" s="139">
        <v>-7</v>
      </c>
      <c r="AF642" s="139">
        <v>3</v>
      </c>
      <c r="AG642" s="139">
        <v>2</v>
      </c>
    </row>
    <row r="643" spans="2:33" ht="15" customHeight="1" x14ac:dyDescent="0.3">
      <c r="B643" s="124">
        <v>44465</v>
      </c>
      <c r="C643" s="96"/>
      <c r="D643" s="96"/>
      <c r="E643" s="96"/>
      <c r="F643" s="96"/>
      <c r="G643" s="96"/>
      <c r="H643" s="95">
        <v>366</v>
      </c>
      <c r="I643" s="142">
        <v>18</v>
      </c>
      <c r="J643" s="92">
        <v>901</v>
      </c>
      <c r="K643" s="93">
        <v>1.0112233445566778</v>
      </c>
      <c r="L643" s="92">
        <v>43</v>
      </c>
      <c r="M643" s="93">
        <v>1.303030303030303</v>
      </c>
      <c r="N643" s="15">
        <v>944</v>
      </c>
      <c r="O643" s="56"/>
      <c r="P643" s="56"/>
      <c r="Q643" s="95">
        <v>0</v>
      </c>
      <c r="R643" s="67">
        <f t="shared" si="510"/>
        <v>0</v>
      </c>
      <c r="S643" s="95">
        <v>0</v>
      </c>
      <c r="T643" s="67">
        <f t="shared" si="511"/>
        <v>0</v>
      </c>
      <c r="U643" s="61">
        <f t="shared" si="512"/>
        <v>0</v>
      </c>
      <c r="V643" s="95">
        <v>0</v>
      </c>
      <c r="W643" s="67">
        <f t="shared" si="513"/>
        <v>0</v>
      </c>
      <c r="X643" s="95">
        <v>0</v>
      </c>
      <c r="Y643" s="92">
        <f t="shared" si="514"/>
        <v>0</v>
      </c>
      <c r="Z643" s="62">
        <f t="shared" si="515"/>
        <v>0</v>
      </c>
      <c r="AB643" s="139">
        <v>1</v>
      </c>
      <c r="AC643" s="139">
        <v>25</v>
      </c>
      <c r="AD643" s="139">
        <v>23</v>
      </c>
      <c r="AE643" s="139">
        <v>-2</v>
      </c>
      <c r="AF643" s="139">
        <v>12</v>
      </c>
      <c r="AG643" s="139">
        <v>0</v>
      </c>
    </row>
    <row r="644" spans="2:33" ht="15" customHeight="1" x14ac:dyDescent="0.3">
      <c r="B644" s="124">
        <v>44466</v>
      </c>
      <c r="C644" s="96"/>
      <c r="D644" s="96"/>
      <c r="E644" s="96"/>
      <c r="F644" s="96"/>
      <c r="G644" s="96"/>
      <c r="H644" s="95">
        <v>315</v>
      </c>
      <c r="I644" s="142">
        <v>20</v>
      </c>
      <c r="J644" s="92">
        <v>1481</v>
      </c>
      <c r="K644" s="93">
        <v>1.0006756756756756</v>
      </c>
      <c r="L644" s="92">
        <v>91</v>
      </c>
      <c r="M644" s="93">
        <v>0.88349514563106801</v>
      </c>
      <c r="N644" s="15">
        <v>1572</v>
      </c>
      <c r="O644" s="56"/>
      <c r="P644" s="56"/>
      <c r="Q644" s="92">
        <v>827</v>
      </c>
      <c r="R644" s="64">
        <f t="shared" si="510"/>
        <v>0.916429474662532</v>
      </c>
      <c r="S644" s="92">
        <v>131</v>
      </c>
      <c r="T644" s="64">
        <f t="shared" si="511"/>
        <v>0.84485359130389548</v>
      </c>
      <c r="U644" s="61">
        <f t="shared" si="512"/>
        <v>958</v>
      </c>
      <c r="V644" s="92">
        <v>0</v>
      </c>
      <c r="W644" s="64">
        <f t="shared" si="513"/>
        <v>0</v>
      </c>
      <c r="X644" s="92">
        <v>5</v>
      </c>
      <c r="Y644" s="92">
        <f t="shared" si="514"/>
        <v>0.24929634097305994</v>
      </c>
      <c r="Z644" s="87">
        <f t="shared" si="515"/>
        <v>5</v>
      </c>
      <c r="AB644" s="139">
        <v>4</v>
      </c>
      <c r="AC644" s="139">
        <v>32</v>
      </c>
      <c r="AD644" s="139">
        <v>27</v>
      </c>
      <c r="AE644" s="139">
        <v>-11</v>
      </c>
      <c r="AF644" s="139">
        <v>-17</v>
      </c>
      <c r="AG644" s="139">
        <v>5</v>
      </c>
    </row>
    <row r="645" spans="2:33" ht="15" customHeight="1" x14ac:dyDescent="0.3">
      <c r="B645" s="124">
        <v>44467</v>
      </c>
      <c r="C645" s="96"/>
      <c r="D645" s="96"/>
      <c r="E645" s="96"/>
      <c r="F645" s="96"/>
      <c r="G645" s="96"/>
      <c r="H645" s="95">
        <v>244</v>
      </c>
      <c r="I645" s="142">
        <v>20</v>
      </c>
      <c r="J645" s="92">
        <v>1494</v>
      </c>
      <c r="K645" s="93">
        <v>1.0087778528021607</v>
      </c>
      <c r="L645" s="92">
        <v>128</v>
      </c>
      <c r="M645" s="93">
        <v>1.2075471698113207</v>
      </c>
      <c r="N645" s="15">
        <v>1622</v>
      </c>
      <c r="O645" s="56"/>
      <c r="P645" s="56"/>
      <c r="Q645" s="92">
        <v>983</v>
      </c>
      <c r="R645" s="64">
        <f t="shared" si="510"/>
        <v>1.0892988797983905</v>
      </c>
      <c r="S645" s="92">
        <v>153</v>
      </c>
      <c r="T645" s="64">
        <f t="shared" si="511"/>
        <v>0.98673740053050396</v>
      </c>
      <c r="U645" s="61">
        <f t="shared" si="512"/>
        <v>1136</v>
      </c>
      <c r="V645" s="92">
        <v>1</v>
      </c>
      <c r="W645" s="64">
        <f t="shared" si="513"/>
        <v>0.41264559068219636</v>
      </c>
      <c r="X645" s="92">
        <v>18</v>
      </c>
      <c r="Y645" s="92">
        <f t="shared" si="514"/>
        <v>0.89746682750301576</v>
      </c>
      <c r="Z645" s="87">
        <f t="shared" si="515"/>
        <v>19</v>
      </c>
      <c r="AB645" s="139">
        <v>7</v>
      </c>
      <c r="AC645" s="139">
        <v>36</v>
      </c>
      <c r="AD645" s="139">
        <v>29</v>
      </c>
      <c r="AE645" s="139">
        <v>-9</v>
      </c>
      <c r="AF645" s="139">
        <v>-17</v>
      </c>
      <c r="AG645" s="139">
        <v>4</v>
      </c>
    </row>
    <row r="646" spans="2:33" ht="15" customHeight="1" x14ac:dyDescent="0.3">
      <c r="B646" s="124">
        <v>44468</v>
      </c>
      <c r="C646" s="96"/>
      <c r="D646" s="96"/>
      <c r="E646" s="96"/>
      <c r="F646" s="96"/>
      <c r="G646" s="96"/>
      <c r="H646" s="95">
        <v>288</v>
      </c>
      <c r="I646" s="142">
        <v>20</v>
      </c>
      <c r="J646" s="92">
        <v>1483</v>
      </c>
      <c r="K646" s="93">
        <v>1.0013504388926402</v>
      </c>
      <c r="L646" s="92">
        <v>118</v>
      </c>
      <c r="M646" s="93">
        <v>1.0172413793103448</v>
      </c>
      <c r="N646" s="15">
        <v>1601</v>
      </c>
      <c r="O646" s="56"/>
      <c r="P646" s="56"/>
      <c r="Q646" s="92">
        <v>1248</v>
      </c>
      <c r="R646" s="64">
        <f t="shared" si="510"/>
        <v>1.3829552410868682</v>
      </c>
      <c r="S646" s="92">
        <v>199</v>
      </c>
      <c r="T646" s="64">
        <f t="shared" si="511"/>
        <v>1.2834035470952305</v>
      </c>
      <c r="U646" s="61">
        <f t="shared" si="512"/>
        <v>1447</v>
      </c>
      <c r="V646" s="92">
        <v>4</v>
      </c>
      <c r="W646" s="64">
        <f t="shared" si="513"/>
        <v>1.6505823627287854</v>
      </c>
      <c r="X646" s="92">
        <v>6</v>
      </c>
      <c r="Y646" s="92">
        <f t="shared" si="514"/>
        <v>0.29915560916767192</v>
      </c>
      <c r="Z646" s="87">
        <f t="shared" si="515"/>
        <v>10</v>
      </c>
      <c r="AB646" s="139">
        <v>8</v>
      </c>
      <c r="AC646" s="139">
        <v>34</v>
      </c>
      <c r="AD646" s="139">
        <v>36</v>
      </c>
      <c r="AE646" s="139">
        <v>-8</v>
      </c>
      <c r="AF646" s="139">
        <v>-16</v>
      </c>
      <c r="AG646" s="139">
        <v>3</v>
      </c>
    </row>
    <row r="647" spans="2:33" ht="15" customHeight="1" x14ac:dyDescent="0.3">
      <c r="B647" s="124">
        <v>44469</v>
      </c>
      <c r="C647" s="96"/>
      <c r="D647" s="96"/>
      <c r="E647" s="96"/>
      <c r="F647" s="96"/>
      <c r="G647" s="96"/>
      <c r="H647" s="95">
        <v>290</v>
      </c>
      <c r="I647" s="142">
        <v>30</v>
      </c>
      <c r="J647" s="92">
        <v>1487</v>
      </c>
      <c r="K647" s="93">
        <v>1.0054090601757946</v>
      </c>
      <c r="L647" s="92">
        <v>109</v>
      </c>
      <c r="M647" s="93">
        <v>1.0186915887850467</v>
      </c>
      <c r="N647" s="15">
        <v>1596</v>
      </c>
      <c r="O647" s="56"/>
      <c r="P647" s="56"/>
      <c r="Q647" s="92">
        <v>1123</v>
      </c>
      <c r="R647" s="64">
        <f t="shared" ref="R647:R653" si="516">Q647/Q$68</f>
        <v>1.2444380895356995</v>
      </c>
      <c r="S647" s="92">
        <v>278</v>
      </c>
      <c r="T647" s="64">
        <f t="shared" ref="T647:T653" si="517">S647/S$68</f>
        <v>1.79289540749987</v>
      </c>
      <c r="U647" s="61">
        <f t="shared" ref="U647:U653" si="518">Q647+S647</f>
        <v>1401</v>
      </c>
      <c r="V647" s="92">
        <v>0</v>
      </c>
      <c r="W647" s="64">
        <f t="shared" ref="W647:W653" si="519">V647/$V$68</f>
        <v>0</v>
      </c>
      <c r="X647" s="92">
        <v>8</v>
      </c>
      <c r="Y647" s="92">
        <f t="shared" si="514"/>
        <v>0.39887414555689588</v>
      </c>
      <c r="Z647" s="87">
        <f t="shared" ref="Z647:Z653" si="520">V647+X647</f>
        <v>8</v>
      </c>
      <c r="AB647" s="139">
        <v>11</v>
      </c>
      <c r="AC647" s="139">
        <v>40</v>
      </c>
      <c r="AD647" s="139">
        <v>41</v>
      </c>
      <c r="AE647" s="139">
        <v>-6</v>
      </c>
      <c r="AF647" s="139">
        <v>-16</v>
      </c>
      <c r="AG647" s="139">
        <v>3</v>
      </c>
    </row>
    <row r="648" spans="2:33" ht="15" customHeight="1" x14ac:dyDescent="0.3">
      <c r="B648" s="124">
        <v>44470</v>
      </c>
      <c r="C648" s="96"/>
      <c r="D648" s="96"/>
      <c r="E648" s="96"/>
      <c r="F648" s="96"/>
      <c r="G648" s="96"/>
      <c r="H648" s="95">
        <v>356</v>
      </c>
      <c r="I648" s="142">
        <v>19</v>
      </c>
      <c r="J648" s="92">
        <v>1497</v>
      </c>
      <c r="K648" s="93">
        <v>1.0142276422764227</v>
      </c>
      <c r="L648" s="92">
        <v>115</v>
      </c>
      <c r="M648" s="93">
        <v>1.1855670103092784</v>
      </c>
      <c r="N648" s="15">
        <v>1612</v>
      </c>
      <c r="O648" s="56"/>
      <c r="P648" s="56"/>
      <c r="Q648" s="92">
        <v>276</v>
      </c>
      <c r="R648" s="64">
        <f t="shared" si="516"/>
        <v>0.30584587062498048</v>
      </c>
      <c r="S648" s="92">
        <v>27</v>
      </c>
      <c r="T648" s="64">
        <f t="shared" si="517"/>
        <v>0.17413012950538304</v>
      </c>
      <c r="U648" s="61">
        <f t="shared" si="518"/>
        <v>303</v>
      </c>
      <c r="V648" s="92">
        <v>7</v>
      </c>
      <c r="W648" s="64">
        <f t="shared" si="519"/>
        <v>2.8885191347753745</v>
      </c>
      <c r="X648" s="92">
        <v>8</v>
      </c>
      <c r="Y648" s="92">
        <f t="shared" si="514"/>
        <v>0.39887414555689588</v>
      </c>
      <c r="Z648" s="87">
        <f t="shared" si="520"/>
        <v>15</v>
      </c>
      <c r="AB648" s="139">
        <v>5</v>
      </c>
      <c r="AC648" s="139">
        <v>36</v>
      </c>
      <c r="AD648" s="139">
        <v>32</v>
      </c>
      <c r="AE648" s="139">
        <v>-4</v>
      </c>
      <c r="AF648" s="139">
        <v>-16</v>
      </c>
      <c r="AG648" s="139">
        <v>2</v>
      </c>
    </row>
    <row r="649" spans="2:33" ht="15" customHeight="1" x14ac:dyDescent="0.3">
      <c r="B649" s="124">
        <v>44471</v>
      </c>
      <c r="C649" s="96"/>
      <c r="D649" s="96"/>
      <c r="E649" s="96"/>
      <c r="F649" s="96"/>
      <c r="G649" s="96"/>
      <c r="H649" s="95">
        <v>321</v>
      </c>
      <c r="I649" s="142">
        <v>23</v>
      </c>
      <c r="J649" s="92">
        <v>922</v>
      </c>
      <c r="K649" s="93">
        <v>1.030167597765363</v>
      </c>
      <c r="L649" s="92">
        <v>68</v>
      </c>
      <c r="M649" s="93">
        <v>1.096774193548387</v>
      </c>
      <c r="N649" s="15">
        <v>990</v>
      </c>
      <c r="O649" s="56"/>
      <c r="P649" s="56"/>
      <c r="Q649" s="276">
        <v>0</v>
      </c>
      <c r="R649" s="85">
        <f t="shared" si="516"/>
        <v>0</v>
      </c>
      <c r="S649" s="276">
        <v>0</v>
      </c>
      <c r="T649" s="85">
        <f t="shared" si="517"/>
        <v>0</v>
      </c>
      <c r="U649" s="86">
        <f t="shared" si="518"/>
        <v>0</v>
      </c>
      <c r="V649" s="276">
        <v>0</v>
      </c>
      <c r="W649" s="85">
        <f t="shared" si="519"/>
        <v>0</v>
      </c>
      <c r="X649" s="276">
        <v>0</v>
      </c>
      <c r="Y649" s="92">
        <f t="shared" si="514"/>
        <v>0</v>
      </c>
      <c r="Z649" s="87">
        <f t="shared" si="520"/>
        <v>0</v>
      </c>
      <c r="AB649" s="139">
        <v>-1</v>
      </c>
      <c r="AC649" s="139">
        <v>25</v>
      </c>
      <c r="AD649" s="139">
        <v>17</v>
      </c>
      <c r="AE649" s="139">
        <v>-2</v>
      </c>
      <c r="AF649" s="139">
        <v>-1</v>
      </c>
      <c r="AG649" s="139">
        <v>0</v>
      </c>
    </row>
    <row r="650" spans="2:33" ht="15" customHeight="1" x14ac:dyDescent="0.3">
      <c r="B650" s="124">
        <v>44472</v>
      </c>
      <c r="C650" s="96"/>
      <c r="D650" s="96"/>
      <c r="E650" s="96"/>
      <c r="F650" s="96"/>
      <c r="G650" s="96"/>
      <c r="H650" s="95">
        <v>345</v>
      </c>
      <c r="I650" s="142">
        <v>24</v>
      </c>
      <c r="J650" s="92">
        <v>901</v>
      </c>
      <c r="K650" s="93">
        <v>1.0067039106145252</v>
      </c>
      <c r="L650" s="92">
        <v>46</v>
      </c>
      <c r="M650" s="93">
        <v>0.74193548387096775</v>
      </c>
      <c r="N650" s="15">
        <v>947</v>
      </c>
      <c r="O650" s="56"/>
      <c r="P650" s="56"/>
      <c r="Q650" s="276">
        <v>0</v>
      </c>
      <c r="R650" s="85">
        <f t="shared" si="516"/>
        <v>0</v>
      </c>
      <c r="S650" s="276">
        <v>0</v>
      </c>
      <c r="T650" s="85">
        <f t="shared" si="517"/>
        <v>0</v>
      </c>
      <c r="U650" s="86">
        <f t="shared" si="518"/>
        <v>0</v>
      </c>
      <c r="V650" s="276">
        <v>0</v>
      </c>
      <c r="W650" s="85">
        <f t="shared" si="519"/>
        <v>0</v>
      </c>
      <c r="X650" s="276">
        <v>0</v>
      </c>
      <c r="Y650" s="92">
        <f t="shared" si="514"/>
        <v>0</v>
      </c>
      <c r="Z650" s="87">
        <f t="shared" si="520"/>
        <v>0</v>
      </c>
      <c r="AB650" s="139">
        <v>-1</v>
      </c>
      <c r="AC650" s="139">
        <v>18</v>
      </c>
      <c r="AD650" s="139">
        <v>10</v>
      </c>
      <c r="AE650" s="139">
        <v>-6</v>
      </c>
      <c r="AF650" s="139">
        <v>2</v>
      </c>
      <c r="AG650" s="139">
        <v>2</v>
      </c>
    </row>
    <row r="651" spans="2:33" ht="15" customHeight="1" x14ac:dyDescent="0.3">
      <c r="B651" s="124">
        <v>44473</v>
      </c>
      <c r="C651" s="96"/>
      <c r="D651" s="96"/>
      <c r="E651" s="96"/>
      <c r="F651" s="96"/>
      <c r="G651" s="96"/>
      <c r="H651" s="95">
        <v>320</v>
      </c>
      <c r="I651" s="142">
        <v>23</v>
      </c>
      <c r="J651" s="92">
        <v>1477</v>
      </c>
      <c r="K651" s="93">
        <v>1.0075034106412006</v>
      </c>
      <c r="L651" s="92">
        <v>100</v>
      </c>
      <c r="M651" s="93">
        <v>1.2820512820512822</v>
      </c>
      <c r="N651" s="15">
        <v>1577</v>
      </c>
      <c r="O651" s="56"/>
      <c r="P651" s="56"/>
      <c r="Q651" s="92">
        <v>225</v>
      </c>
      <c r="R651" s="64">
        <f t="shared" si="516"/>
        <v>0.24933087279210364</v>
      </c>
      <c r="S651" s="92">
        <v>27</v>
      </c>
      <c r="T651" s="64">
        <f t="shared" si="517"/>
        <v>0.17413012950538304</v>
      </c>
      <c r="U651" s="61">
        <f t="shared" si="518"/>
        <v>252</v>
      </c>
      <c r="V651" s="92">
        <v>0</v>
      </c>
      <c r="W651" s="64">
        <f t="shared" si="519"/>
        <v>0</v>
      </c>
      <c r="X651" s="92">
        <v>4</v>
      </c>
      <c r="Y651" s="92">
        <f t="shared" si="514"/>
        <v>0.19943707277844794</v>
      </c>
      <c r="Z651" s="87">
        <f t="shared" si="520"/>
        <v>4</v>
      </c>
      <c r="AB651" s="139">
        <v>17</v>
      </c>
      <c r="AC651" s="139">
        <v>43</v>
      </c>
      <c r="AD651" s="139">
        <v>50</v>
      </c>
      <c r="AE651" s="139">
        <v>-10</v>
      </c>
      <c r="AF651" s="139">
        <v>-30</v>
      </c>
      <c r="AG651" s="139">
        <v>4</v>
      </c>
    </row>
    <row r="652" spans="2:33" ht="15" customHeight="1" x14ac:dyDescent="0.3">
      <c r="B652" s="124">
        <v>44474</v>
      </c>
      <c r="C652" s="96"/>
      <c r="D652" s="96"/>
      <c r="E652" s="96"/>
      <c r="F652" s="96"/>
      <c r="G652" s="96"/>
      <c r="H652" s="95">
        <v>232</v>
      </c>
      <c r="I652" s="142">
        <v>18</v>
      </c>
      <c r="J652" s="92">
        <v>912</v>
      </c>
      <c r="K652" s="93">
        <v>0.61830508474576273</v>
      </c>
      <c r="L652" s="92">
        <v>70</v>
      </c>
      <c r="M652" s="93">
        <v>0.68627450980392157</v>
      </c>
      <c r="N652" s="15">
        <v>982</v>
      </c>
      <c r="O652" s="56"/>
      <c r="P652" s="56"/>
      <c r="Q652" s="276">
        <v>0</v>
      </c>
      <c r="R652" s="85">
        <f t="shared" si="516"/>
        <v>0</v>
      </c>
      <c r="S652" s="276">
        <v>0</v>
      </c>
      <c r="T652" s="85">
        <f t="shared" si="517"/>
        <v>0</v>
      </c>
      <c r="U652" s="86">
        <f t="shared" si="518"/>
        <v>0</v>
      </c>
      <c r="V652" s="276">
        <v>0</v>
      </c>
      <c r="W652" s="85">
        <f t="shared" si="519"/>
        <v>0</v>
      </c>
      <c r="X652" s="276">
        <v>0</v>
      </c>
      <c r="Y652" s="92">
        <f t="shared" si="514"/>
        <v>0</v>
      </c>
      <c r="Z652" s="87">
        <f t="shared" si="520"/>
        <v>0</v>
      </c>
      <c r="AB652" s="139">
        <v>0</v>
      </c>
      <c r="AC652" s="139">
        <v>23</v>
      </c>
      <c r="AD652" s="139">
        <v>52</v>
      </c>
      <c r="AE652" s="139">
        <v>-33</v>
      </c>
      <c r="AF652" s="139">
        <v>-72</v>
      </c>
      <c r="AG652" s="139">
        <v>19</v>
      </c>
    </row>
    <row r="653" spans="2:33" ht="15" customHeight="1" x14ac:dyDescent="0.3">
      <c r="B653" s="124">
        <v>44475</v>
      </c>
      <c r="C653" s="96"/>
      <c r="D653" s="96"/>
      <c r="E653" s="96"/>
      <c r="F653" s="96"/>
      <c r="G653" s="96"/>
      <c r="H653" s="95">
        <v>273</v>
      </c>
      <c r="I653" s="142">
        <v>22</v>
      </c>
      <c r="J653" s="92">
        <v>1485</v>
      </c>
      <c r="K653" s="93">
        <v>1.0074626865671641</v>
      </c>
      <c r="L653" s="92">
        <v>136</v>
      </c>
      <c r="M653" s="93">
        <v>1.4315789473684211</v>
      </c>
      <c r="N653" s="15">
        <v>1621</v>
      </c>
      <c r="O653" s="56"/>
      <c r="P653" s="56"/>
      <c r="Q653" s="92">
        <v>361</v>
      </c>
      <c r="R653" s="64">
        <f t="shared" si="516"/>
        <v>0.40003753367977518</v>
      </c>
      <c r="S653" s="92">
        <v>58</v>
      </c>
      <c r="T653" s="64">
        <f t="shared" si="517"/>
        <v>0.37405731523378583</v>
      </c>
      <c r="U653" s="61">
        <f t="shared" si="518"/>
        <v>419</v>
      </c>
      <c r="V653" s="92">
        <v>0</v>
      </c>
      <c r="W653" s="64">
        <f t="shared" si="519"/>
        <v>0</v>
      </c>
      <c r="X653" s="92">
        <v>13</v>
      </c>
      <c r="Y653" s="92">
        <f t="shared" si="514"/>
        <v>0.64817048652995579</v>
      </c>
      <c r="Z653" s="87">
        <f t="shared" si="520"/>
        <v>13</v>
      </c>
      <c r="AB653" s="139">
        <v>7</v>
      </c>
      <c r="AC653" s="139">
        <v>34</v>
      </c>
      <c r="AD653" s="139">
        <v>41</v>
      </c>
      <c r="AE653" s="139">
        <v>-4</v>
      </c>
      <c r="AF653" s="139">
        <v>-16</v>
      </c>
      <c r="AG653" s="139">
        <v>2</v>
      </c>
    </row>
    <row r="654" spans="2:33" ht="15" customHeight="1" x14ac:dyDescent="0.3">
      <c r="B654" s="124">
        <v>44476</v>
      </c>
      <c r="C654" s="96"/>
      <c r="D654" s="96"/>
      <c r="E654" s="96"/>
      <c r="F654" s="96"/>
      <c r="G654" s="96"/>
      <c r="H654" s="95">
        <v>289</v>
      </c>
      <c r="I654" s="142">
        <v>27</v>
      </c>
      <c r="J654" s="92">
        <v>1336</v>
      </c>
      <c r="K654" s="93">
        <v>0.90453622207176709</v>
      </c>
      <c r="L654" s="92">
        <v>123</v>
      </c>
      <c r="M654" s="93">
        <v>1.3666666666666667</v>
      </c>
      <c r="N654" s="15">
        <v>1459</v>
      </c>
      <c r="O654" s="56"/>
      <c r="P654" s="56"/>
      <c r="Q654" s="92">
        <v>341</v>
      </c>
      <c r="R654" s="64">
        <f t="shared" ref="R654:R659" si="521">Q654/Q$68</f>
        <v>0.3778747894315882</v>
      </c>
      <c r="S654" s="92">
        <v>49</v>
      </c>
      <c r="T654" s="64">
        <f t="shared" ref="T654:T659" si="522">S654/S$68</f>
        <v>0.31601393873199146</v>
      </c>
      <c r="U654" s="61">
        <f t="shared" ref="U654:U659" si="523">Q654+S654</f>
        <v>390</v>
      </c>
      <c r="V654" s="92">
        <v>0</v>
      </c>
      <c r="W654" s="64">
        <f t="shared" ref="W654:W659" si="524">V654/$V$68</f>
        <v>0</v>
      </c>
      <c r="X654" s="92">
        <v>6</v>
      </c>
      <c r="Y654" s="92">
        <f t="shared" si="514"/>
        <v>0.29915560916767192</v>
      </c>
      <c r="Z654" s="87">
        <f t="shared" ref="Z654:Z659" si="525">V654+X654</f>
        <v>6</v>
      </c>
      <c r="AB654" s="139">
        <v>9</v>
      </c>
      <c r="AC654" s="139">
        <v>35</v>
      </c>
      <c r="AD654" s="139">
        <v>49</v>
      </c>
      <c r="AE654" s="139">
        <v>-6</v>
      </c>
      <c r="AF654" s="139">
        <v>-16</v>
      </c>
      <c r="AG654" s="139">
        <v>3</v>
      </c>
    </row>
    <row r="655" spans="2:33" ht="15" customHeight="1" x14ac:dyDescent="0.3">
      <c r="B655" s="124">
        <v>44477</v>
      </c>
      <c r="C655" s="96"/>
      <c r="D655" s="96"/>
      <c r="E655" s="96"/>
      <c r="F655" s="96"/>
      <c r="G655" s="96"/>
      <c r="H655" s="95">
        <v>353</v>
      </c>
      <c r="I655" s="142">
        <v>25</v>
      </c>
      <c r="J655" s="92">
        <v>376</v>
      </c>
      <c r="K655" s="93">
        <v>0.25474254742547425</v>
      </c>
      <c r="L655" s="92">
        <v>21</v>
      </c>
      <c r="M655" s="93">
        <v>0.21649484536082475</v>
      </c>
      <c r="N655" s="15">
        <v>397</v>
      </c>
      <c r="O655" s="56"/>
      <c r="P655" s="56"/>
      <c r="Q655" s="92">
        <v>276</v>
      </c>
      <c r="R655" s="64">
        <f t="shared" si="521"/>
        <v>0.30584587062498048</v>
      </c>
      <c r="S655" s="92">
        <v>38</v>
      </c>
      <c r="T655" s="64">
        <f t="shared" si="522"/>
        <v>0.24507203411868725</v>
      </c>
      <c r="U655" s="61">
        <f t="shared" si="523"/>
        <v>314</v>
      </c>
      <c r="V655" s="92">
        <v>0</v>
      </c>
      <c r="W655" s="64">
        <f t="shared" si="524"/>
        <v>0</v>
      </c>
      <c r="X655" s="92">
        <v>7</v>
      </c>
      <c r="Y655" s="92">
        <f t="shared" si="514"/>
        <v>0.34901487736228393</v>
      </c>
      <c r="Z655" s="87">
        <f t="shared" si="525"/>
        <v>7</v>
      </c>
      <c r="AB655" s="139">
        <v>4</v>
      </c>
      <c r="AC655" s="139">
        <v>34</v>
      </c>
      <c r="AD655" s="139">
        <v>40</v>
      </c>
      <c r="AE655" s="139">
        <v>-6</v>
      </c>
      <c r="AF655" s="139">
        <v>-15</v>
      </c>
      <c r="AG655" s="139">
        <v>2</v>
      </c>
    </row>
    <row r="656" spans="2:33" ht="15" customHeight="1" x14ac:dyDescent="0.3">
      <c r="B656" s="124">
        <v>44478</v>
      </c>
      <c r="C656" s="96"/>
      <c r="D656" s="96"/>
      <c r="E656" s="96"/>
      <c r="F656" s="96"/>
      <c r="G656" s="96"/>
      <c r="H656" s="95">
        <v>322</v>
      </c>
      <c r="I656" s="142">
        <v>32</v>
      </c>
      <c r="J656" s="92">
        <v>835</v>
      </c>
      <c r="K656" s="93">
        <v>0.93296089385474856</v>
      </c>
      <c r="L656" s="92">
        <v>57</v>
      </c>
      <c r="M656" s="93">
        <v>0.91935483870967738</v>
      </c>
      <c r="N656" s="15">
        <v>892</v>
      </c>
      <c r="O656" s="56"/>
      <c r="P656" s="56"/>
      <c r="Q656" s="95">
        <v>0</v>
      </c>
      <c r="R656" s="67">
        <f t="shared" si="521"/>
        <v>0</v>
      </c>
      <c r="S656" s="95">
        <v>0</v>
      </c>
      <c r="T656" s="67">
        <f t="shared" si="522"/>
        <v>0</v>
      </c>
      <c r="U656" s="61">
        <f t="shared" si="523"/>
        <v>0</v>
      </c>
      <c r="V656" s="95">
        <v>0</v>
      </c>
      <c r="W656" s="67">
        <f t="shared" si="524"/>
        <v>0</v>
      </c>
      <c r="X656" s="95">
        <v>0</v>
      </c>
      <c r="Y656" s="92">
        <f t="shared" si="514"/>
        <v>0</v>
      </c>
      <c r="Z656" s="62">
        <f t="shared" si="525"/>
        <v>0</v>
      </c>
      <c r="AB656" s="139">
        <v>1</v>
      </c>
      <c r="AC656" s="139">
        <v>24</v>
      </c>
      <c r="AD656" s="139">
        <v>38</v>
      </c>
      <c r="AE656" s="139">
        <v>1</v>
      </c>
      <c r="AF656" s="139">
        <v>1</v>
      </c>
      <c r="AG656" s="139">
        <v>0</v>
      </c>
    </row>
    <row r="657" spans="2:33" ht="15" customHeight="1" x14ac:dyDescent="0.3">
      <c r="B657" s="124">
        <v>44479</v>
      </c>
      <c r="C657" s="96"/>
      <c r="D657" s="96"/>
      <c r="E657" s="96"/>
      <c r="F657" s="96"/>
      <c r="G657" s="96"/>
      <c r="H657" s="95">
        <v>358</v>
      </c>
      <c r="I657" s="142">
        <v>32</v>
      </c>
      <c r="J657" s="92">
        <v>900</v>
      </c>
      <c r="K657" s="93">
        <v>1.005586592178771</v>
      </c>
      <c r="L657" s="92">
        <v>46</v>
      </c>
      <c r="M657" s="93">
        <v>0.74193548387096775</v>
      </c>
      <c r="N657" s="15">
        <v>946</v>
      </c>
      <c r="O657" s="56"/>
      <c r="P657" s="56"/>
      <c r="Q657" s="95">
        <v>0</v>
      </c>
      <c r="R657" s="67">
        <f t="shared" si="521"/>
        <v>0</v>
      </c>
      <c r="S657" s="95">
        <v>0</v>
      </c>
      <c r="T657" s="67">
        <f t="shared" si="522"/>
        <v>0</v>
      </c>
      <c r="U657" s="61">
        <f t="shared" si="523"/>
        <v>0</v>
      </c>
      <c r="V657" s="95">
        <v>0</v>
      </c>
      <c r="W657" s="67">
        <f t="shared" si="524"/>
        <v>0</v>
      </c>
      <c r="X657" s="95">
        <v>0</v>
      </c>
      <c r="Y657" s="92">
        <f t="shared" si="514"/>
        <v>0</v>
      </c>
      <c r="Z657" s="62">
        <f t="shared" si="525"/>
        <v>0</v>
      </c>
      <c r="AB657" s="139">
        <v>-1</v>
      </c>
      <c r="AC657" s="139">
        <v>19</v>
      </c>
      <c r="AD657" s="139">
        <v>37</v>
      </c>
      <c r="AE657" s="139">
        <v>1</v>
      </c>
      <c r="AF657" s="139">
        <v>4</v>
      </c>
      <c r="AG657" s="139">
        <v>1</v>
      </c>
    </row>
    <row r="658" spans="2:33" ht="15" customHeight="1" x14ac:dyDescent="0.3">
      <c r="B658" s="124">
        <v>44480</v>
      </c>
      <c r="C658" s="96"/>
      <c r="D658" s="96"/>
      <c r="E658" s="96"/>
      <c r="F658" s="96"/>
      <c r="G658" s="96"/>
      <c r="H658" s="95">
        <v>321</v>
      </c>
      <c r="I658" s="142">
        <v>29</v>
      </c>
      <c r="J658" s="92">
        <v>1483</v>
      </c>
      <c r="K658" s="93">
        <v>1.6569832402234637</v>
      </c>
      <c r="L658" s="92">
        <v>113</v>
      </c>
      <c r="M658" s="93">
        <v>1.8225806451612903</v>
      </c>
      <c r="N658" s="15">
        <v>1596</v>
      </c>
      <c r="O658" s="56"/>
      <c r="P658" s="56"/>
      <c r="Q658" s="92">
        <v>355</v>
      </c>
      <c r="R658" s="64">
        <f t="shared" si="521"/>
        <v>0.39338871040531909</v>
      </c>
      <c r="S658" s="92">
        <v>53</v>
      </c>
      <c r="T658" s="64">
        <f t="shared" si="522"/>
        <v>0.34181099495501116</v>
      </c>
      <c r="U658" s="61">
        <f t="shared" si="523"/>
        <v>408</v>
      </c>
      <c r="V658" s="92">
        <v>1</v>
      </c>
      <c r="W658" s="64">
        <f t="shared" si="524"/>
        <v>0.41264559068219636</v>
      </c>
      <c r="X658" s="92">
        <v>21</v>
      </c>
      <c r="Y658" s="92">
        <f t="shared" si="514"/>
        <v>1.0470446320868516</v>
      </c>
      <c r="Z658" s="87">
        <f t="shared" si="525"/>
        <v>22</v>
      </c>
      <c r="AB658" s="139">
        <v>7</v>
      </c>
      <c r="AC658" s="139">
        <v>36</v>
      </c>
      <c r="AD658" s="139">
        <v>49</v>
      </c>
      <c r="AE658" s="139">
        <v>-5</v>
      </c>
      <c r="AF658" s="139">
        <v>-14</v>
      </c>
      <c r="AG658" s="139">
        <v>3</v>
      </c>
    </row>
    <row r="659" spans="2:33" ht="15" customHeight="1" x14ac:dyDescent="0.3">
      <c r="B659" s="124">
        <v>44481</v>
      </c>
      <c r="C659" s="96"/>
      <c r="D659" s="96"/>
      <c r="E659" s="96"/>
      <c r="F659" s="96"/>
      <c r="G659" s="96"/>
      <c r="H659" s="95">
        <v>231</v>
      </c>
      <c r="I659" s="142">
        <v>33</v>
      </c>
      <c r="J659" s="92">
        <v>1486</v>
      </c>
      <c r="K659" s="93">
        <v>1.6603351955307262</v>
      </c>
      <c r="L659" s="92">
        <v>144</v>
      </c>
      <c r="M659" s="93">
        <v>2.3225806451612905</v>
      </c>
      <c r="N659" s="15">
        <v>1630</v>
      </c>
      <c r="O659" s="56"/>
      <c r="P659" s="56"/>
      <c r="Q659" s="92">
        <v>443</v>
      </c>
      <c r="R659" s="64">
        <f t="shared" si="521"/>
        <v>0.49090478509734181</v>
      </c>
      <c r="S659" s="92">
        <v>60</v>
      </c>
      <c r="T659" s="64">
        <f t="shared" si="522"/>
        <v>0.38695584334529565</v>
      </c>
      <c r="U659" s="61">
        <f t="shared" si="523"/>
        <v>503</v>
      </c>
      <c r="V659" s="92">
        <v>0</v>
      </c>
      <c r="W659" s="64">
        <f t="shared" si="524"/>
        <v>0</v>
      </c>
      <c r="X659" s="92">
        <v>5</v>
      </c>
      <c r="Y659" s="92">
        <f t="shared" si="514"/>
        <v>0.24929634097305994</v>
      </c>
      <c r="Z659" s="87">
        <f t="shared" si="525"/>
        <v>5</v>
      </c>
      <c r="AB659" s="139">
        <v>9</v>
      </c>
      <c r="AC659" s="139">
        <v>37</v>
      </c>
      <c r="AD659" s="139">
        <v>44</v>
      </c>
      <c r="AE659" s="139">
        <v>-5</v>
      </c>
      <c r="AF659" s="139">
        <v>-13</v>
      </c>
      <c r="AG659" s="139">
        <v>3</v>
      </c>
    </row>
    <row r="660" spans="2:33" ht="15" customHeight="1" x14ac:dyDescent="0.3">
      <c r="B660" s="124">
        <v>44482</v>
      </c>
      <c r="C660" s="96"/>
      <c r="D660" s="96"/>
      <c r="E660" s="96"/>
      <c r="F660" s="96"/>
      <c r="G660" s="96"/>
      <c r="H660" s="95">
        <v>270</v>
      </c>
      <c r="I660" s="142">
        <v>26</v>
      </c>
      <c r="J660" s="92">
        <v>1462</v>
      </c>
      <c r="K660" s="93">
        <v>1.6335195530726256</v>
      </c>
      <c r="L660" s="92">
        <v>139</v>
      </c>
      <c r="M660" s="93">
        <v>2.2419354838709675</v>
      </c>
      <c r="N660" s="15">
        <v>1601</v>
      </c>
      <c r="O660" s="56"/>
      <c r="P660" s="56"/>
      <c r="Q660" s="92">
        <v>391</v>
      </c>
      <c r="R660" s="64">
        <f t="shared" ref="R660" si="526">Q660/Q$68</f>
        <v>0.43328165005205566</v>
      </c>
      <c r="S660" s="92">
        <v>64</v>
      </c>
      <c r="T660" s="64">
        <f t="shared" ref="T660" si="527">S660/S$68</f>
        <v>0.4127528995683154</v>
      </c>
      <c r="U660" s="61">
        <f t="shared" ref="U660" si="528">Q660+S660</f>
        <v>455</v>
      </c>
      <c r="V660" s="92">
        <v>0</v>
      </c>
      <c r="W660" s="64">
        <f t="shared" ref="W660" si="529">V660/$V$68</f>
        <v>0</v>
      </c>
      <c r="X660" s="92">
        <v>11</v>
      </c>
      <c r="Y660" s="92">
        <f t="shared" si="514"/>
        <v>0.54845195014073189</v>
      </c>
      <c r="Z660" s="87">
        <f t="shared" ref="Z660" si="530">V660+X660</f>
        <v>11</v>
      </c>
      <c r="AA660" s="56"/>
      <c r="AB660" s="139">
        <v>6</v>
      </c>
      <c r="AC660" s="139">
        <v>32</v>
      </c>
      <c r="AD660" s="139">
        <v>41</v>
      </c>
      <c r="AE660" s="139">
        <v>-5</v>
      </c>
      <c r="AF660" s="139">
        <v>-12</v>
      </c>
      <c r="AG660" s="139">
        <v>2</v>
      </c>
    </row>
    <row r="661" spans="2:33" ht="15" customHeight="1" x14ac:dyDescent="0.3">
      <c r="B661" s="124">
        <v>44483</v>
      </c>
      <c r="C661" s="96"/>
      <c r="D661" s="96"/>
      <c r="E661" s="96"/>
      <c r="F661" s="96"/>
      <c r="G661" s="96"/>
      <c r="H661" s="95">
        <v>290</v>
      </c>
      <c r="I661" s="142">
        <v>22</v>
      </c>
      <c r="J661" s="92">
        <v>1477</v>
      </c>
      <c r="K661" s="93">
        <v>1.6502793296089386</v>
      </c>
      <c r="L661" s="92">
        <v>131</v>
      </c>
      <c r="M661" s="93">
        <v>2.1129032258064515</v>
      </c>
      <c r="N661" s="15">
        <v>1608</v>
      </c>
      <c r="O661" s="56"/>
      <c r="P661" s="56"/>
      <c r="Q661" s="92">
        <v>0</v>
      </c>
      <c r="R661" s="64">
        <f t="shared" ref="R661:R667" si="531">Q661/Q$68</f>
        <v>0</v>
      </c>
      <c r="S661" s="92">
        <v>0</v>
      </c>
      <c r="T661" s="64">
        <f t="shared" ref="T661:T667" si="532">S661/S$68</f>
        <v>0</v>
      </c>
      <c r="U661" s="61">
        <f t="shared" ref="U661:U667" si="533">Q661+S661</f>
        <v>0</v>
      </c>
      <c r="V661" s="92">
        <v>0</v>
      </c>
      <c r="W661" s="64">
        <f t="shared" ref="W661:W667" si="534">V661/$V$68</f>
        <v>0</v>
      </c>
      <c r="X661" s="92">
        <v>0</v>
      </c>
      <c r="Y661" s="92">
        <f t="shared" si="514"/>
        <v>0</v>
      </c>
      <c r="Z661" s="87">
        <f t="shared" ref="Z661:Z667" si="535">V661+X661</f>
        <v>0</v>
      </c>
      <c r="AB661" s="139">
        <v>8</v>
      </c>
      <c r="AC661" s="139">
        <v>33</v>
      </c>
      <c r="AD661" s="139">
        <v>39</v>
      </c>
      <c r="AE661" s="139">
        <v>-6</v>
      </c>
      <c r="AF661" s="139">
        <v>-13</v>
      </c>
      <c r="AG661" s="139">
        <v>3</v>
      </c>
    </row>
    <row r="662" spans="2:33" ht="15" customHeight="1" x14ac:dyDescent="0.3">
      <c r="B662" s="124">
        <v>44484</v>
      </c>
      <c r="C662" s="96"/>
      <c r="D662" s="96"/>
      <c r="E662" s="96"/>
      <c r="F662" s="96"/>
      <c r="G662" s="96"/>
      <c r="H662" s="95">
        <v>354</v>
      </c>
      <c r="I662" s="142">
        <v>18</v>
      </c>
      <c r="J662" s="92">
        <v>1486</v>
      </c>
      <c r="K662" s="93">
        <v>1.6603351955307262</v>
      </c>
      <c r="L662" s="92">
        <v>126</v>
      </c>
      <c r="M662" s="93">
        <v>2.032258064516129</v>
      </c>
      <c r="N662" s="15">
        <v>1612</v>
      </c>
      <c r="O662" s="56"/>
      <c r="P662" s="56"/>
      <c r="Q662" s="92">
        <v>806</v>
      </c>
      <c r="R662" s="64">
        <f t="shared" si="531"/>
        <v>0.89315859320193569</v>
      </c>
      <c r="S662" s="92">
        <v>191</v>
      </c>
      <c r="T662" s="64">
        <f t="shared" si="532"/>
        <v>1.2318094346491912</v>
      </c>
      <c r="U662" s="61">
        <f t="shared" si="533"/>
        <v>997</v>
      </c>
      <c r="V662" s="92">
        <v>16</v>
      </c>
      <c r="W662" s="64">
        <f t="shared" si="534"/>
        <v>6.6023294509151418</v>
      </c>
      <c r="X662" s="92">
        <v>39</v>
      </c>
      <c r="Y662" s="92">
        <f t="shared" si="514"/>
        <v>1.9445114595898674</v>
      </c>
      <c r="Z662" s="87">
        <f t="shared" si="535"/>
        <v>55</v>
      </c>
      <c r="AB662" s="139">
        <v>3</v>
      </c>
      <c r="AC662" s="139">
        <v>32</v>
      </c>
      <c r="AD662" s="139">
        <v>32</v>
      </c>
      <c r="AE662" s="139">
        <v>-4</v>
      </c>
      <c r="AF662" s="139">
        <v>-12</v>
      </c>
      <c r="AG662" s="139">
        <v>2</v>
      </c>
    </row>
    <row r="663" spans="2:33" ht="15" customHeight="1" x14ac:dyDescent="0.3">
      <c r="B663" s="124">
        <v>44485</v>
      </c>
      <c r="C663" s="96"/>
      <c r="D663" s="96"/>
      <c r="E663" s="96"/>
      <c r="F663" s="96"/>
      <c r="G663" s="96"/>
      <c r="H663" s="95">
        <v>327</v>
      </c>
      <c r="I663" s="142">
        <v>28</v>
      </c>
      <c r="J663" s="92">
        <v>924</v>
      </c>
      <c r="K663" s="93">
        <v>1.0324022346368715</v>
      </c>
      <c r="L663" s="92">
        <v>77</v>
      </c>
      <c r="M663" s="93">
        <v>1.2419354838709677</v>
      </c>
      <c r="N663" s="15">
        <v>1001</v>
      </c>
      <c r="O663" s="56"/>
      <c r="P663" s="56"/>
      <c r="Q663" s="95">
        <v>0</v>
      </c>
      <c r="R663" s="67">
        <f t="shared" si="531"/>
        <v>0</v>
      </c>
      <c r="S663" s="95">
        <v>0</v>
      </c>
      <c r="T663" s="67">
        <f t="shared" si="532"/>
        <v>0</v>
      </c>
      <c r="U663" s="61">
        <f t="shared" si="533"/>
        <v>0</v>
      </c>
      <c r="V663" s="95">
        <v>0</v>
      </c>
      <c r="W663" s="67">
        <f t="shared" si="534"/>
        <v>0</v>
      </c>
      <c r="X663" s="95">
        <v>0</v>
      </c>
      <c r="Y663" s="92">
        <f t="shared" si="514"/>
        <v>0</v>
      </c>
      <c r="Z663" s="87">
        <f t="shared" si="535"/>
        <v>0</v>
      </c>
      <c r="AB663" s="139">
        <v>-2</v>
      </c>
      <c r="AC663" s="139">
        <v>21</v>
      </c>
      <c r="AD663" s="139">
        <v>17</v>
      </c>
      <c r="AE663" s="139">
        <v>-4</v>
      </c>
      <c r="AF663" s="139">
        <v>1</v>
      </c>
      <c r="AG663" s="139">
        <v>1</v>
      </c>
    </row>
    <row r="664" spans="2:33" ht="15" customHeight="1" x14ac:dyDescent="0.3">
      <c r="B664" s="124">
        <v>44486</v>
      </c>
      <c r="C664" s="96"/>
      <c r="D664" s="96"/>
      <c r="E664" s="96"/>
      <c r="F664" s="96"/>
      <c r="G664" s="96"/>
      <c r="H664" s="95">
        <v>348</v>
      </c>
      <c r="I664" s="142">
        <v>24</v>
      </c>
      <c r="J664" s="92">
        <v>899</v>
      </c>
      <c r="K664" s="93">
        <v>1.0044692737430168</v>
      </c>
      <c r="L664" s="92">
        <v>48</v>
      </c>
      <c r="M664" s="93">
        <v>0.77419354838709675</v>
      </c>
      <c r="N664" s="15">
        <v>947</v>
      </c>
      <c r="O664" s="56"/>
      <c r="P664" s="56"/>
      <c r="Q664" s="95">
        <v>0</v>
      </c>
      <c r="R664" s="67">
        <f t="shared" si="531"/>
        <v>0</v>
      </c>
      <c r="S664" s="95">
        <v>0</v>
      </c>
      <c r="T664" s="67">
        <f t="shared" si="532"/>
        <v>0</v>
      </c>
      <c r="U664" s="61">
        <f t="shared" si="533"/>
        <v>0</v>
      </c>
      <c r="V664" s="95">
        <v>0</v>
      </c>
      <c r="W664" s="67">
        <f t="shared" si="534"/>
        <v>0</v>
      </c>
      <c r="X664" s="95">
        <v>0</v>
      </c>
      <c r="Y664" s="92">
        <f t="shared" si="514"/>
        <v>0</v>
      </c>
      <c r="Z664" s="87">
        <f t="shared" si="535"/>
        <v>0</v>
      </c>
      <c r="AB664" s="139">
        <v>-11</v>
      </c>
      <c r="AC664" s="139">
        <v>14</v>
      </c>
      <c r="AD664" s="139">
        <v>-13</v>
      </c>
      <c r="AE664" s="139">
        <v>-8</v>
      </c>
      <c r="AF664" s="139">
        <v>2</v>
      </c>
      <c r="AG664" s="139">
        <v>4</v>
      </c>
    </row>
    <row r="665" spans="2:33" ht="15" customHeight="1" x14ac:dyDescent="0.3">
      <c r="B665" s="124">
        <v>44487</v>
      </c>
      <c r="C665" s="96"/>
      <c r="D665" s="96"/>
      <c r="E665" s="96"/>
      <c r="F665" s="96"/>
      <c r="G665" s="96"/>
      <c r="H665" s="95">
        <v>313</v>
      </c>
      <c r="I665" s="142">
        <v>27</v>
      </c>
      <c r="J665" s="92">
        <v>1488</v>
      </c>
      <c r="K665" s="93">
        <v>1.6625698324022347</v>
      </c>
      <c r="L665" s="92">
        <v>99</v>
      </c>
      <c r="M665" s="93">
        <v>1.596774193548387</v>
      </c>
      <c r="N665" s="15">
        <v>1587</v>
      </c>
      <c r="O665" s="56"/>
      <c r="P665" s="56"/>
      <c r="Q665" s="92">
        <v>445</v>
      </c>
      <c r="R665" s="64">
        <f t="shared" si="531"/>
        <v>0.49312105952216051</v>
      </c>
      <c r="S665" s="92">
        <v>54</v>
      </c>
      <c r="T665" s="64">
        <f t="shared" si="532"/>
        <v>0.34826025901076607</v>
      </c>
      <c r="U665" s="61">
        <f t="shared" si="533"/>
        <v>499</v>
      </c>
      <c r="V665" s="92">
        <v>0</v>
      </c>
      <c r="W665" s="64">
        <f t="shared" si="534"/>
        <v>0</v>
      </c>
      <c r="X665" s="92">
        <v>4</v>
      </c>
      <c r="Y665" s="92">
        <f t="shared" si="514"/>
        <v>0.19943707277844794</v>
      </c>
      <c r="Z665" s="87">
        <f t="shared" si="535"/>
        <v>4</v>
      </c>
      <c r="AB665" s="139">
        <v>2</v>
      </c>
      <c r="AC665" s="139">
        <v>30</v>
      </c>
      <c r="AD665" s="139">
        <v>26</v>
      </c>
      <c r="AE665" s="139">
        <v>-8</v>
      </c>
      <c r="AF665" s="139">
        <v>-13</v>
      </c>
      <c r="AG665" s="139">
        <v>4</v>
      </c>
    </row>
    <row r="666" spans="2:33" ht="15" customHeight="1" x14ac:dyDescent="0.3">
      <c r="B666" s="124">
        <v>44488</v>
      </c>
      <c r="C666" s="96"/>
      <c r="D666" s="96"/>
      <c r="E666" s="96"/>
      <c r="F666" s="96"/>
      <c r="G666" s="96"/>
      <c r="H666" s="95">
        <v>235</v>
      </c>
      <c r="I666" s="142">
        <v>24</v>
      </c>
      <c r="J666" s="92">
        <v>1497</v>
      </c>
      <c r="K666" s="93">
        <v>1.6726256983240224</v>
      </c>
      <c r="L666" s="92">
        <v>130</v>
      </c>
      <c r="M666" s="93">
        <v>2.096774193548387</v>
      </c>
      <c r="N666" s="15">
        <v>1627</v>
      </c>
      <c r="O666" s="56"/>
      <c r="P666" s="56"/>
      <c r="Q666" s="92">
        <v>418</v>
      </c>
      <c r="R666" s="64">
        <f t="shared" si="531"/>
        <v>0.46320135478710811</v>
      </c>
      <c r="S666" s="92">
        <v>86</v>
      </c>
      <c r="T666" s="64">
        <f t="shared" si="532"/>
        <v>0.55463670879492377</v>
      </c>
      <c r="U666" s="61">
        <f t="shared" si="533"/>
        <v>504</v>
      </c>
      <c r="V666" s="92">
        <v>0</v>
      </c>
      <c r="W666" s="64">
        <f t="shared" si="534"/>
        <v>0</v>
      </c>
      <c r="X666" s="92">
        <v>27</v>
      </c>
      <c r="Y666" s="92">
        <f t="shared" si="514"/>
        <v>1.3462002412545235</v>
      </c>
      <c r="Z666" s="87">
        <f t="shared" si="535"/>
        <v>27</v>
      </c>
      <c r="AB666" s="139">
        <v>5</v>
      </c>
      <c r="AC666" s="139">
        <v>31</v>
      </c>
      <c r="AD666" s="139">
        <v>29</v>
      </c>
      <c r="AE666" s="139">
        <v>-5</v>
      </c>
      <c r="AF666" s="139">
        <v>-12</v>
      </c>
      <c r="AG666" s="139">
        <v>3</v>
      </c>
    </row>
    <row r="667" spans="2:33" ht="15" customHeight="1" x14ac:dyDescent="0.3">
      <c r="B667" s="124">
        <v>44489</v>
      </c>
      <c r="C667" s="96"/>
      <c r="D667" s="96"/>
      <c r="E667" s="96"/>
      <c r="F667" s="96"/>
      <c r="G667" s="96"/>
      <c r="H667" s="95">
        <v>280</v>
      </c>
      <c r="I667" s="142">
        <v>19</v>
      </c>
      <c r="J667" s="92">
        <v>1492</v>
      </c>
      <c r="K667" s="93">
        <v>1.6670391061452514</v>
      </c>
      <c r="L667" s="92">
        <v>134</v>
      </c>
      <c r="M667" s="93">
        <v>2.161290322580645</v>
      </c>
      <c r="N667" s="15">
        <v>1626</v>
      </c>
      <c r="O667" s="56"/>
      <c r="P667" s="56"/>
      <c r="Q667" s="92">
        <v>544</v>
      </c>
      <c r="R667" s="64">
        <f t="shared" si="531"/>
        <v>0.60282664355068616</v>
      </c>
      <c r="S667" s="92">
        <v>80</v>
      </c>
      <c r="T667" s="64">
        <f t="shared" si="532"/>
        <v>0.5159411244603942</v>
      </c>
      <c r="U667" s="61">
        <f t="shared" si="533"/>
        <v>624</v>
      </c>
      <c r="V667" s="92">
        <v>1</v>
      </c>
      <c r="W667" s="64">
        <f t="shared" si="534"/>
        <v>0.41264559068219636</v>
      </c>
      <c r="X667" s="92">
        <v>7</v>
      </c>
      <c r="Y667" s="92">
        <f t="shared" si="514"/>
        <v>0.34901487736228393</v>
      </c>
      <c r="Z667" s="87">
        <f t="shared" si="535"/>
        <v>8</v>
      </c>
      <c r="AB667" s="139">
        <v>5</v>
      </c>
      <c r="AC667" s="139">
        <v>31</v>
      </c>
      <c r="AD667" s="139">
        <v>26</v>
      </c>
      <c r="AE667" s="139">
        <v>-4</v>
      </c>
      <c r="AF667" s="139">
        <v>-12</v>
      </c>
      <c r="AG667" s="139">
        <v>3</v>
      </c>
    </row>
    <row r="668" spans="2:33" ht="15" customHeight="1" x14ac:dyDescent="0.3">
      <c r="B668" s="124">
        <v>44490</v>
      </c>
      <c r="C668" s="96"/>
      <c r="D668" s="96"/>
      <c r="E668" s="96"/>
      <c r="F668" s="96"/>
      <c r="G668" s="96"/>
      <c r="H668" s="95">
        <v>292</v>
      </c>
      <c r="I668" s="142">
        <v>28</v>
      </c>
      <c r="J668" s="92">
        <v>1489</v>
      </c>
      <c r="K668" s="93">
        <v>1.6636871508379889</v>
      </c>
      <c r="L668" s="92">
        <v>119</v>
      </c>
      <c r="M668" s="93">
        <v>1.9193548387096775</v>
      </c>
      <c r="N668" s="15">
        <v>1608</v>
      </c>
      <c r="O668" s="56"/>
      <c r="P668" s="56"/>
      <c r="Q668" s="92">
        <v>502</v>
      </c>
      <c r="R668" s="64">
        <f t="shared" ref="R668:R674" si="536">Q668/Q$68</f>
        <v>0.55628488062949344</v>
      </c>
      <c r="S668" s="92">
        <v>109</v>
      </c>
      <c r="T668" s="64">
        <f t="shared" ref="T668:T674" si="537">S668/S$68</f>
        <v>0.70296978207728711</v>
      </c>
      <c r="U668" s="61">
        <f t="shared" ref="U668:U674" si="538">Q668+S668</f>
        <v>611</v>
      </c>
      <c r="V668" s="92">
        <v>2</v>
      </c>
      <c r="W668" s="64">
        <f t="shared" ref="W668:W674" si="539">V668/$V$68</f>
        <v>0.82529118136439272</v>
      </c>
      <c r="X668" s="92">
        <v>21</v>
      </c>
      <c r="Y668" s="92">
        <f t="shared" si="514"/>
        <v>1.0470446320868516</v>
      </c>
      <c r="Z668" s="87">
        <f t="shared" ref="Z668:Z674" si="540">V668+X668</f>
        <v>23</v>
      </c>
      <c r="AB668" s="139">
        <v>8</v>
      </c>
      <c r="AC668" s="139">
        <v>34</v>
      </c>
      <c r="AD668" s="139">
        <v>32</v>
      </c>
      <c r="AE668" s="139">
        <v>-6</v>
      </c>
      <c r="AF668" s="139">
        <v>-12</v>
      </c>
      <c r="AG668" s="139">
        <v>3</v>
      </c>
    </row>
    <row r="669" spans="2:33" ht="15" customHeight="1" x14ac:dyDescent="0.3">
      <c r="B669" s="124">
        <v>44491</v>
      </c>
      <c r="C669" s="96"/>
      <c r="D669" s="96"/>
      <c r="E669" s="96"/>
      <c r="F669" s="96"/>
      <c r="G669" s="96"/>
      <c r="H669" s="95">
        <v>366</v>
      </c>
      <c r="I669" s="142">
        <v>17</v>
      </c>
      <c r="J669" s="92">
        <v>1500</v>
      </c>
      <c r="K669" s="93">
        <v>1.6759776536312849</v>
      </c>
      <c r="L669" s="92">
        <v>118</v>
      </c>
      <c r="M669" s="93">
        <v>1.903225806451613</v>
      </c>
      <c r="N669" s="15">
        <v>1618</v>
      </c>
      <c r="O669" s="56"/>
      <c r="P669" s="56"/>
      <c r="Q669" s="92">
        <v>470</v>
      </c>
      <c r="R669" s="64">
        <f t="shared" si="536"/>
        <v>0.52082448983239427</v>
      </c>
      <c r="S669" s="92">
        <v>140</v>
      </c>
      <c r="T669" s="64">
        <f t="shared" si="537"/>
        <v>0.90289696780568984</v>
      </c>
      <c r="U669" s="61">
        <f t="shared" si="538"/>
        <v>610</v>
      </c>
      <c r="V669" s="92">
        <v>7</v>
      </c>
      <c r="W669" s="64">
        <f t="shared" si="539"/>
        <v>2.8885191347753745</v>
      </c>
      <c r="X669" s="92">
        <v>23</v>
      </c>
      <c r="Y669" s="92">
        <f t="shared" si="514"/>
        <v>1.1467631684760757</v>
      </c>
      <c r="Z669" s="87">
        <f t="shared" si="540"/>
        <v>30</v>
      </c>
      <c r="AB669" s="139">
        <v>3</v>
      </c>
      <c r="AC669" s="139">
        <v>33</v>
      </c>
      <c r="AD669" s="139">
        <v>26</v>
      </c>
      <c r="AE669" s="139">
        <v>-4</v>
      </c>
      <c r="AF669" s="139">
        <v>-11</v>
      </c>
      <c r="AG669" s="139">
        <v>2</v>
      </c>
    </row>
    <row r="670" spans="2:33" ht="15" customHeight="1" x14ac:dyDescent="0.3">
      <c r="B670" s="124">
        <v>44492</v>
      </c>
      <c r="C670" s="96"/>
      <c r="D670" s="96"/>
      <c r="E670" s="96"/>
      <c r="F670" s="96"/>
      <c r="G670" s="96"/>
      <c r="H670" s="95">
        <v>332</v>
      </c>
      <c r="I670" s="142">
        <v>24</v>
      </c>
      <c r="J670" s="92">
        <v>920</v>
      </c>
      <c r="K670" s="93">
        <v>1.0279329608938548</v>
      </c>
      <c r="L670" s="92">
        <v>66</v>
      </c>
      <c r="M670" s="93">
        <v>1.064516129032258</v>
      </c>
      <c r="N670" s="15">
        <v>986</v>
      </c>
      <c r="O670" s="56"/>
      <c r="P670" s="56"/>
      <c r="Q670" s="95">
        <v>0</v>
      </c>
      <c r="R670" s="67">
        <f t="shared" si="536"/>
        <v>0</v>
      </c>
      <c r="S670" s="95">
        <v>0</v>
      </c>
      <c r="T670" s="67">
        <f t="shared" si="537"/>
        <v>0</v>
      </c>
      <c r="U670" s="61">
        <f t="shared" si="538"/>
        <v>0</v>
      </c>
      <c r="V670" s="95">
        <v>0</v>
      </c>
      <c r="W670" s="67">
        <f t="shared" si="539"/>
        <v>0</v>
      </c>
      <c r="X670" s="95">
        <v>0</v>
      </c>
      <c r="Y670" s="92">
        <f t="shared" si="514"/>
        <v>0</v>
      </c>
      <c r="Z670" s="87">
        <f t="shared" si="540"/>
        <v>0</v>
      </c>
      <c r="AB670" s="139">
        <v>0</v>
      </c>
      <c r="AC670" s="139">
        <v>22</v>
      </c>
      <c r="AD670" s="139">
        <v>26</v>
      </c>
      <c r="AE670" s="139">
        <v>-2</v>
      </c>
      <c r="AF670" s="139">
        <v>1</v>
      </c>
      <c r="AG670" s="139">
        <v>1</v>
      </c>
    </row>
    <row r="671" spans="2:33" ht="15" customHeight="1" x14ac:dyDescent="0.3">
      <c r="B671" s="124">
        <v>44493</v>
      </c>
      <c r="C671" s="96"/>
      <c r="D671" s="96"/>
      <c r="E671" s="96"/>
      <c r="F671" s="96"/>
      <c r="G671" s="96"/>
      <c r="H671" s="95">
        <v>348</v>
      </c>
      <c r="I671" s="142">
        <v>17</v>
      </c>
      <c r="J671" s="92">
        <v>892</v>
      </c>
      <c r="K671" s="93">
        <v>0.99664804469273738</v>
      </c>
      <c r="L671" s="92">
        <v>44</v>
      </c>
      <c r="M671" s="93">
        <v>0.70967741935483875</v>
      </c>
      <c r="N671" s="15">
        <v>936</v>
      </c>
      <c r="O671" s="56"/>
      <c r="P671" s="56"/>
      <c r="Q671" s="95">
        <v>0</v>
      </c>
      <c r="R671" s="67">
        <f t="shared" si="536"/>
        <v>0</v>
      </c>
      <c r="S671" s="95">
        <v>0</v>
      </c>
      <c r="T671" s="67">
        <f t="shared" si="537"/>
        <v>0</v>
      </c>
      <c r="U671" s="61">
        <f t="shared" si="538"/>
        <v>0</v>
      </c>
      <c r="V671" s="95">
        <v>0</v>
      </c>
      <c r="W671" s="67">
        <f t="shared" si="539"/>
        <v>0</v>
      </c>
      <c r="X671" s="95">
        <v>0</v>
      </c>
      <c r="Y671" s="92">
        <f t="shared" si="514"/>
        <v>0</v>
      </c>
      <c r="Z671" s="87">
        <f t="shared" si="540"/>
        <v>0</v>
      </c>
      <c r="AB671" s="139">
        <v>-5</v>
      </c>
      <c r="AC671" s="139">
        <v>16</v>
      </c>
      <c r="AD671" s="139">
        <v>17</v>
      </c>
      <c r="AE671" s="139">
        <v>-6</v>
      </c>
      <c r="AF671" s="139">
        <v>3</v>
      </c>
      <c r="AG671" s="139">
        <v>2</v>
      </c>
    </row>
    <row r="672" spans="2:33" ht="15" customHeight="1" x14ac:dyDescent="0.3">
      <c r="B672" s="124">
        <v>44494</v>
      </c>
      <c r="C672" s="96"/>
      <c r="D672" s="96"/>
      <c r="E672" s="96"/>
      <c r="F672" s="96"/>
      <c r="G672" s="96"/>
      <c r="H672" s="95">
        <v>327</v>
      </c>
      <c r="I672" s="142">
        <v>20</v>
      </c>
      <c r="J672" s="92">
        <v>1496</v>
      </c>
      <c r="K672" s="93">
        <v>1.6715083798882682</v>
      </c>
      <c r="L672" s="92">
        <v>93</v>
      </c>
      <c r="M672" s="93">
        <v>1.5</v>
      </c>
      <c r="N672" s="15">
        <v>1589</v>
      </c>
      <c r="O672" s="56"/>
      <c r="P672" s="56"/>
      <c r="Q672" s="92">
        <v>774</v>
      </c>
      <c r="R672" s="64">
        <f t="shared" si="536"/>
        <v>0.85769820240483652</v>
      </c>
      <c r="S672" s="92">
        <v>111</v>
      </c>
      <c r="T672" s="64">
        <f t="shared" si="537"/>
        <v>0.71586831018879693</v>
      </c>
      <c r="U672" s="61">
        <f t="shared" si="538"/>
        <v>885</v>
      </c>
      <c r="V672" s="92">
        <v>0</v>
      </c>
      <c r="W672" s="64">
        <f t="shared" si="539"/>
        <v>0</v>
      </c>
      <c r="X672" s="92">
        <v>5</v>
      </c>
      <c r="Y672" s="92">
        <f t="shared" si="514"/>
        <v>0.24929634097305994</v>
      </c>
      <c r="Z672" s="87">
        <f t="shared" si="540"/>
        <v>5</v>
      </c>
      <c r="AB672" s="139">
        <v>3</v>
      </c>
      <c r="AC672" s="139">
        <v>35</v>
      </c>
      <c r="AD672" s="139">
        <v>23</v>
      </c>
      <c r="AE672" s="139">
        <v>-9</v>
      </c>
      <c r="AF672" s="139">
        <v>-12</v>
      </c>
      <c r="AG672" s="139">
        <v>4</v>
      </c>
    </row>
    <row r="673" spans="2:33" ht="15" customHeight="1" x14ac:dyDescent="0.3">
      <c r="B673" s="124">
        <v>44495</v>
      </c>
      <c r="C673" s="96"/>
      <c r="D673" s="96"/>
      <c r="E673" s="96"/>
      <c r="F673" s="96"/>
      <c r="G673" s="96"/>
      <c r="H673" s="95">
        <v>242</v>
      </c>
      <c r="I673" s="142">
        <v>22</v>
      </c>
      <c r="J673" s="92">
        <v>1499</v>
      </c>
      <c r="K673" s="93">
        <v>1.6748603351955307</v>
      </c>
      <c r="L673" s="92">
        <v>127</v>
      </c>
      <c r="M673" s="93">
        <v>2.0483870967741935</v>
      </c>
      <c r="N673" s="15">
        <v>1626</v>
      </c>
      <c r="O673" s="56"/>
      <c r="P673" s="56"/>
      <c r="Q673" s="92">
        <v>697</v>
      </c>
      <c r="R673" s="64">
        <f t="shared" si="536"/>
        <v>0.77237163704931655</v>
      </c>
      <c r="S673" s="92">
        <v>221</v>
      </c>
      <c r="T673" s="64">
        <f t="shared" si="537"/>
        <v>1.4252873563218391</v>
      </c>
      <c r="U673" s="61">
        <f t="shared" si="538"/>
        <v>918</v>
      </c>
      <c r="V673" s="92">
        <v>0</v>
      </c>
      <c r="W673" s="64">
        <f t="shared" si="539"/>
        <v>0</v>
      </c>
      <c r="X673" s="92">
        <v>9</v>
      </c>
      <c r="Y673" s="92">
        <f t="shared" si="514"/>
        <v>0.44873341375150788</v>
      </c>
      <c r="Z673" s="87">
        <f t="shared" si="540"/>
        <v>9</v>
      </c>
      <c r="AB673" s="139">
        <v>6</v>
      </c>
      <c r="AC673" s="139">
        <v>36</v>
      </c>
      <c r="AD673" s="139">
        <v>25</v>
      </c>
      <c r="AE673" s="139">
        <v>-7</v>
      </c>
      <c r="AF673" s="139">
        <v>-11</v>
      </c>
      <c r="AG673" s="139">
        <v>4</v>
      </c>
    </row>
    <row r="674" spans="2:33" ht="15" customHeight="1" x14ac:dyDescent="0.3">
      <c r="B674" s="124">
        <v>44496</v>
      </c>
      <c r="C674" s="96"/>
      <c r="D674" s="96"/>
      <c r="E674" s="96"/>
      <c r="F674" s="96"/>
      <c r="G674" s="96"/>
      <c r="H674" s="95">
        <v>279</v>
      </c>
      <c r="I674" s="142">
        <v>23</v>
      </c>
      <c r="J674" s="92">
        <v>1497</v>
      </c>
      <c r="K674" s="93">
        <v>1.6726256983240224</v>
      </c>
      <c r="L674" s="92">
        <v>116</v>
      </c>
      <c r="M674" s="93">
        <v>1.8709677419354838</v>
      </c>
      <c r="N674" s="15">
        <v>1613</v>
      </c>
      <c r="O674" s="56"/>
      <c r="P674" s="56"/>
      <c r="Q674" s="92">
        <v>839</v>
      </c>
      <c r="R674" s="64">
        <f t="shared" si="536"/>
        <v>0.92972712121144419</v>
      </c>
      <c r="S674" s="92">
        <v>221</v>
      </c>
      <c r="T674" s="64">
        <f t="shared" si="537"/>
        <v>1.4252873563218391</v>
      </c>
      <c r="U674" s="61">
        <f t="shared" si="538"/>
        <v>1060</v>
      </c>
      <c r="V674" s="92">
        <v>4</v>
      </c>
      <c r="W674" s="64">
        <f t="shared" si="539"/>
        <v>1.6505823627287854</v>
      </c>
      <c r="X674" s="92">
        <v>17</v>
      </c>
      <c r="Y674" s="92">
        <f t="shared" si="514"/>
        <v>0.84760755930840381</v>
      </c>
      <c r="Z674" s="87">
        <f t="shared" si="540"/>
        <v>21</v>
      </c>
      <c r="AB674" s="139">
        <v>7</v>
      </c>
      <c r="AC674" s="139">
        <v>35</v>
      </c>
      <c r="AD674" s="139">
        <v>33</v>
      </c>
      <c r="AE674" s="139">
        <v>-5</v>
      </c>
      <c r="AF674" s="139">
        <v>-10</v>
      </c>
      <c r="AG674" s="139">
        <v>3</v>
      </c>
    </row>
    <row r="675" spans="2:33" ht="15" customHeight="1" x14ac:dyDescent="0.3">
      <c r="B675" s="124">
        <v>44497</v>
      </c>
      <c r="C675" s="96"/>
      <c r="D675" s="96"/>
      <c r="E675" s="96"/>
      <c r="F675" s="96"/>
      <c r="G675" s="96"/>
      <c r="H675" s="95">
        <v>305</v>
      </c>
      <c r="I675" s="14"/>
      <c r="J675" s="92">
        <v>1502</v>
      </c>
      <c r="K675" s="93">
        <v>1.6782122905027932</v>
      </c>
      <c r="L675" s="92">
        <v>109</v>
      </c>
      <c r="M675" s="93">
        <v>1.7580645161290323</v>
      </c>
      <c r="N675" s="15">
        <v>1611</v>
      </c>
      <c r="O675" s="56"/>
      <c r="P675" s="56"/>
      <c r="Q675" s="92">
        <v>1147</v>
      </c>
      <c r="R675" s="64">
        <f t="shared" ref="R675:R681" si="541">Q675/Q$68</f>
        <v>1.2710333826335238</v>
      </c>
      <c r="S675" s="92">
        <v>434</v>
      </c>
      <c r="T675" s="64">
        <f t="shared" ref="T675:T681" si="542">S675/S$68</f>
        <v>2.7989806001976385</v>
      </c>
      <c r="U675" s="61">
        <f t="shared" ref="U675:U681" si="543">Q675+S675</f>
        <v>1581</v>
      </c>
      <c r="V675" s="92">
        <v>0</v>
      </c>
      <c r="W675" s="64">
        <f t="shared" ref="W675:W681" si="544">V675/$V$68</f>
        <v>0</v>
      </c>
      <c r="X675" s="92">
        <v>17</v>
      </c>
      <c r="Y675" s="92">
        <f t="shared" si="514"/>
        <v>0.84760755930840381</v>
      </c>
      <c r="Z675" s="87">
        <f t="shared" ref="Z675:Z681" si="545">V675+X675</f>
        <v>17</v>
      </c>
      <c r="AB675" s="139">
        <v>9</v>
      </c>
      <c r="AC675" s="139">
        <v>41</v>
      </c>
      <c r="AD675" s="139">
        <v>25</v>
      </c>
      <c r="AE675" s="139">
        <v>-6</v>
      </c>
      <c r="AF675" s="139">
        <v>-11</v>
      </c>
      <c r="AG675" s="139">
        <v>3</v>
      </c>
    </row>
    <row r="676" spans="2:33" ht="15" customHeight="1" x14ac:dyDescent="0.3">
      <c r="B676" s="124">
        <v>44498</v>
      </c>
      <c r="C676" s="96"/>
      <c r="D676" s="96"/>
      <c r="E676" s="96"/>
      <c r="F676" s="96"/>
      <c r="G676" s="96"/>
      <c r="H676" s="95">
        <v>366</v>
      </c>
      <c r="I676" s="14"/>
      <c r="J676" s="92">
        <v>1504</v>
      </c>
      <c r="K676" s="93">
        <v>1.6804469273743017</v>
      </c>
      <c r="L676" s="92">
        <v>107</v>
      </c>
      <c r="M676" s="93">
        <v>1.7258064516129032</v>
      </c>
      <c r="N676" s="15">
        <v>1611</v>
      </c>
      <c r="O676" s="56"/>
      <c r="P676" s="56"/>
      <c r="Q676" s="92">
        <v>1258</v>
      </c>
      <c r="R676" s="64">
        <f t="shared" si="541"/>
        <v>1.3940366132109616</v>
      </c>
      <c r="S676" s="92">
        <v>328</v>
      </c>
      <c r="T676" s="64">
        <f t="shared" si="542"/>
        <v>2.1153586102876165</v>
      </c>
      <c r="U676" s="61">
        <f t="shared" si="543"/>
        <v>1586</v>
      </c>
      <c r="V676" s="92">
        <v>0</v>
      </c>
      <c r="W676" s="64">
        <f t="shared" si="544"/>
        <v>0</v>
      </c>
      <c r="X676" s="92">
        <v>47</v>
      </c>
      <c r="Y676" s="92">
        <f t="shared" si="514"/>
        <v>2.3433856051467634</v>
      </c>
      <c r="Z676" s="87">
        <f t="shared" si="545"/>
        <v>47</v>
      </c>
      <c r="AB676" s="139">
        <v>-1</v>
      </c>
      <c r="AC676" s="139">
        <v>36</v>
      </c>
      <c r="AD676" s="139">
        <v>-5</v>
      </c>
      <c r="AE676" s="139">
        <v>-6</v>
      </c>
      <c r="AF676" s="139">
        <v>-12</v>
      </c>
      <c r="AG676" s="139">
        <v>4</v>
      </c>
    </row>
    <row r="677" spans="2:33" ht="15" customHeight="1" x14ac:dyDescent="0.3">
      <c r="B677" s="124">
        <v>44499</v>
      </c>
      <c r="C677" s="96"/>
      <c r="D677" s="96"/>
      <c r="E677" s="96"/>
      <c r="F677" s="96"/>
      <c r="G677" s="96"/>
      <c r="H677" s="95">
        <v>335</v>
      </c>
      <c r="I677" s="14"/>
      <c r="J677" s="92">
        <v>918</v>
      </c>
      <c r="K677" s="93">
        <v>1.0256983240223463</v>
      </c>
      <c r="L677" s="92">
        <v>57</v>
      </c>
      <c r="M677" s="93">
        <v>0.91935483870967738</v>
      </c>
      <c r="N677" s="15">
        <v>975</v>
      </c>
      <c r="O677" s="56"/>
      <c r="P677" s="56"/>
      <c r="Q677" s="92">
        <v>0</v>
      </c>
      <c r="R677" s="64">
        <f t="shared" si="541"/>
        <v>0</v>
      </c>
      <c r="S677" s="92">
        <v>0</v>
      </c>
      <c r="T677" s="64">
        <f t="shared" si="542"/>
        <v>0</v>
      </c>
      <c r="U677" s="61">
        <f t="shared" si="543"/>
        <v>0</v>
      </c>
      <c r="V677" s="92">
        <v>0</v>
      </c>
      <c r="W677" s="64">
        <f t="shared" si="544"/>
        <v>0</v>
      </c>
      <c r="X677" s="92">
        <v>0</v>
      </c>
      <c r="Y677" s="92">
        <f t="shared" si="514"/>
        <v>0</v>
      </c>
      <c r="Z677" s="87">
        <f t="shared" si="545"/>
        <v>0</v>
      </c>
      <c r="AB677" s="139">
        <v>-3</v>
      </c>
      <c r="AC677" s="139">
        <v>29</v>
      </c>
      <c r="AD677" s="139">
        <v>-13</v>
      </c>
      <c r="AE677" s="139">
        <v>-6</v>
      </c>
      <c r="AF677" s="139">
        <v>-2</v>
      </c>
      <c r="AG677" s="139">
        <v>2</v>
      </c>
    </row>
    <row r="678" spans="2:33" ht="15" customHeight="1" x14ac:dyDescent="0.3">
      <c r="B678" s="124">
        <v>44500</v>
      </c>
      <c r="C678" s="96"/>
      <c r="D678" s="96"/>
      <c r="E678" s="96"/>
      <c r="F678" s="96"/>
      <c r="G678" s="96"/>
      <c r="H678" s="95">
        <v>344</v>
      </c>
      <c r="I678" s="14"/>
      <c r="J678" s="92">
        <v>895</v>
      </c>
      <c r="K678" s="93">
        <v>1</v>
      </c>
      <c r="L678" s="92">
        <v>37</v>
      </c>
      <c r="M678" s="93">
        <v>0.59677419354838712</v>
      </c>
      <c r="N678" s="15">
        <v>932</v>
      </c>
      <c r="O678" s="56"/>
      <c r="P678" s="56"/>
      <c r="Q678" s="92">
        <v>0</v>
      </c>
      <c r="R678" s="64">
        <f t="shared" si="541"/>
        <v>0</v>
      </c>
      <c r="S678" s="92">
        <v>0</v>
      </c>
      <c r="T678" s="64">
        <f t="shared" si="542"/>
        <v>0</v>
      </c>
      <c r="U678" s="61">
        <f t="shared" si="543"/>
        <v>0</v>
      </c>
      <c r="V678" s="92">
        <v>0</v>
      </c>
      <c r="W678" s="64">
        <f t="shared" si="544"/>
        <v>0</v>
      </c>
      <c r="X678" s="92">
        <v>0</v>
      </c>
      <c r="Y678" s="92">
        <f t="shared" si="514"/>
        <v>0</v>
      </c>
      <c r="Z678" s="87">
        <f t="shared" si="545"/>
        <v>0</v>
      </c>
      <c r="AB678" s="139">
        <v>-4</v>
      </c>
      <c r="AC678" s="139">
        <v>24</v>
      </c>
      <c r="AD678" s="139">
        <v>-26</v>
      </c>
      <c r="AE678" s="139">
        <v>-13</v>
      </c>
      <c r="AF678" s="139">
        <v>0</v>
      </c>
      <c r="AG678" s="139">
        <v>3</v>
      </c>
    </row>
    <row r="679" spans="2:33" ht="15" customHeight="1" x14ac:dyDescent="0.3">
      <c r="B679" s="124">
        <v>44501</v>
      </c>
      <c r="C679" s="96"/>
      <c r="D679" s="96"/>
      <c r="E679" s="96"/>
      <c r="F679" s="96"/>
      <c r="G679" s="96"/>
      <c r="H679" s="95">
        <v>339</v>
      </c>
      <c r="I679" s="14"/>
      <c r="J679" s="92">
        <v>909</v>
      </c>
      <c r="K679" s="93">
        <v>0.99671052631578949</v>
      </c>
      <c r="L679" s="92">
        <v>34</v>
      </c>
      <c r="M679" s="93">
        <v>0.68</v>
      </c>
      <c r="N679" s="15">
        <v>943</v>
      </c>
      <c r="O679" s="56"/>
      <c r="P679" s="56"/>
      <c r="Q679" s="92">
        <v>0</v>
      </c>
      <c r="R679" s="64">
        <f t="shared" si="541"/>
        <v>0</v>
      </c>
      <c r="S679" s="92">
        <v>0</v>
      </c>
      <c r="T679" s="64">
        <f t="shared" si="542"/>
        <v>0</v>
      </c>
      <c r="U679" s="61">
        <f t="shared" si="543"/>
        <v>0</v>
      </c>
      <c r="V679" s="92">
        <v>0</v>
      </c>
      <c r="W679" s="64">
        <f t="shared" si="544"/>
        <v>0</v>
      </c>
      <c r="X679" s="92">
        <v>0</v>
      </c>
      <c r="Y679" s="92">
        <f t="shared" si="514"/>
        <v>0</v>
      </c>
      <c r="Z679" s="87">
        <f t="shared" si="545"/>
        <v>0</v>
      </c>
      <c r="AB679" s="139">
        <v>0</v>
      </c>
      <c r="AC679" s="139">
        <v>30</v>
      </c>
      <c r="AD679" s="139">
        <v>40</v>
      </c>
      <c r="AE679" s="139">
        <v>-29</v>
      </c>
      <c r="AF679" s="139">
        <v>-75</v>
      </c>
      <c r="AG679" s="139">
        <v>18</v>
      </c>
    </row>
    <row r="680" spans="2:33" ht="15" customHeight="1" x14ac:dyDescent="0.3">
      <c r="B680" s="124">
        <v>44502</v>
      </c>
      <c r="C680" s="96"/>
      <c r="D680" s="96"/>
      <c r="E680" s="96"/>
      <c r="F680" s="96"/>
      <c r="G680" s="96"/>
      <c r="H680" s="95">
        <v>261</v>
      </c>
      <c r="I680" s="14"/>
      <c r="J680" s="92">
        <v>1487</v>
      </c>
      <c r="K680" s="93">
        <v>1.6304824561403508</v>
      </c>
      <c r="L680" s="92">
        <v>113</v>
      </c>
      <c r="M680" s="93">
        <v>2.2599999999999998</v>
      </c>
      <c r="N680" s="15">
        <v>1600</v>
      </c>
      <c r="O680" s="56"/>
      <c r="P680" s="56"/>
      <c r="Q680" s="92">
        <v>274</v>
      </c>
      <c r="R680" s="64">
        <f t="shared" si="541"/>
        <v>0.30362959620016178</v>
      </c>
      <c r="S680" s="92">
        <v>56</v>
      </c>
      <c r="T680" s="64">
        <f t="shared" si="542"/>
        <v>0.36115878712227595</v>
      </c>
      <c r="U680" s="61">
        <f t="shared" si="543"/>
        <v>330</v>
      </c>
      <c r="V680" s="92">
        <v>2</v>
      </c>
      <c r="W680" s="64">
        <f t="shared" si="544"/>
        <v>0.82529118136439272</v>
      </c>
      <c r="X680" s="92">
        <v>18</v>
      </c>
      <c r="Y680" s="92">
        <f t="shared" si="514"/>
        <v>0.89746682750301576</v>
      </c>
      <c r="Z680" s="87">
        <f t="shared" si="545"/>
        <v>20</v>
      </c>
      <c r="AB680" s="139">
        <v>2</v>
      </c>
      <c r="AC680" s="139">
        <v>36</v>
      </c>
      <c r="AD680" s="139">
        <v>-2</v>
      </c>
      <c r="AE680" s="139">
        <v>-5</v>
      </c>
      <c r="AF680" s="139">
        <v>-12</v>
      </c>
      <c r="AG680" s="139">
        <v>4</v>
      </c>
    </row>
    <row r="681" spans="2:33" ht="15" customHeight="1" x14ac:dyDescent="0.3">
      <c r="B681" s="124">
        <v>44503</v>
      </c>
      <c r="C681" s="96"/>
      <c r="D681" s="96"/>
      <c r="E681" s="96"/>
      <c r="F681" s="96"/>
      <c r="G681" s="96"/>
      <c r="H681" s="95">
        <v>287</v>
      </c>
      <c r="I681" s="14"/>
      <c r="J681" s="92">
        <v>1501</v>
      </c>
      <c r="K681" s="93">
        <v>1.6458333333333333</v>
      </c>
      <c r="L681" s="92">
        <v>129</v>
      </c>
      <c r="M681" s="93">
        <v>2.58</v>
      </c>
      <c r="N681" s="15">
        <v>1630</v>
      </c>
      <c r="O681" s="56"/>
      <c r="P681" s="56"/>
      <c r="Q681" s="92">
        <v>323</v>
      </c>
      <c r="R681" s="64">
        <f t="shared" si="541"/>
        <v>0.35792831960821991</v>
      </c>
      <c r="S681" s="92">
        <v>58</v>
      </c>
      <c r="T681" s="64">
        <f t="shared" si="542"/>
        <v>0.37405731523378583</v>
      </c>
      <c r="U681" s="61">
        <f t="shared" si="543"/>
        <v>381</v>
      </c>
      <c r="V681" s="92">
        <v>1</v>
      </c>
      <c r="W681" s="64">
        <f t="shared" si="544"/>
        <v>0.41264559068219636</v>
      </c>
      <c r="X681" s="92">
        <v>10</v>
      </c>
      <c r="Y681" s="92">
        <f t="shared" si="514"/>
        <v>0.49859268194611989</v>
      </c>
      <c r="Z681" s="87">
        <f t="shared" si="545"/>
        <v>11</v>
      </c>
      <c r="AB681" s="139">
        <v>7</v>
      </c>
      <c r="AC681" s="139">
        <v>37</v>
      </c>
      <c r="AD681" s="139">
        <v>14</v>
      </c>
      <c r="AE681" s="139">
        <v>-3</v>
      </c>
      <c r="AF681" s="139">
        <v>-11</v>
      </c>
      <c r="AG681" s="139">
        <v>4</v>
      </c>
    </row>
    <row r="682" spans="2:33" ht="15" customHeight="1" x14ac:dyDescent="0.3">
      <c r="B682" s="124">
        <v>44504</v>
      </c>
      <c r="C682" s="96"/>
      <c r="D682" s="96"/>
      <c r="E682" s="96"/>
      <c r="F682" s="96"/>
      <c r="G682" s="96"/>
      <c r="H682" s="95">
        <v>313</v>
      </c>
      <c r="I682" s="14"/>
      <c r="J682" s="92">
        <v>1498</v>
      </c>
      <c r="K682" s="93">
        <v>1.6425438596491229</v>
      </c>
      <c r="L682" s="92">
        <v>114</v>
      </c>
      <c r="M682" s="93">
        <v>2.2799999999999998</v>
      </c>
      <c r="N682" s="15">
        <v>1612</v>
      </c>
      <c r="O682" s="56"/>
      <c r="P682" s="56"/>
      <c r="Q682" s="92">
        <v>301</v>
      </c>
      <c r="R682" s="64">
        <f t="shared" ref="R682:R687" si="546">Q682/Q$68</f>
        <v>0.33354930093521418</v>
      </c>
      <c r="S682" s="92">
        <v>78</v>
      </c>
      <c r="T682" s="64">
        <f t="shared" ref="T682:T687" si="547">S682/S$68</f>
        <v>0.50304259634888437</v>
      </c>
      <c r="U682" s="61">
        <f t="shared" ref="U682:U687" si="548">Q682+S682</f>
        <v>379</v>
      </c>
      <c r="V682" s="92">
        <v>0</v>
      </c>
      <c r="W682" s="64">
        <f t="shared" ref="W682:W687" si="549">V682/$V$68</f>
        <v>0</v>
      </c>
      <c r="X682" s="92">
        <v>8</v>
      </c>
      <c r="Y682" s="92">
        <f t="shared" si="514"/>
        <v>0.39887414555689588</v>
      </c>
      <c r="Z682" s="87">
        <f t="shared" ref="Z682:Z687" si="550">V682+X682</f>
        <v>8</v>
      </c>
      <c r="AB682" s="139">
        <v>9</v>
      </c>
      <c r="AC682" s="139">
        <v>38</v>
      </c>
      <c r="AD682" s="139">
        <v>20</v>
      </c>
      <c r="AE682" s="139">
        <v>-8</v>
      </c>
      <c r="AF682" s="139">
        <v>-12</v>
      </c>
      <c r="AG682" s="139">
        <v>3</v>
      </c>
    </row>
    <row r="683" spans="2:33" ht="15" customHeight="1" x14ac:dyDescent="0.3">
      <c r="B683" s="124">
        <v>44505</v>
      </c>
      <c r="C683" s="96"/>
      <c r="D683" s="96"/>
      <c r="E683" s="96"/>
      <c r="F683" s="96"/>
      <c r="G683" s="96"/>
      <c r="H683" s="95">
        <v>355</v>
      </c>
      <c r="I683" s="14"/>
      <c r="J683" s="92">
        <v>1501</v>
      </c>
      <c r="K683" s="93">
        <v>1.6458333333333333</v>
      </c>
      <c r="L683" s="92">
        <v>118</v>
      </c>
      <c r="M683" s="93">
        <v>2.36</v>
      </c>
      <c r="N683" s="15">
        <v>1619</v>
      </c>
      <c r="O683" s="56"/>
      <c r="P683" s="56"/>
      <c r="Q683" s="92">
        <v>255</v>
      </c>
      <c r="R683" s="64">
        <f t="shared" si="546"/>
        <v>0.28257498916438412</v>
      </c>
      <c r="S683" s="92">
        <v>50</v>
      </c>
      <c r="T683" s="64">
        <f t="shared" si="547"/>
        <v>0.32246320278774637</v>
      </c>
      <c r="U683" s="61">
        <f t="shared" si="548"/>
        <v>305</v>
      </c>
      <c r="V683" s="92">
        <v>4</v>
      </c>
      <c r="W683" s="64">
        <f t="shared" si="549"/>
        <v>1.6505823627287854</v>
      </c>
      <c r="X683" s="92">
        <v>12</v>
      </c>
      <c r="Y683" s="92">
        <f t="shared" si="514"/>
        <v>0.59831121833534384</v>
      </c>
      <c r="Z683" s="87">
        <f t="shared" si="550"/>
        <v>16</v>
      </c>
      <c r="AB683" s="139">
        <v>2</v>
      </c>
      <c r="AC683" s="139">
        <v>35</v>
      </c>
      <c r="AD683" s="139">
        <v>12</v>
      </c>
      <c r="AE683" s="139">
        <v>-5</v>
      </c>
      <c r="AF683" s="139">
        <v>-11</v>
      </c>
      <c r="AG683" s="139">
        <v>3</v>
      </c>
    </row>
    <row r="684" spans="2:33" ht="15" customHeight="1" x14ac:dyDescent="0.3">
      <c r="B684" s="124">
        <v>44506</v>
      </c>
      <c r="C684" s="96"/>
      <c r="D684" s="96"/>
      <c r="E684" s="96"/>
      <c r="F684" s="96"/>
      <c r="G684" s="96"/>
      <c r="H684" s="95">
        <v>338</v>
      </c>
      <c r="I684" s="14"/>
      <c r="J684" s="92">
        <v>922</v>
      </c>
      <c r="K684" s="93">
        <v>1.0109649122807018</v>
      </c>
      <c r="L684" s="92">
        <v>71</v>
      </c>
      <c r="M684" s="93">
        <v>1.42</v>
      </c>
      <c r="N684" s="15">
        <v>993</v>
      </c>
      <c r="O684" s="56"/>
      <c r="P684" s="56"/>
      <c r="Q684" s="276">
        <v>0</v>
      </c>
      <c r="R684" s="85">
        <f t="shared" si="546"/>
        <v>0</v>
      </c>
      <c r="S684" s="276">
        <v>0</v>
      </c>
      <c r="T684" s="85">
        <f t="shared" si="547"/>
        <v>0</v>
      </c>
      <c r="U684" s="86">
        <f t="shared" si="548"/>
        <v>0</v>
      </c>
      <c r="V684" s="276">
        <v>0</v>
      </c>
      <c r="W684" s="85">
        <f t="shared" si="549"/>
        <v>0</v>
      </c>
      <c r="X684" s="276">
        <v>0</v>
      </c>
      <c r="Y684" s="92">
        <f t="shared" si="514"/>
        <v>0</v>
      </c>
      <c r="Z684" s="87">
        <f t="shared" si="550"/>
        <v>0</v>
      </c>
      <c r="AB684" s="139">
        <v>1</v>
      </c>
      <c r="AC684" s="139">
        <v>26</v>
      </c>
      <c r="AD684" s="139">
        <v>10</v>
      </c>
      <c r="AE684" s="139">
        <v>-3</v>
      </c>
      <c r="AF684" s="139">
        <v>0</v>
      </c>
      <c r="AG684" s="139">
        <v>2</v>
      </c>
    </row>
    <row r="685" spans="2:33" ht="15" customHeight="1" x14ac:dyDescent="0.3">
      <c r="B685" s="124">
        <v>44507</v>
      </c>
      <c r="C685" s="96"/>
      <c r="D685" s="96"/>
      <c r="E685" s="96"/>
      <c r="F685" s="96"/>
      <c r="G685" s="96"/>
      <c r="H685" s="95">
        <v>360</v>
      </c>
      <c r="I685" s="14"/>
      <c r="J685" s="92">
        <v>897</v>
      </c>
      <c r="K685" s="93">
        <v>0.98355263157894735</v>
      </c>
      <c r="L685" s="92">
        <v>36</v>
      </c>
      <c r="M685" s="93">
        <v>0.72</v>
      </c>
      <c r="N685" s="15">
        <v>933</v>
      </c>
      <c r="O685" s="56"/>
      <c r="P685" s="56"/>
      <c r="Q685" s="276">
        <v>0</v>
      </c>
      <c r="R685" s="85">
        <f t="shared" si="546"/>
        <v>0</v>
      </c>
      <c r="S685" s="276">
        <v>0</v>
      </c>
      <c r="T685" s="85">
        <f t="shared" si="547"/>
        <v>0</v>
      </c>
      <c r="U685" s="86">
        <f t="shared" si="548"/>
        <v>0</v>
      </c>
      <c r="V685" s="276">
        <v>0</v>
      </c>
      <c r="W685" s="85">
        <f t="shared" si="549"/>
        <v>0</v>
      </c>
      <c r="X685" s="276">
        <v>0</v>
      </c>
      <c r="Y685" s="92">
        <f t="shared" si="514"/>
        <v>0</v>
      </c>
      <c r="Z685" s="87">
        <f t="shared" si="550"/>
        <v>0</v>
      </c>
      <c r="AB685" s="139">
        <v>-2</v>
      </c>
      <c r="AC685" s="139">
        <v>20</v>
      </c>
      <c r="AD685" s="139">
        <v>4</v>
      </c>
      <c r="AE685" s="139">
        <v>-2</v>
      </c>
      <c r="AF685" s="139">
        <v>1</v>
      </c>
      <c r="AG685" s="139">
        <v>2</v>
      </c>
    </row>
    <row r="686" spans="2:33" ht="15" customHeight="1" x14ac:dyDescent="0.3">
      <c r="B686" s="124">
        <v>44508</v>
      </c>
      <c r="C686" s="96"/>
      <c r="D686" s="96"/>
      <c r="E686" s="96"/>
      <c r="F686" s="96"/>
      <c r="G686" s="96"/>
      <c r="H686" s="95">
        <v>337</v>
      </c>
      <c r="I686" s="14"/>
      <c r="J686" s="92">
        <v>1492</v>
      </c>
      <c r="K686" s="93">
        <v>1.6359649122807018</v>
      </c>
      <c r="L686" s="92">
        <v>89</v>
      </c>
      <c r="M686" s="93">
        <v>1.78</v>
      </c>
      <c r="N686" s="15">
        <v>1581</v>
      </c>
      <c r="O686" s="56"/>
      <c r="P686" s="56"/>
      <c r="Q686" s="92">
        <v>384</v>
      </c>
      <c r="R686" s="64">
        <f t="shared" si="546"/>
        <v>0.42552468956519018</v>
      </c>
      <c r="S686" s="92">
        <v>62</v>
      </c>
      <c r="T686" s="64">
        <f t="shared" si="547"/>
        <v>0.39985437145680552</v>
      </c>
      <c r="U686" s="61">
        <f t="shared" si="548"/>
        <v>446</v>
      </c>
      <c r="V686" s="92">
        <v>1</v>
      </c>
      <c r="W686" s="64">
        <f t="shared" si="549"/>
        <v>0.41264559068219636</v>
      </c>
      <c r="X686" s="92">
        <v>13</v>
      </c>
      <c r="Y686" s="92">
        <f t="shared" si="514"/>
        <v>0.64817048652995579</v>
      </c>
      <c r="Z686" s="87">
        <f t="shared" si="550"/>
        <v>14</v>
      </c>
      <c r="AB686" s="139">
        <v>4</v>
      </c>
      <c r="AC686" s="139">
        <v>37</v>
      </c>
      <c r="AD686" s="139">
        <v>14</v>
      </c>
      <c r="AE686" s="139">
        <v>-8</v>
      </c>
      <c r="AF686" s="139">
        <v>-11</v>
      </c>
      <c r="AG686" s="139">
        <v>4</v>
      </c>
    </row>
    <row r="687" spans="2:33" ht="15" customHeight="1" x14ac:dyDescent="0.3">
      <c r="B687" s="124">
        <v>44509</v>
      </c>
      <c r="C687" s="96"/>
      <c r="D687" s="96"/>
      <c r="E687" s="96"/>
      <c r="F687" s="96"/>
      <c r="G687" s="96"/>
      <c r="H687" s="95">
        <v>263</v>
      </c>
      <c r="I687" s="14"/>
      <c r="J687" s="92">
        <v>1499</v>
      </c>
      <c r="K687" s="93">
        <v>1.6436403508771931</v>
      </c>
      <c r="L687" s="92">
        <v>109</v>
      </c>
      <c r="M687" s="93">
        <v>2.1800000000000002</v>
      </c>
      <c r="N687" s="15">
        <v>1608</v>
      </c>
      <c r="O687" s="56"/>
      <c r="P687" s="56"/>
      <c r="Q687" s="92">
        <v>409</v>
      </c>
      <c r="R687" s="64">
        <f t="shared" si="546"/>
        <v>0.45322811987542394</v>
      </c>
      <c r="S687" s="92">
        <v>68</v>
      </c>
      <c r="T687" s="64">
        <f t="shared" si="547"/>
        <v>0.4385499557913351</v>
      </c>
      <c r="U687" s="61">
        <f t="shared" si="548"/>
        <v>477</v>
      </c>
      <c r="V687" s="92">
        <v>1</v>
      </c>
      <c r="W687" s="64">
        <f t="shared" si="549"/>
        <v>0.41264559068219636</v>
      </c>
      <c r="X687" s="92">
        <v>13</v>
      </c>
      <c r="Y687" s="92">
        <f t="shared" si="514"/>
        <v>0.64817048652995579</v>
      </c>
      <c r="Z687" s="87">
        <f t="shared" si="550"/>
        <v>14</v>
      </c>
      <c r="AB687" s="139">
        <v>5</v>
      </c>
      <c r="AC687" s="139">
        <v>37</v>
      </c>
      <c r="AD687" s="139">
        <v>13</v>
      </c>
      <c r="AE687" s="139">
        <v>-7</v>
      </c>
      <c r="AF687" s="139">
        <v>-10</v>
      </c>
      <c r="AG687" s="139">
        <v>4</v>
      </c>
    </row>
    <row r="688" spans="2:33" ht="15" customHeight="1" x14ac:dyDescent="0.3">
      <c r="B688" s="124">
        <v>44510</v>
      </c>
      <c r="C688" s="96"/>
      <c r="D688" s="96"/>
      <c r="E688" s="96"/>
      <c r="F688" s="96"/>
      <c r="G688" s="96"/>
      <c r="H688" s="95">
        <v>293</v>
      </c>
      <c r="I688" s="14"/>
      <c r="J688" s="92">
        <v>1500</v>
      </c>
      <c r="K688" s="93">
        <v>1.6447368421052631</v>
      </c>
      <c r="L688" s="92">
        <v>108</v>
      </c>
      <c r="M688" s="93">
        <v>2.16</v>
      </c>
      <c r="N688" s="15">
        <v>1608</v>
      </c>
      <c r="O688" s="56"/>
      <c r="P688" s="56"/>
      <c r="Q688" s="92">
        <v>348</v>
      </c>
      <c r="R688" s="64">
        <f>Q688/Q$68</f>
        <v>0.38563174991845361</v>
      </c>
      <c r="S688" s="92">
        <v>56</v>
      </c>
      <c r="T688" s="64">
        <f>S688/S$68</f>
        <v>0.36115878712227595</v>
      </c>
      <c r="U688" s="61">
        <f>Q688+S688</f>
        <v>404</v>
      </c>
      <c r="V688" s="92">
        <v>29</v>
      </c>
      <c r="W688" s="64">
        <f>V688/$V$68</f>
        <v>11.966722129783694</v>
      </c>
      <c r="X688" s="92">
        <v>12</v>
      </c>
      <c r="Y688" s="92">
        <f t="shared" si="514"/>
        <v>0.59831121833534384</v>
      </c>
      <c r="Z688" s="87">
        <f>V688+X688</f>
        <v>41</v>
      </c>
      <c r="AB688" s="139">
        <v>7</v>
      </c>
      <c r="AC688" s="139">
        <v>37</v>
      </c>
      <c r="AD688" s="139">
        <v>24</v>
      </c>
      <c r="AE688" s="139">
        <v>-4</v>
      </c>
      <c r="AF688" s="139">
        <v>-10</v>
      </c>
      <c r="AG688" s="139">
        <v>3</v>
      </c>
    </row>
    <row r="689" spans="2:33" ht="15" customHeight="1" x14ac:dyDescent="0.3">
      <c r="B689" s="124">
        <v>44511</v>
      </c>
      <c r="C689" s="96"/>
      <c r="D689" s="96"/>
      <c r="E689" s="96"/>
      <c r="F689" s="96"/>
      <c r="G689" s="96"/>
      <c r="H689" s="95">
        <v>326</v>
      </c>
      <c r="I689" s="14"/>
      <c r="J689" s="92">
        <v>1501</v>
      </c>
      <c r="K689" s="93">
        <v>1.6458333333333333</v>
      </c>
      <c r="L689" s="92">
        <v>118</v>
      </c>
      <c r="M689" s="93">
        <v>2.36</v>
      </c>
      <c r="N689" s="15">
        <v>1619</v>
      </c>
      <c r="O689" s="56"/>
      <c r="P689" s="56"/>
      <c r="Q689" s="92">
        <v>383</v>
      </c>
      <c r="R689" s="64">
        <f t="shared" ref="R689:R695" si="551">Q689/Q$68</f>
        <v>0.42441655235278086</v>
      </c>
      <c r="S689" s="92">
        <v>64</v>
      </c>
      <c r="T689" s="64">
        <f t="shared" ref="T689:T695" si="552">S689/S$68</f>
        <v>0.4127528995683154</v>
      </c>
      <c r="U689" s="61">
        <f t="shared" ref="U689:U695" si="553">Q689+S689</f>
        <v>447</v>
      </c>
      <c r="V689" s="92">
        <v>2</v>
      </c>
      <c r="W689" s="64">
        <f t="shared" ref="W689:W695" si="554">V689/$V$68</f>
        <v>0.82529118136439272</v>
      </c>
      <c r="X689" s="92">
        <v>6</v>
      </c>
      <c r="Y689" s="92">
        <f t="shared" si="514"/>
        <v>0.29915560916767192</v>
      </c>
      <c r="Z689" s="87">
        <f t="shared" ref="Z689:Z695" si="555">V689+X689</f>
        <v>8</v>
      </c>
      <c r="AB689" s="139">
        <v>8</v>
      </c>
      <c r="AC689" s="139">
        <v>36</v>
      </c>
      <c r="AD689" s="139">
        <v>25</v>
      </c>
      <c r="AE689" s="139">
        <v>-5</v>
      </c>
      <c r="AF689" s="139">
        <v>-11</v>
      </c>
      <c r="AG689" s="139">
        <v>3</v>
      </c>
    </row>
    <row r="690" spans="2:33" ht="15" customHeight="1" x14ac:dyDescent="0.3">
      <c r="B690" s="124">
        <v>44512</v>
      </c>
      <c r="C690" s="96"/>
      <c r="D690" s="96"/>
      <c r="E690" s="96"/>
      <c r="F690" s="96"/>
      <c r="G690" s="96"/>
      <c r="H690" s="95">
        <v>366</v>
      </c>
      <c r="I690" s="14"/>
      <c r="J690" s="92">
        <v>1503</v>
      </c>
      <c r="K690" s="93">
        <v>1.6480263157894737</v>
      </c>
      <c r="L690" s="92">
        <v>128</v>
      </c>
      <c r="M690" s="93">
        <v>2.56</v>
      </c>
      <c r="N690" s="15">
        <v>1631</v>
      </c>
      <c r="O690" s="56"/>
      <c r="P690" s="56"/>
      <c r="Q690" s="92">
        <v>330</v>
      </c>
      <c r="R690" s="64">
        <f t="shared" si="551"/>
        <v>0.36568528009508533</v>
      </c>
      <c r="S690" s="92">
        <v>92</v>
      </c>
      <c r="T690" s="64">
        <f t="shared" si="552"/>
        <v>0.59333229312945335</v>
      </c>
      <c r="U690" s="61">
        <f t="shared" si="553"/>
        <v>422</v>
      </c>
      <c r="V690" s="92">
        <v>0</v>
      </c>
      <c r="W690" s="64">
        <f t="shared" si="554"/>
        <v>0</v>
      </c>
      <c r="X690" s="92">
        <v>5</v>
      </c>
      <c r="Y690" s="92">
        <f t="shared" si="514"/>
        <v>0.24929634097305994</v>
      </c>
      <c r="Z690" s="87">
        <f t="shared" si="555"/>
        <v>5</v>
      </c>
      <c r="AB690" s="139">
        <v>1</v>
      </c>
      <c r="AC690" s="139">
        <v>32</v>
      </c>
      <c r="AD690" s="139">
        <v>15</v>
      </c>
      <c r="AE690" s="139">
        <v>-7</v>
      </c>
      <c r="AF690" s="139">
        <v>-14</v>
      </c>
      <c r="AG690" s="139">
        <v>5</v>
      </c>
    </row>
    <row r="691" spans="2:33" ht="15" customHeight="1" x14ac:dyDescent="0.3">
      <c r="B691" s="124">
        <v>44513</v>
      </c>
      <c r="C691" s="96"/>
      <c r="D691" s="96"/>
      <c r="E691" s="96"/>
      <c r="F691" s="96"/>
      <c r="G691" s="96"/>
      <c r="H691" s="95">
        <v>325</v>
      </c>
      <c r="I691" s="14"/>
      <c r="J691" s="92">
        <v>920</v>
      </c>
      <c r="K691" s="93">
        <v>1.0087719298245614</v>
      </c>
      <c r="L691" s="92">
        <v>58</v>
      </c>
      <c r="M691" s="93">
        <v>1.1599999999999999</v>
      </c>
      <c r="N691" s="15">
        <v>978</v>
      </c>
      <c r="O691" s="56"/>
      <c r="P691" s="56"/>
      <c r="Q691" s="276">
        <v>0</v>
      </c>
      <c r="R691" s="85">
        <f t="shared" si="551"/>
        <v>0</v>
      </c>
      <c r="S691" s="276">
        <v>0</v>
      </c>
      <c r="T691" s="85">
        <f t="shared" si="552"/>
        <v>0</v>
      </c>
      <c r="U691" s="86">
        <f t="shared" si="553"/>
        <v>0</v>
      </c>
      <c r="V691" s="276">
        <v>0</v>
      </c>
      <c r="W691" s="85">
        <f t="shared" si="554"/>
        <v>0</v>
      </c>
      <c r="X691" s="276">
        <v>0</v>
      </c>
      <c r="Y691" s="92">
        <f t="shared" si="514"/>
        <v>0</v>
      </c>
      <c r="Z691" s="87">
        <f t="shared" si="555"/>
        <v>0</v>
      </c>
      <c r="AB691" s="139">
        <v>0</v>
      </c>
      <c r="AC691" s="139">
        <v>24</v>
      </c>
      <c r="AD691" s="139">
        <v>19</v>
      </c>
      <c r="AE691" s="139">
        <v>-3</v>
      </c>
      <c r="AF691" s="139">
        <v>0</v>
      </c>
      <c r="AG691" s="139">
        <v>1</v>
      </c>
    </row>
    <row r="692" spans="2:33" ht="15" customHeight="1" x14ac:dyDescent="0.3">
      <c r="B692" s="124">
        <v>44514</v>
      </c>
      <c r="C692" s="96"/>
      <c r="D692" s="96"/>
      <c r="E692" s="96"/>
      <c r="F692" s="96"/>
      <c r="G692" s="96"/>
      <c r="H692" s="95">
        <v>361</v>
      </c>
      <c r="I692" s="14"/>
      <c r="J692" s="92">
        <v>901</v>
      </c>
      <c r="K692" s="93">
        <v>0.98793859649122806</v>
      </c>
      <c r="L692" s="92">
        <v>33</v>
      </c>
      <c r="M692" s="93">
        <v>0.66</v>
      </c>
      <c r="N692" s="15">
        <v>934</v>
      </c>
      <c r="O692" s="56"/>
      <c r="P692" s="56"/>
      <c r="Q692" s="276">
        <v>0</v>
      </c>
      <c r="R692" s="85">
        <f t="shared" si="551"/>
        <v>0</v>
      </c>
      <c r="S692" s="276">
        <v>0</v>
      </c>
      <c r="T692" s="85">
        <f t="shared" si="552"/>
        <v>0</v>
      </c>
      <c r="U692" s="86">
        <f t="shared" si="553"/>
        <v>0</v>
      </c>
      <c r="V692" s="276">
        <v>0</v>
      </c>
      <c r="W692" s="85">
        <f t="shared" si="554"/>
        <v>0</v>
      </c>
      <c r="X692" s="276">
        <v>0</v>
      </c>
      <c r="Y692" s="92">
        <f t="shared" si="514"/>
        <v>0</v>
      </c>
      <c r="Z692" s="87">
        <f t="shared" si="555"/>
        <v>0</v>
      </c>
      <c r="AB692" s="139">
        <v>-3</v>
      </c>
      <c r="AC692" s="139">
        <v>17</v>
      </c>
      <c r="AD692" s="139">
        <v>11</v>
      </c>
      <c r="AE692" s="139">
        <v>-3</v>
      </c>
      <c r="AF692" s="139">
        <v>-1</v>
      </c>
      <c r="AG692" s="139">
        <v>2</v>
      </c>
    </row>
    <row r="693" spans="2:33" ht="15" customHeight="1" x14ac:dyDescent="0.3">
      <c r="B693" s="124">
        <v>44515</v>
      </c>
      <c r="C693" s="96"/>
      <c r="D693" s="96"/>
      <c r="E693" s="96"/>
      <c r="F693" s="96"/>
      <c r="G693" s="96"/>
      <c r="H693" s="95">
        <v>340</v>
      </c>
      <c r="I693" s="14"/>
      <c r="J693" s="92">
        <v>1500</v>
      </c>
      <c r="K693" s="93">
        <v>1.6447368421052631</v>
      </c>
      <c r="L693" s="92">
        <v>88</v>
      </c>
      <c r="M693" s="93">
        <v>1.76</v>
      </c>
      <c r="N693" s="15">
        <v>1588</v>
      </c>
      <c r="O693" s="56"/>
      <c r="P693" s="56"/>
      <c r="Q693" s="92">
        <v>546</v>
      </c>
      <c r="R693" s="64">
        <f t="shared" si="551"/>
        <v>0.6050429179755048</v>
      </c>
      <c r="S693" s="92">
        <v>113</v>
      </c>
      <c r="T693" s="64">
        <f t="shared" si="552"/>
        <v>0.72876683830030686</v>
      </c>
      <c r="U693" s="61">
        <f t="shared" si="553"/>
        <v>659</v>
      </c>
      <c r="V693" s="92">
        <v>0</v>
      </c>
      <c r="W693" s="64">
        <f t="shared" si="554"/>
        <v>0</v>
      </c>
      <c r="X693" s="92">
        <v>17</v>
      </c>
      <c r="Y693" s="92">
        <f t="shared" si="514"/>
        <v>0.84760755930840381</v>
      </c>
      <c r="Z693" s="87">
        <f t="shared" si="555"/>
        <v>17</v>
      </c>
      <c r="AB693" s="139">
        <v>1</v>
      </c>
      <c r="AC693" s="139">
        <v>32</v>
      </c>
      <c r="AD693" s="139">
        <v>12</v>
      </c>
      <c r="AE693" s="139">
        <v>-10</v>
      </c>
      <c r="AF693" s="139">
        <v>-11</v>
      </c>
      <c r="AG693" s="139">
        <v>5</v>
      </c>
    </row>
    <row r="694" spans="2:33" ht="15" customHeight="1" x14ac:dyDescent="0.3">
      <c r="B694" s="124">
        <v>44516</v>
      </c>
      <c r="C694" s="96"/>
      <c r="D694" s="96"/>
      <c r="E694" s="96"/>
      <c r="F694" s="96"/>
      <c r="G694" s="96"/>
      <c r="H694" s="95">
        <v>260</v>
      </c>
      <c r="I694" s="14"/>
      <c r="J694" s="92">
        <v>1501</v>
      </c>
      <c r="K694" s="93">
        <v>1.6458333333333333</v>
      </c>
      <c r="L694" s="92">
        <v>111</v>
      </c>
      <c r="M694" s="93">
        <v>2.2200000000000002</v>
      </c>
      <c r="N694" s="15">
        <v>1612</v>
      </c>
      <c r="O694" s="56"/>
      <c r="P694" s="56"/>
      <c r="Q694" s="92">
        <v>515</v>
      </c>
      <c r="R694" s="64">
        <f t="shared" si="551"/>
        <v>0.57069066439081495</v>
      </c>
      <c r="S694" s="92">
        <v>159</v>
      </c>
      <c r="T694" s="64">
        <f t="shared" si="552"/>
        <v>1.0254329848650334</v>
      </c>
      <c r="U694" s="61">
        <f t="shared" si="553"/>
        <v>674</v>
      </c>
      <c r="V694" s="92">
        <v>0</v>
      </c>
      <c r="W694" s="64">
        <f t="shared" si="554"/>
        <v>0</v>
      </c>
      <c r="X694" s="92">
        <v>4</v>
      </c>
      <c r="Y694" s="92">
        <f t="shared" si="514"/>
        <v>0.19943707277844794</v>
      </c>
      <c r="Z694" s="87">
        <f t="shared" si="555"/>
        <v>4</v>
      </c>
      <c r="AB694" s="139">
        <v>4</v>
      </c>
      <c r="AC694" s="139">
        <v>36</v>
      </c>
      <c r="AD694" s="139">
        <v>10</v>
      </c>
      <c r="AE694" s="139">
        <v>-8</v>
      </c>
      <c r="AF694" s="139">
        <v>-10</v>
      </c>
      <c r="AG694" s="139">
        <v>4</v>
      </c>
    </row>
    <row r="695" spans="2:33" ht="15" customHeight="1" x14ac:dyDescent="0.3">
      <c r="B695" s="124">
        <v>44517</v>
      </c>
      <c r="C695" s="96"/>
      <c r="D695" s="96"/>
      <c r="E695" s="96"/>
      <c r="F695" s="96"/>
      <c r="G695" s="96"/>
      <c r="H695" s="95">
        <v>278</v>
      </c>
      <c r="I695" s="14"/>
      <c r="J695" s="92">
        <v>1501</v>
      </c>
      <c r="K695" s="93">
        <v>1.6458333333333333</v>
      </c>
      <c r="L695" s="92">
        <v>128</v>
      </c>
      <c r="M695" s="93">
        <v>2.56</v>
      </c>
      <c r="N695" s="15">
        <v>1629</v>
      </c>
      <c r="O695" s="56"/>
      <c r="P695" s="56"/>
      <c r="Q695" s="92">
        <v>534</v>
      </c>
      <c r="R695" s="64">
        <f t="shared" si="551"/>
        <v>0.59174527142659261</v>
      </c>
      <c r="S695" s="92">
        <v>109</v>
      </c>
      <c r="T695" s="64">
        <f t="shared" si="552"/>
        <v>0.70296978207728711</v>
      </c>
      <c r="U695" s="61">
        <f t="shared" si="553"/>
        <v>643</v>
      </c>
      <c r="V695" s="92">
        <v>0</v>
      </c>
      <c r="W695" s="64">
        <f t="shared" si="554"/>
        <v>0</v>
      </c>
      <c r="X695" s="92">
        <v>13</v>
      </c>
      <c r="Y695" s="92">
        <f t="shared" si="514"/>
        <v>0.64817048652995579</v>
      </c>
      <c r="Z695" s="87">
        <f t="shared" si="555"/>
        <v>13</v>
      </c>
      <c r="AB695" s="139">
        <v>4</v>
      </c>
      <c r="AC695" s="139">
        <v>33</v>
      </c>
      <c r="AD695" s="139">
        <v>16</v>
      </c>
      <c r="AE695" s="139">
        <v>-7</v>
      </c>
      <c r="AF695" s="139">
        <v>-10</v>
      </c>
      <c r="AG695" s="139">
        <v>4</v>
      </c>
    </row>
    <row r="696" spans="2:33" ht="15" customHeight="1" x14ac:dyDescent="0.3">
      <c r="B696" s="124">
        <v>44518</v>
      </c>
      <c r="C696" s="96"/>
      <c r="D696" s="96"/>
      <c r="E696" s="96"/>
      <c r="F696" s="96"/>
      <c r="G696" s="96"/>
      <c r="H696" s="95">
        <v>310</v>
      </c>
      <c r="I696" s="56"/>
      <c r="J696" s="92">
        <v>1499</v>
      </c>
      <c r="K696" s="93">
        <v>1.6436403508771931</v>
      </c>
      <c r="L696" s="92">
        <v>118</v>
      </c>
      <c r="M696" s="93">
        <v>2.36</v>
      </c>
      <c r="N696" s="15">
        <v>1617</v>
      </c>
      <c r="O696" s="56"/>
      <c r="P696" s="56"/>
      <c r="Q696" s="92">
        <v>477</v>
      </c>
      <c r="R696" s="64">
        <f t="shared" ref="R696:R701" si="556">Q696/Q$68</f>
        <v>0.52858145031925974</v>
      </c>
      <c r="S696" s="92">
        <v>109</v>
      </c>
      <c r="T696" s="64">
        <f t="shared" ref="T696:T701" si="557">S696/S$68</f>
        <v>0.70296978207728711</v>
      </c>
      <c r="U696" s="61">
        <f t="shared" ref="U696:U701" si="558">Q696+S696</f>
        <v>586</v>
      </c>
      <c r="V696" s="92">
        <v>1</v>
      </c>
      <c r="W696" s="64">
        <f t="shared" ref="W696:W701" si="559">V696/$V$68</f>
        <v>0.41264559068219636</v>
      </c>
      <c r="X696" s="92">
        <v>13</v>
      </c>
      <c r="Y696" s="92">
        <f t="shared" si="514"/>
        <v>0.64817048652995579</v>
      </c>
      <c r="Z696" s="87">
        <f t="shared" ref="Z696:Z701" si="560">V696+X696</f>
        <v>14</v>
      </c>
      <c r="AB696" s="139">
        <v>6</v>
      </c>
      <c r="AC696" s="139">
        <v>34</v>
      </c>
      <c r="AD696" s="139">
        <v>18</v>
      </c>
      <c r="AE696" s="139">
        <v>-8</v>
      </c>
      <c r="AF696" s="139">
        <v>-11</v>
      </c>
      <c r="AG696" s="139">
        <v>4</v>
      </c>
    </row>
    <row r="697" spans="2:33" ht="15" customHeight="1" x14ac:dyDescent="0.3">
      <c r="B697" s="124">
        <v>44519</v>
      </c>
      <c r="C697" s="96"/>
      <c r="D697" s="96"/>
      <c r="E697" s="96"/>
      <c r="F697" s="96"/>
      <c r="G697" s="96"/>
      <c r="H697" s="95">
        <v>358</v>
      </c>
      <c r="I697" s="56"/>
      <c r="J697" s="92">
        <v>1499</v>
      </c>
      <c r="K697" s="93">
        <v>1.6436403508771931</v>
      </c>
      <c r="L697" s="92">
        <v>129</v>
      </c>
      <c r="M697" s="93">
        <v>2.58</v>
      </c>
      <c r="N697" s="15">
        <v>1628</v>
      </c>
      <c r="O697" s="56"/>
      <c r="P697" s="56"/>
      <c r="Q697" s="92">
        <v>402</v>
      </c>
      <c r="R697" s="64">
        <f t="shared" si="556"/>
        <v>0.44547115938855852</v>
      </c>
      <c r="S697" s="92">
        <v>112</v>
      </c>
      <c r="T697" s="64">
        <f t="shared" si="557"/>
        <v>0.7223175742445519</v>
      </c>
      <c r="U697" s="61">
        <f t="shared" si="558"/>
        <v>514</v>
      </c>
      <c r="V697" s="92">
        <v>0</v>
      </c>
      <c r="W697" s="64">
        <f t="shared" si="559"/>
        <v>0</v>
      </c>
      <c r="X697" s="92">
        <v>16</v>
      </c>
      <c r="Y697" s="92">
        <f t="shared" si="514"/>
        <v>0.79774829111379175</v>
      </c>
      <c r="Z697" s="87">
        <f t="shared" si="560"/>
        <v>16</v>
      </c>
      <c r="AB697" s="139">
        <v>2</v>
      </c>
      <c r="AC697" s="139">
        <v>35</v>
      </c>
      <c r="AD697" s="139">
        <v>10</v>
      </c>
      <c r="AE697" s="139">
        <v>-6</v>
      </c>
      <c r="AF697" s="139">
        <v>-11</v>
      </c>
      <c r="AG697" s="139">
        <v>4</v>
      </c>
    </row>
    <row r="698" spans="2:33" ht="15" customHeight="1" x14ac:dyDescent="0.3">
      <c r="B698" s="124">
        <v>44520</v>
      </c>
      <c r="C698" s="96"/>
      <c r="D698" s="96"/>
      <c r="E698" s="96"/>
      <c r="F698" s="96"/>
      <c r="G698" s="96"/>
      <c r="H698" s="95">
        <v>330</v>
      </c>
      <c r="I698" s="56"/>
      <c r="J698" s="92">
        <v>929</v>
      </c>
      <c r="K698" s="93">
        <v>1.0186403508771931</v>
      </c>
      <c r="L698" s="92">
        <v>70</v>
      </c>
      <c r="M698" s="93">
        <v>1.4</v>
      </c>
      <c r="N698" s="15">
        <v>999</v>
      </c>
      <c r="O698" s="56"/>
      <c r="P698" s="56"/>
      <c r="Q698" s="276">
        <v>0</v>
      </c>
      <c r="R698" s="85">
        <f t="shared" si="556"/>
        <v>0</v>
      </c>
      <c r="S698" s="276">
        <v>0</v>
      </c>
      <c r="T698" s="85">
        <f t="shared" si="557"/>
        <v>0</v>
      </c>
      <c r="U698" s="86">
        <f t="shared" si="558"/>
        <v>0</v>
      </c>
      <c r="V698" s="276">
        <v>0</v>
      </c>
      <c r="W698" s="85">
        <f t="shared" si="559"/>
        <v>0</v>
      </c>
      <c r="X698" s="276">
        <v>0</v>
      </c>
      <c r="Y698" s="92">
        <f t="shared" si="514"/>
        <v>0</v>
      </c>
      <c r="Z698" s="87">
        <f t="shared" si="560"/>
        <v>0</v>
      </c>
      <c r="AB698" s="139">
        <v>-3</v>
      </c>
      <c r="AC698" s="139">
        <v>24</v>
      </c>
      <c r="AD698" s="139">
        <v>0</v>
      </c>
      <c r="AE698" s="139">
        <v>-6</v>
      </c>
      <c r="AF698" s="139">
        <v>0</v>
      </c>
      <c r="AG698" s="139">
        <v>2</v>
      </c>
    </row>
    <row r="699" spans="2:33" ht="15" customHeight="1" x14ac:dyDescent="0.3">
      <c r="B699" s="124">
        <v>44521</v>
      </c>
      <c r="C699" s="96"/>
      <c r="D699" s="96"/>
      <c r="E699" s="96"/>
      <c r="F699" s="96"/>
      <c r="G699" s="96"/>
      <c r="H699" s="95">
        <v>358</v>
      </c>
      <c r="I699" s="56"/>
      <c r="J699" s="92">
        <v>909</v>
      </c>
      <c r="K699" s="93">
        <v>0.99671052631578949</v>
      </c>
      <c r="L699" s="92">
        <v>46</v>
      </c>
      <c r="M699" s="93">
        <v>0.92</v>
      </c>
      <c r="N699" s="15">
        <v>955</v>
      </c>
      <c r="O699" s="56"/>
      <c r="P699" s="56"/>
      <c r="Q699" s="276">
        <v>0</v>
      </c>
      <c r="R699" s="85">
        <f t="shared" si="556"/>
        <v>0</v>
      </c>
      <c r="S699" s="276">
        <v>0</v>
      </c>
      <c r="T699" s="85">
        <f t="shared" si="557"/>
        <v>0</v>
      </c>
      <c r="U699" s="86">
        <f t="shared" si="558"/>
        <v>0</v>
      </c>
      <c r="V699" s="276">
        <v>0</v>
      </c>
      <c r="W699" s="85">
        <f t="shared" si="559"/>
        <v>0</v>
      </c>
      <c r="X699" s="276">
        <v>0</v>
      </c>
      <c r="Y699" s="92">
        <f t="shared" si="514"/>
        <v>0</v>
      </c>
      <c r="Z699" s="87">
        <f t="shared" si="560"/>
        <v>0</v>
      </c>
      <c r="AB699" s="139">
        <v>-7</v>
      </c>
      <c r="AC699" s="139">
        <v>18</v>
      </c>
      <c r="AD699" s="139">
        <v>-8</v>
      </c>
      <c r="AE699" s="139">
        <v>-7</v>
      </c>
      <c r="AF699" s="139">
        <v>-1</v>
      </c>
      <c r="AG699" s="139">
        <v>3</v>
      </c>
    </row>
    <row r="700" spans="2:33" ht="15" customHeight="1" x14ac:dyDescent="0.3">
      <c r="B700" s="124">
        <v>44522</v>
      </c>
      <c r="C700" s="96"/>
      <c r="D700" s="96"/>
      <c r="E700" s="96"/>
      <c r="F700" s="96"/>
      <c r="G700" s="96"/>
      <c r="H700" s="95">
        <v>324</v>
      </c>
      <c r="I700" s="56"/>
      <c r="J700" s="92">
        <v>1496</v>
      </c>
      <c r="K700" s="93">
        <v>1.6403508771929824</v>
      </c>
      <c r="L700" s="92">
        <v>101</v>
      </c>
      <c r="M700" s="93">
        <v>2.02</v>
      </c>
      <c r="N700" s="15">
        <v>1597</v>
      </c>
      <c r="O700" s="56"/>
      <c r="P700" s="56"/>
      <c r="Q700" s="92">
        <v>568</v>
      </c>
      <c r="R700" s="64">
        <f t="shared" si="556"/>
        <v>0.62942193664851054</v>
      </c>
      <c r="S700" s="92">
        <v>125</v>
      </c>
      <c r="T700" s="64">
        <f t="shared" si="557"/>
        <v>0.80615800696936601</v>
      </c>
      <c r="U700" s="61">
        <f t="shared" si="558"/>
        <v>693</v>
      </c>
      <c r="V700" s="92">
        <v>0</v>
      </c>
      <c r="W700" s="64">
        <f t="shared" si="559"/>
        <v>0</v>
      </c>
      <c r="X700" s="92">
        <v>11</v>
      </c>
      <c r="Y700" s="92">
        <f t="shared" si="514"/>
        <v>0.54845195014073189</v>
      </c>
      <c r="Z700" s="87">
        <f t="shared" si="560"/>
        <v>11</v>
      </c>
      <c r="AB700" s="139">
        <v>0</v>
      </c>
      <c r="AC700" s="139">
        <v>32</v>
      </c>
      <c r="AD700" s="139">
        <v>0</v>
      </c>
      <c r="AE700" s="139">
        <v>-13</v>
      </c>
      <c r="AF700" s="139">
        <v>-11</v>
      </c>
      <c r="AG700" s="139">
        <v>6</v>
      </c>
    </row>
    <row r="701" spans="2:33" ht="15" customHeight="1" x14ac:dyDescent="0.3">
      <c r="B701" s="124">
        <v>44523</v>
      </c>
      <c r="C701" s="96"/>
      <c r="D701" s="96"/>
      <c r="E701" s="96"/>
      <c r="F701" s="96"/>
      <c r="G701" s="96"/>
      <c r="H701" s="95">
        <v>253</v>
      </c>
      <c r="I701" s="56"/>
      <c r="J701" s="92">
        <v>1501</v>
      </c>
      <c r="K701" s="93">
        <v>1.6458333333333333</v>
      </c>
      <c r="L701" s="92">
        <v>134</v>
      </c>
      <c r="M701" s="93">
        <v>2.68</v>
      </c>
      <c r="N701" s="15">
        <v>1635</v>
      </c>
      <c r="O701" s="56"/>
      <c r="P701" s="56"/>
      <c r="Q701" s="92">
        <v>688</v>
      </c>
      <c r="R701" s="64">
        <f t="shared" si="556"/>
        <v>0.76239840213763244</v>
      </c>
      <c r="S701" s="92">
        <v>108</v>
      </c>
      <c r="T701" s="64">
        <f t="shared" si="557"/>
        <v>0.69652051802153214</v>
      </c>
      <c r="U701" s="61">
        <f t="shared" si="558"/>
        <v>796</v>
      </c>
      <c r="V701" s="92">
        <v>17</v>
      </c>
      <c r="W701" s="64">
        <f t="shared" si="559"/>
        <v>7.0149750415973378</v>
      </c>
      <c r="X701" s="92">
        <v>9</v>
      </c>
      <c r="Y701" s="92">
        <f t="shared" si="514"/>
        <v>0.44873341375150788</v>
      </c>
      <c r="Z701" s="87">
        <f t="shared" si="560"/>
        <v>26</v>
      </c>
      <c r="AB701" s="139">
        <v>2</v>
      </c>
      <c r="AC701" s="139">
        <v>34</v>
      </c>
      <c r="AD701" s="139">
        <v>2</v>
      </c>
      <c r="AE701" s="139">
        <v>-10</v>
      </c>
      <c r="AF701" s="139">
        <v>-10</v>
      </c>
      <c r="AG701" s="139">
        <v>5</v>
      </c>
    </row>
    <row r="702" spans="2:33" ht="15" customHeight="1" x14ac:dyDescent="0.3">
      <c r="B702" s="124">
        <v>44524</v>
      </c>
      <c r="C702" s="96"/>
      <c r="D702" s="96"/>
      <c r="E702" s="96"/>
      <c r="F702" s="96"/>
      <c r="G702" s="96"/>
      <c r="H702" s="95">
        <v>271</v>
      </c>
      <c r="I702" s="56"/>
      <c r="J702" s="92">
        <v>1495</v>
      </c>
      <c r="K702" s="93">
        <v>1.6392543859649122</v>
      </c>
      <c r="L702" s="92">
        <v>118</v>
      </c>
      <c r="M702" s="93">
        <v>2.36</v>
      </c>
      <c r="N702" s="15">
        <v>1613</v>
      </c>
      <c r="O702" s="56"/>
      <c r="P702" s="56"/>
      <c r="Q702" s="92">
        <v>771</v>
      </c>
      <c r="R702" s="64">
        <f t="shared" ref="R702" si="561">Q702/Q$68</f>
        <v>0.85437379076760844</v>
      </c>
      <c r="S702" s="92">
        <v>123</v>
      </c>
      <c r="T702" s="64">
        <f t="shared" ref="T702" si="562">S702/S$68</f>
        <v>0.79325947885785608</v>
      </c>
      <c r="U702" s="61">
        <f t="shared" ref="U702" si="563">Q702+S702</f>
        <v>894</v>
      </c>
      <c r="V702" s="92">
        <v>0</v>
      </c>
      <c r="W702" s="64">
        <f t="shared" ref="W702" si="564">V702/$V$68</f>
        <v>0</v>
      </c>
      <c r="X702" s="92">
        <v>0</v>
      </c>
      <c r="Y702" s="92">
        <f t="shared" si="514"/>
        <v>0</v>
      </c>
      <c r="Z702" s="87">
        <f t="shared" ref="Z702" si="565">V702+X702</f>
        <v>0</v>
      </c>
      <c r="AB702" s="139">
        <v>4</v>
      </c>
      <c r="AC702" s="139">
        <v>33</v>
      </c>
      <c r="AD702" s="139">
        <v>5</v>
      </c>
      <c r="AE702" s="139">
        <v>-9</v>
      </c>
      <c r="AF702" s="139">
        <v>-10</v>
      </c>
      <c r="AG702" s="139">
        <v>4</v>
      </c>
    </row>
    <row r="703" spans="2:33" ht="15" customHeight="1" x14ac:dyDescent="0.3">
      <c r="B703" s="124">
        <v>44525</v>
      </c>
      <c r="C703" s="96"/>
      <c r="D703" s="96"/>
      <c r="E703" s="96"/>
      <c r="F703" s="96"/>
      <c r="G703" s="96"/>
      <c r="H703" s="95">
        <v>312</v>
      </c>
      <c r="I703" s="56"/>
      <c r="J703" s="92">
        <v>1499</v>
      </c>
      <c r="K703" s="93">
        <v>1.6436403508771931</v>
      </c>
      <c r="L703" s="92">
        <v>113</v>
      </c>
      <c r="M703" s="93">
        <v>2.2599999999999998</v>
      </c>
      <c r="N703" s="15">
        <v>1612</v>
      </c>
      <c r="O703" s="56"/>
      <c r="P703" s="56"/>
      <c r="Q703" s="92">
        <v>661</v>
      </c>
      <c r="R703" s="64">
        <f t="shared" ref="R703:R708" si="566">Q703/Q$68</f>
        <v>0.73247869740257998</v>
      </c>
      <c r="S703" s="92">
        <v>159</v>
      </c>
      <c r="T703" s="64">
        <f t="shared" ref="T703:T708" si="567">S703/S$68</f>
        <v>1.0254329848650334</v>
      </c>
      <c r="U703" s="61">
        <f t="shared" ref="U703:U708" si="568">Q703+S703</f>
        <v>820</v>
      </c>
      <c r="V703" s="92">
        <v>0</v>
      </c>
      <c r="W703" s="64">
        <f t="shared" ref="W703:W708" si="569">V703/$V$68</f>
        <v>0</v>
      </c>
      <c r="X703" s="92">
        <v>13</v>
      </c>
      <c r="Y703" s="92">
        <f t="shared" si="514"/>
        <v>0.64817048652995579</v>
      </c>
      <c r="Z703" s="87">
        <f t="shared" ref="Z703:Z708" si="570">V703+X703</f>
        <v>13</v>
      </c>
      <c r="AB703" s="139">
        <v>5</v>
      </c>
      <c r="AC703" s="139">
        <v>35</v>
      </c>
      <c r="AD703" s="139">
        <v>-1</v>
      </c>
      <c r="AE703" s="139">
        <v>-11</v>
      </c>
      <c r="AF703" s="139">
        <v>-11</v>
      </c>
      <c r="AG703" s="139">
        <v>5</v>
      </c>
    </row>
    <row r="704" spans="2:33" ht="15" customHeight="1" x14ac:dyDescent="0.3">
      <c r="B704" s="124">
        <v>44526</v>
      </c>
      <c r="C704" s="96"/>
      <c r="D704" s="96"/>
      <c r="E704" s="96"/>
      <c r="F704" s="96"/>
      <c r="G704" s="96"/>
      <c r="H704" s="95">
        <v>360</v>
      </c>
      <c r="I704" s="56"/>
      <c r="J704" s="92">
        <v>1503</v>
      </c>
      <c r="K704" s="93">
        <v>1.6480263157894737</v>
      </c>
      <c r="L704" s="92">
        <v>117</v>
      </c>
      <c r="M704" s="93">
        <v>2.34</v>
      </c>
      <c r="N704" s="15">
        <v>1620</v>
      </c>
      <c r="O704" s="56"/>
      <c r="P704" s="56"/>
      <c r="Q704" s="92">
        <v>647</v>
      </c>
      <c r="R704" s="64">
        <f t="shared" si="566"/>
        <v>0.71696477642884915</v>
      </c>
      <c r="S704" s="92">
        <v>175</v>
      </c>
      <c r="T704" s="64">
        <f t="shared" si="567"/>
        <v>1.1286212097571124</v>
      </c>
      <c r="U704" s="61">
        <f t="shared" si="568"/>
        <v>822</v>
      </c>
      <c r="V704" s="92">
        <v>0</v>
      </c>
      <c r="W704" s="64">
        <f t="shared" si="569"/>
        <v>0</v>
      </c>
      <c r="X704" s="92">
        <v>22</v>
      </c>
      <c r="Y704" s="92">
        <f t="shared" ref="Y704:Y767" si="571">X704/$X$68</f>
        <v>1.0969039002814638</v>
      </c>
      <c r="Z704" s="87">
        <f t="shared" si="570"/>
        <v>22</v>
      </c>
      <c r="AB704" s="139">
        <v>4</v>
      </c>
      <c r="AC704" s="139">
        <v>39</v>
      </c>
      <c r="AD704" s="139">
        <v>2</v>
      </c>
      <c r="AE704" s="139">
        <v>-7</v>
      </c>
      <c r="AF704" s="139">
        <v>-11</v>
      </c>
      <c r="AG704" s="139">
        <v>4</v>
      </c>
    </row>
    <row r="705" spans="2:33" ht="15" customHeight="1" x14ac:dyDescent="0.3">
      <c r="B705" s="124">
        <v>44527</v>
      </c>
      <c r="C705" s="96"/>
      <c r="D705" s="96"/>
      <c r="E705" s="96"/>
      <c r="F705" s="96"/>
      <c r="G705" s="96"/>
      <c r="H705" s="95">
        <v>320</v>
      </c>
      <c r="I705" s="56"/>
      <c r="J705" s="92">
        <v>923</v>
      </c>
      <c r="K705" s="93">
        <v>1.0120614035087718</v>
      </c>
      <c r="L705" s="92">
        <v>71</v>
      </c>
      <c r="M705" s="93">
        <v>1.42</v>
      </c>
      <c r="N705" s="15">
        <v>994</v>
      </c>
      <c r="O705" s="56"/>
      <c r="P705" s="56"/>
      <c r="Q705" s="95">
        <v>0</v>
      </c>
      <c r="R705" s="67">
        <f t="shared" si="566"/>
        <v>0</v>
      </c>
      <c r="S705" s="95">
        <v>0</v>
      </c>
      <c r="T705" s="67">
        <f t="shared" si="567"/>
        <v>0</v>
      </c>
      <c r="U705" s="61">
        <f t="shared" si="568"/>
        <v>0</v>
      </c>
      <c r="V705" s="95">
        <v>0</v>
      </c>
      <c r="W705" s="67">
        <f t="shared" si="569"/>
        <v>0</v>
      </c>
      <c r="X705" s="95">
        <v>0</v>
      </c>
      <c r="Y705" s="92">
        <f t="shared" si="571"/>
        <v>0</v>
      </c>
      <c r="Z705" s="87">
        <f t="shared" si="570"/>
        <v>0</v>
      </c>
      <c r="AB705" s="139">
        <v>-2</v>
      </c>
      <c r="AC705" s="139">
        <v>27</v>
      </c>
      <c r="AD705" s="139">
        <v>-9</v>
      </c>
      <c r="AE705" s="139">
        <v>-7</v>
      </c>
      <c r="AF705" s="139">
        <v>0</v>
      </c>
      <c r="AG705" s="139">
        <v>3</v>
      </c>
    </row>
    <row r="706" spans="2:33" ht="15" customHeight="1" x14ac:dyDescent="0.3">
      <c r="B706" s="124">
        <v>44528</v>
      </c>
      <c r="C706" s="96"/>
      <c r="D706" s="96"/>
      <c r="E706" s="96"/>
      <c r="F706" s="96"/>
      <c r="G706" s="96"/>
      <c r="H706" s="95">
        <v>359</v>
      </c>
      <c r="I706" s="56"/>
      <c r="J706" s="92">
        <v>901</v>
      </c>
      <c r="K706" s="93">
        <v>0.98793859649122806</v>
      </c>
      <c r="L706" s="92">
        <v>44</v>
      </c>
      <c r="M706" s="93">
        <v>0.88</v>
      </c>
      <c r="N706" s="15">
        <v>945</v>
      </c>
      <c r="O706" s="56"/>
      <c r="P706" s="56"/>
      <c r="Q706" s="95">
        <v>0</v>
      </c>
      <c r="R706" s="67">
        <f t="shared" si="566"/>
        <v>0</v>
      </c>
      <c r="S706" s="95">
        <v>0</v>
      </c>
      <c r="T706" s="67">
        <f t="shared" si="567"/>
        <v>0</v>
      </c>
      <c r="U706" s="61">
        <f t="shared" si="568"/>
        <v>0</v>
      </c>
      <c r="V706" s="95">
        <v>0</v>
      </c>
      <c r="W706" s="67">
        <f t="shared" si="569"/>
        <v>0</v>
      </c>
      <c r="X706" s="95">
        <v>0</v>
      </c>
      <c r="Y706" s="92">
        <f t="shared" si="571"/>
        <v>0</v>
      </c>
      <c r="Z706" s="87">
        <f t="shared" si="570"/>
        <v>0</v>
      </c>
      <c r="AB706" s="139">
        <v>-8</v>
      </c>
      <c r="AC706" s="139">
        <v>18</v>
      </c>
      <c r="AD706" s="139">
        <v>-25</v>
      </c>
      <c r="AE706" s="139">
        <v>-12</v>
      </c>
      <c r="AF706" s="139">
        <v>-2</v>
      </c>
      <c r="AG706" s="139">
        <v>4</v>
      </c>
    </row>
    <row r="707" spans="2:33" ht="15" customHeight="1" x14ac:dyDescent="0.3">
      <c r="B707" s="124">
        <v>44529</v>
      </c>
      <c r="C707" s="96"/>
      <c r="D707" s="96"/>
      <c r="E707" s="96"/>
      <c r="F707" s="96"/>
      <c r="G707" s="96"/>
      <c r="H707" s="95">
        <v>328</v>
      </c>
      <c r="I707" s="56"/>
      <c r="J707" s="92">
        <v>1495</v>
      </c>
      <c r="K707" s="93">
        <v>1.6392543859649122</v>
      </c>
      <c r="L707" s="92">
        <v>97</v>
      </c>
      <c r="M707" s="93">
        <v>1.94</v>
      </c>
      <c r="N707" s="15">
        <v>1592</v>
      </c>
      <c r="O707" s="56"/>
      <c r="P707" s="56"/>
      <c r="Q707" s="92">
        <v>933</v>
      </c>
      <c r="R707" s="64">
        <f t="shared" si="566"/>
        <v>1.0338920191779231</v>
      </c>
      <c r="S707" s="92">
        <v>392</v>
      </c>
      <c r="T707" s="64">
        <f t="shared" si="567"/>
        <v>2.5281115098559317</v>
      </c>
      <c r="U707" s="61">
        <f t="shared" si="568"/>
        <v>1325</v>
      </c>
      <c r="V707" s="92">
        <v>0</v>
      </c>
      <c r="W707" s="64">
        <f t="shared" si="569"/>
        <v>0</v>
      </c>
      <c r="X707" s="92">
        <v>7</v>
      </c>
      <c r="Y707" s="92">
        <f t="shared" si="571"/>
        <v>0.34901487736228393</v>
      </c>
      <c r="Z707" s="87">
        <f t="shared" si="570"/>
        <v>7</v>
      </c>
      <c r="AB707" s="139">
        <v>3</v>
      </c>
      <c r="AC707" s="139">
        <v>39</v>
      </c>
      <c r="AD707" s="139">
        <v>-2</v>
      </c>
      <c r="AE707" s="139">
        <v>-12</v>
      </c>
      <c r="AF707" s="139">
        <v>-12</v>
      </c>
      <c r="AG707" s="139">
        <v>6</v>
      </c>
    </row>
    <row r="708" spans="2:33" ht="15" customHeight="1" x14ac:dyDescent="0.3">
      <c r="B708" s="124">
        <v>44530</v>
      </c>
      <c r="C708" s="96"/>
      <c r="D708" s="96"/>
      <c r="E708" s="96"/>
      <c r="F708" s="96"/>
      <c r="G708" s="96"/>
      <c r="H708" s="95">
        <v>244</v>
      </c>
      <c r="I708" s="56"/>
      <c r="J708" s="92">
        <v>1501</v>
      </c>
      <c r="K708" s="93">
        <v>1.6458333333333333</v>
      </c>
      <c r="L708" s="92">
        <v>135</v>
      </c>
      <c r="M708" s="93">
        <v>2.7</v>
      </c>
      <c r="N708" s="15">
        <v>1636</v>
      </c>
      <c r="O708" s="56"/>
      <c r="P708" s="56"/>
      <c r="Q708" s="92">
        <v>1177</v>
      </c>
      <c r="R708" s="64">
        <f t="shared" si="566"/>
        <v>1.3042774990058044</v>
      </c>
      <c r="S708" s="92">
        <v>369</v>
      </c>
      <c r="T708" s="64">
        <f t="shared" si="567"/>
        <v>2.3797784365735684</v>
      </c>
      <c r="U708" s="61">
        <f t="shared" si="568"/>
        <v>1546</v>
      </c>
      <c r="V708" s="92">
        <v>0</v>
      </c>
      <c r="W708" s="64">
        <f t="shared" si="569"/>
        <v>0</v>
      </c>
      <c r="X708" s="92">
        <v>7</v>
      </c>
      <c r="Y708" s="92">
        <f t="shared" si="571"/>
        <v>0.34901487736228393</v>
      </c>
      <c r="Z708" s="87">
        <f t="shared" si="570"/>
        <v>7</v>
      </c>
      <c r="AB708" s="139">
        <v>15</v>
      </c>
      <c r="AC708" s="139">
        <v>49</v>
      </c>
      <c r="AD708" s="139">
        <v>13</v>
      </c>
      <c r="AE708" s="139">
        <v>-7</v>
      </c>
      <c r="AF708" s="139">
        <v>-11</v>
      </c>
      <c r="AG708" s="139">
        <v>2</v>
      </c>
    </row>
    <row r="709" spans="2:33" ht="15" customHeight="1" x14ac:dyDescent="0.3">
      <c r="B709" s="124">
        <v>44531</v>
      </c>
      <c r="C709" s="96"/>
      <c r="D709" s="96"/>
      <c r="E709" s="96"/>
      <c r="F709" s="96"/>
      <c r="G709" s="96"/>
      <c r="H709" s="95">
        <v>261</v>
      </c>
      <c r="I709" s="56"/>
      <c r="J709" s="92">
        <v>913</v>
      </c>
      <c r="K709" s="93">
        <v>1.0010964912280702</v>
      </c>
      <c r="L709" s="92">
        <v>61</v>
      </c>
      <c r="M709" s="93">
        <v>1.22</v>
      </c>
      <c r="N709" s="15">
        <v>974</v>
      </c>
      <c r="O709" s="56"/>
      <c r="P709" s="56"/>
      <c r="Q709" s="92">
        <v>0</v>
      </c>
      <c r="R709" s="64">
        <f t="shared" ref="R709:R714" si="572">Q709/Q$68</f>
        <v>0</v>
      </c>
      <c r="S709" s="92">
        <v>0</v>
      </c>
      <c r="T709" s="64">
        <f t="shared" ref="T709:T714" si="573">S709/S$68</f>
        <v>0</v>
      </c>
      <c r="U709" s="61">
        <f t="shared" ref="U709:U714" si="574">Q709+S709</f>
        <v>0</v>
      </c>
      <c r="V709" s="92">
        <v>0</v>
      </c>
      <c r="W709" s="64">
        <f t="shared" ref="W709:W714" si="575">V709/$V$68</f>
        <v>0</v>
      </c>
      <c r="X709" s="92">
        <v>0</v>
      </c>
      <c r="Y709" s="92">
        <f t="shared" si="571"/>
        <v>0</v>
      </c>
      <c r="Z709" s="87">
        <f t="shared" ref="Z709:Z722" si="576">V709+X709</f>
        <v>0</v>
      </c>
      <c r="AB709" s="139">
        <v>-1</v>
      </c>
      <c r="AC709" s="139">
        <v>33</v>
      </c>
      <c r="AD709" s="139">
        <v>4</v>
      </c>
      <c r="AE709" s="139">
        <v>-36</v>
      </c>
      <c r="AF709" s="139">
        <v>-70</v>
      </c>
      <c r="AG709" s="139">
        <v>22</v>
      </c>
    </row>
    <row r="710" spans="2:33" ht="15" customHeight="1" x14ac:dyDescent="0.3">
      <c r="B710" s="124">
        <v>44532</v>
      </c>
      <c r="C710" s="96"/>
      <c r="D710" s="96"/>
      <c r="E710" s="96"/>
      <c r="F710" s="96"/>
      <c r="G710" s="96"/>
      <c r="H710" s="95">
        <v>289</v>
      </c>
      <c r="I710" s="56"/>
      <c r="J710" s="92">
        <v>1494</v>
      </c>
      <c r="K710" s="93">
        <v>1.638157894736842</v>
      </c>
      <c r="L710" s="92">
        <v>113</v>
      </c>
      <c r="M710" s="93">
        <v>2.2599999999999998</v>
      </c>
      <c r="N710" s="15">
        <v>1607</v>
      </c>
      <c r="O710" s="56"/>
      <c r="P710" s="56"/>
      <c r="Q710" s="92">
        <v>368</v>
      </c>
      <c r="R710" s="64">
        <f t="shared" si="572"/>
        <v>0.4077944941666406</v>
      </c>
      <c r="S710" s="92">
        <v>113</v>
      </c>
      <c r="T710" s="64">
        <f t="shared" si="573"/>
        <v>0.72876683830030686</v>
      </c>
      <c r="U710" s="61">
        <f t="shared" si="574"/>
        <v>481</v>
      </c>
      <c r="V710" s="92">
        <v>0</v>
      </c>
      <c r="W710" s="64">
        <f t="shared" si="575"/>
        <v>0</v>
      </c>
      <c r="X710" s="92">
        <v>10</v>
      </c>
      <c r="Y710" s="92">
        <f t="shared" si="571"/>
        <v>0.49859268194611989</v>
      </c>
      <c r="Z710" s="87">
        <f t="shared" si="576"/>
        <v>10</v>
      </c>
      <c r="AB710" s="139">
        <v>7</v>
      </c>
      <c r="AC710" s="139">
        <v>48</v>
      </c>
      <c r="AD710" s="139">
        <v>6</v>
      </c>
      <c r="AE710" s="139">
        <v>-10</v>
      </c>
      <c r="AF710" s="139">
        <v>-12</v>
      </c>
      <c r="AG710" s="139">
        <v>5</v>
      </c>
    </row>
    <row r="711" spans="2:33" ht="15" customHeight="1" x14ac:dyDescent="0.3">
      <c r="B711" s="124">
        <v>44533</v>
      </c>
      <c r="C711" s="96"/>
      <c r="D711" s="96"/>
      <c r="E711" s="96"/>
      <c r="F711" s="96"/>
      <c r="G711" s="96"/>
      <c r="H711" s="95">
        <v>350</v>
      </c>
      <c r="I711" s="56"/>
      <c r="J711" s="92">
        <v>1499</v>
      </c>
      <c r="K711" s="93">
        <v>1.6436403508771931</v>
      </c>
      <c r="L711" s="92">
        <v>124</v>
      </c>
      <c r="M711" s="93">
        <v>2.48</v>
      </c>
      <c r="N711" s="15">
        <v>1623</v>
      </c>
      <c r="O711" s="56"/>
      <c r="P711" s="56"/>
      <c r="Q711" s="92">
        <v>223</v>
      </c>
      <c r="R711" s="64">
        <f t="shared" si="572"/>
        <v>0.24711459836728494</v>
      </c>
      <c r="S711" s="92">
        <v>59</v>
      </c>
      <c r="T711" s="64">
        <f t="shared" si="573"/>
        <v>0.38050657928954074</v>
      </c>
      <c r="U711" s="61">
        <f t="shared" si="574"/>
        <v>282</v>
      </c>
      <c r="V711" s="92">
        <v>1</v>
      </c>
      <c r="W711" s="64">
        <f t="shared" si="575"/>
        <v>0.41264559068219636</v>
      </c>
      <c r="X711" s="92">
        <v>14</v>
      </c>
      <c r="Y711" s="92">
        <f t="shared" si="571"/>
        <v>0.69802975472456785</v>
      </c>
      <c r="Z711" s="87">
        <f t="shared" si="576"/>
        <v>15</v>
      </c>
      <c r="AB711" s="139">
        <v>1</v>
      </c>
      <c r="AC711" s="139">
        <v>42</v>
      </c>
      <c r="AD711" s="139">
        <v>3</v>
      </c>
      <c r="AE711" s="139">
        <v>-10</v>
      </c>
      <c r="AF711" s="139">
        <v>-12</v>
      </c>
      <c r="AG711" s="139">
        <v>5</v>
      </c>
    </row>
    <row r="712" spans="2:33" ht="15" customHeight="1" x14ac:dyDescent="0.3">
      <c r="B712" s="124">
        <v>44534</v>
      </c>
      <c r="C712" s="96"/>
      <c r="D712" s="96"/>
      <c r="E712" s="96"/>
      <c r="F712" s="96"/>
      <c r="G712" s="96"/>
      <c r="H712" s="95">
        <v>311</v>
      </c>
      <c r="I712" s="56"/>
      <c r="J712" s="92">
        <v>922</v>
      </c>
      <c r="K712" s="93">
        <v>1.0109649122807018</v>
      </c>
      <c r="L712" s="92">
        <v>58</v>
      </c>
      <c r="M712" s="93">
        <v>1.1599999999999999</v>
      </c>
      <c r="N712" s="15">
        <v>980</v>
      </c>
      <c r="O712" s="56"/>
      <c r="P712" s="56"/>
      <c r="Q712" s="95">
        <v>0</v>
      </c>
      <c r="R712" s="67">
        <f t="shared" si="572"/>
        <v>0</v>
      </c>
      <c r="S712" s="95">
        <v>0</v>
      </c>
      <c r="T712" s="67">
        <f t="shared" si="573"/>
        <v>0</v>
      </c>
      <c r="U712" s="61">
        <f t="shared" si="574"/>
        <v>0</v>
      </c>
      <c r="V712" s="95">
        <v>0</v>
      </c>
      <c r="W712" s="67">
        <f t="shared" si="575"/>
        <v>0</v>
      </c>
      <c r="X712" s="95">
        <v>0</v>
      </c>
      <c r="Y712" s="92">
        <f t="shared" si="571"/>
        <v>0</v>
      </c>
      <c r="Z712" s="62">
        <f t="shared" si="576"/>
        <v>0</v>
      </c>
      <c r="AB712" s="139">
        <v>-2</v>
      </c>
      <c r="AC712" s="139">
        <v>30</v>
      </c>
      <c r="AD712" s="139">
        <v>2</v>
      </c>
      <c r="AE712" s="139">
        <v>-5</v>
      </c>
      <c r="AF712" s="139">
        <v>0</v>
      </c>
      <c r="AG712" s="139">
        <v>4</v>
      </c>
    </row>
    <row r="713" spans="2:33" ht="15" customHeight="1" x14ac:dyDescent="0.3">
      <c r="B713" s="124">
        <v>44535</v>
      </c>
      <c r="C713" s="96"/>
      <c r="D713" s="96"/>
      <c r="E713" s="96"/>
      <c r="F713" s="96"/>
      <c r="G713" s="96"/>
      <c r="H713" s="95">
        <v>337</v>
      </c>
      <c r="I713" s="56"/>
      <c r="J713" s="92">
        <v>900</v>
      </c>
      <c r="K713" s="93">
        <v>0.98684210526315785</v>
      </c>
      <c r="L713" s="92">
        <v>45</v>
      </c>
      <c r="M713" s="93">
        <v>0.9</v>
      </c>
      <c r="N713" s="15">
        <v>945</v>
      </c>
      <c r="O713" s="56"/>
      <c r="P713" s="56"/>
      <c r="Q713" s="95">
        <v>0</v>
      </c>
      <c r="R713" s="67">
        <f t="shared" si="572"/>
        <v>0</v>
      </c>
      <c r="S713" s="95">
        <v>0</v>
      </c>
      <c r="T713" s="67">
        <f t="shared" si="573"/>
        <v>0</v>
      </c>
      <c r="U713" s="61">
        <f t="shared" si="574"/>
        <v>0</v>
      </c>
      <c r="V713" s="95">
        <v>0</v>
      </c>
      <c r="W713" s="67">
        <f t="shared" si="575"/>
        <v>0</v>
      </c>
      <c r="X713" s="95">
        <v>0</v>
      </c>
      <c r="Y713" s="92">
        <f t="shared" si="571"/>
        <v>0</v>
      </c>
      <c r="Z713" s="62">
        <f t="shared" si="576"/>
        <v>0</v>
      </c>
      <c r="AB713" s="139">
        <v>-5</v>
      </c>
      <c r="AC713" s="139">
        <v>23</v>
      </c>
      <c r="AD713" s="139">
        <v>-5</v>
      </c>
      <c r="AE713" s="139">
        <v>-7</v>
      </c>
      <c r="AF713" s="139">
        <v>-1</v>
      </c>
      <c r="AG713" s="139">
        <v>4</v>
      </c>
    </row>
    <row r="714" spans="2:33" ht="15" customHeight="1" x14ac:dyDescent="0.3">
      <c r="B714" s="124">
        <v>44536</v>
      </c>
      <c r="C714" s="96"/>
      <c r="D714" s="96"/>
      <c r="E714" s="96"/>
      <c r="F714" s="96"/>
      <c r="G714" s="96"/>
      <c r="H714" s="95">
        <v>322</v>
      </c>
      <c r="I714" s="56"/>
      <c r="J714" s="92">
        <v>1504</v>
      </c>
      <c r="K714" s="93">
        <v>1.6491228070175439</v>
      </c>
      <c r="L714" s="92">
        <v>99</v>
      </c>
      <c r="M714" s="93">
        <v>1.98</v>
      </c>
      <c r="N714" s="15">
        <v>1603</v>
      </c>
      <c r="O714" s="56"/>
      <c r="P714" s="56"/>
      <c r="Q714" s="92">
        <v>374</v>
      </c>
      <c r="R714" s="64">
        <f t="shared" si="572"/>
        <v>0.41444331744109669</v>
      </c>
      <c r="S714" s="92">
        <v>128</v>
      </c>
      <c r="T714" s="64">
        <f t="shared" si="573"/>
        <v>0.8255057991366308</v>
      </c>
      <c r="U714" s="61">
        <f t="shared" si="574"/>
        <v>502</v>
      </c>
      <c r="V714" s="92">
        <v>3</v>
      </c>
      <c r="W714" s="64">
        <f t="shared" si="575"/>
        <v>1.237936772046589</v>
      </c>
      <c r="X714" s="92">
        <v>6</v>
      </c>
      <c r="Y714" s="92">
        <f t="shared" si="571"/>
        <v>0.29915560916767192</v>
      </c>
      <c r="Z714" s="87">
        <f t="shared" si="576"/>
        <v>9</v>
      </c>
      <c r="AB714" s="139">
        <v>7</v>
      </c>
      <c r="AC714" s="139">
        <v>44</v>
      </c>
      <c r="AD714" s="139">
        <v>14</v>
      </c>
      <c r="AE714" s="139">
        <v>-11</v>
      </c>
      <c r="AF714" s="139">
        <v>-12</v>
      </c>
      <c r="AG714" s="139">
        <v>6</v>
      </c>
    </row>
    <row r="715" spans="2:33" ht="15" customHeight="1" x14ac:dyDescent="0.3">
      <c r="B715" s="124">
        <v>44537</v>
      </c>
      <c r="C715" s="96"/>
      <c r="D715" s="96"/>
      <c r="E715" s="96"/>
      <c r="F715" s="96"/>
      <c r="G715" s="96"/>
      <c r="H715" s="95">
        <v>251</v>
      </c>
      <c r="I715" s="56"/>
      <c r="J715" s="92">
        <v>1492</v>
      </c>
      <c r="K715" s="93">
        <v>1.6359649122807018</v>
      </c>
      <c r="L715" s="92">
        <v>121</v>
      </c>
      <c r="M715" s="93">
        <v>2.42</v>
      </c>
      <c r="N715" s="15">
        <v>1613</v>
      </c>
      <c r="O715" s="56"/>
      <c r="P715" s="56"/>
      <c r="Q715" s="92">
        <v>429</v>
      </c>
      <c r="R715" s="64">
        <f t="shared" ref="R715:R722" si="577">Q715/Q$68</f>
        <v>0.47539086412361092</v>
      </c>
      <c r="S715" s="92">
        <v>99</v>
      </c>
      <c r="T715" s="64">
        <f t="shared" ref="T715:T722" si="578">S715/S$68</f>
        <v>0.63847714151973789</v>
      </c>
      <c r="U715" s="61">
        <f t="shared" ref="U715:U722" si="579">Q715+S715</f>
        <v>528</v>
      </c>
      <c r="V715" s="92">
        <v>1</v>
      </c>
      <c r="W715" s="64">
        <f t="shared" ref="W715:W722" si="580">V715/$V$68</f>
        <v>0.41264559068219636</v>
      </c>
      <c r="X715" s="92">
        <v>15</v>
      </c>
      <c r="Y715" s="92">
        <f t="shared" si="571"/>
        <v>0.7478890229191798</v>
      </c>
      <c r="Z715" s="87">
        <f t="shared" si="576"/>
        <v>16</v>
      </c>
      <c r="AB715" s="139">
        <v>12</v>
      </c>
      <c r="AC715" s="139">
        <v>46</v>
      </c>
      <c r="AD715" s="139">
        <v>1</v>
      </c>
      <c r="AE715" s="139">
        <v>-11</v>
      </c>
      <c r="AF715" s="139">
        <v>-11</v>
      </c>
      <c r="AG715" s="139">
        <v>4</v>
      </c>
    </row>
    <row r="716" spans="2:33" ht="15" customHeight="1" x14ac:dyDescent="0.3">
      <c r="B716" s="124">
        <v>44538</v>
      </c>
      <c r="C716" s="96"/>
      <c r="D716" s="96"/>
      <c r="E716" s="96"/>
      <c r="F716" s="96"/>
      <c r="G716" s="96"/>
      <c r="H716" s="95">
        <v>286</v>
      </c>
      <c r="I716" s="56"/>
      <c r="J716" s="92">
        <v>911</v>
      </c>
      <c r="K716" s="93">
        <v>0.99890350877192979</v>
      </c>
      <c r="L716" s="92">
        <v>48</v>
      </c>
      <c r="M716" s="93">
        <v>0.96</v>
      </c>
      <c r="N716" s="15">
        <v>959</v>
      </c>
      <c r="O716" s="56"/>
      <c r="P716" s="56"/>
      <c r="Q716" s="95">
        <v>0</v>
      </c>
      <c r="R716" s="67">
        <f t="shared" si="577"/>
        <v>0</v>
      </c>
      <c r="S716" s="95">
        <v>0</v>
      </c>
      <c r="T716" s="67">
        <f t="shared" si="578"/>
        <v>0</v>
      </c>
      <c r="U716" s="61">
        <f t="shared" si="579"/>
        <v>0</v>
      </c>
      <c r="V716" s="95">
        <v>0</v>
      </c>
      <c r="W716" s="67">
        <f t="shared" si="580"/>
        <v>0</v>
      </c>
      <c r="X716" s="95">
        <v>0</v>
      </c>
      <c r="Y716" s="92">
        <f t="shared" si="571"/>
        <v>0</v>
      </c>
      <c r="Z716" s="62">
        <f t="shared" si="576"/>
        <v>0</v>
      </c>
      <c r="AB716" s="139">
        <v>3</v>
      </c>
      <c r="AC716" s="139">
        <v>34</v>
      </c>
      <c r="AD716" s="139">
        <v>12</v>
      </c>
      <c r="AE716" s="139">
        <v>-36</v>
      </c>
      <c r="AF716" s="139">
        <v>-71</v>
      </c>
      <c r="AG716" s="139">
        <v>22</v>
      </c>
    </row>
    <row r="717" spans="2:33" ht="15" customHeight="1" x14ac:dyDescent="0.3">
      <c r="B717" s="124">
        <v>44539</v>
      </c>
      <c r="C717" s="96"/>
      <c r="D717" s="96"/>
      <c r="E717" s="96"/>
      <c r="F717" s="96"/>
      <c r="G717" s="96"/>
      <c r="H717" s="95">
        <v>284</v>
      </c>
      <c r="I717" s="56"/>
      <c r="J717" s="92">
        <v>1493</v>
      </c>
      <c r="K717" s="93">
        <v>1.6370614035087718</v>
      </c>
      <c r="L717" s="92">
        <v>110</v>
      </c>
      <c r="M717" s="93">
        <v>2.2000000000000002</v>
      </c>
      <c r="N717" s="15">
        <v>1603</v>
      </c>
      <c r="O717" s="56"/>
      <c r="P717" s="56"/>
      <c r="Q717" s="92">
        <v>497</v>
      </c>
      <c r="R717" s="64">
        <f t="shared" si="577"/>
        <v>0.55074419456744672</v>
      </c>
      <c r="S717" s="92">
        <v>104</v>
      </c>
      <c r="T717" s="64">
        <f t="shared" si="578"/>
        <v>0.6707234617985125</v>
      </c>
      <c r="U717" s="61">
        <f t="shared" si="579"/>
        <v>601</v>
      </c>
      <c r="V717" s="92">
        <v>0</v>
      </c>
      <c r="W717" s="64">
        <f t="shared" si="580"/>
        <v>0</v>
      </c>
      <c r="X717" s="92">
        <v>56</v>
      </c>
      <c r="Y717" s="92">
        <f t="shared" si="571"/>
        <v>2.7921190188982714</v>
      </c>
      <c r="Z717" s="62">
        <f t="shared" si="576"/>
        <v>56</v>
      </c>
      <c r="AB717" s="139">
        <v>8</v>
      </c>
      <c r="AC717" s="139">
        <v>47</v>
      </c>
      <c r="AD717" s="139">
        <v>-1</v>
      </c>
      <c r="AE717" s="139">
        <v>-13</v>
      </c>
      <c r="AF717" s="139">
        <v>-10</v>
      </c>
      <c r="AG717" s="139">
        <v>5</v>
      </c>
    </row>
    <row r="718" spans="2:33" ht="15" customHeight="1" x14ac:dyDescent="0.3">
      <c r="B718" s="124">
        <v>44540</v>
      </c>
      <c r="C718" s="96"/>
      <c r="D718" s="96"/>
      <c r="E718" s="96"/>
      <c r="F718" s="96"/>
      <c r="G718" s="96"/>
      <c r="H718" s="95">
        <v>346</v>
      </c>
      <c r="I718" s="56"/>
      <c r="J718" s="92">
        <v>1503</v>
      </c>
      <c r="K718" s="93">
        <v>1.6480263157894737</v>
      </c>
      <c r="L718" s="92">
        <v>117</v>
      </c>
      <c r="M718" s="93">
        <v>2.34</v>
      </c>
      <c r="N718" s="15">
        <v>1620</v>
      </c>
      <c r="O718" s="56"/>
      <c r="P718" s="56"/>
      <c r="Q718" s="92">
        <v>421</v>
      </c>
      <c r="R718" s="64">
        <f t="shared" si="577"/>
        <v>0.46652576642433613</v>
      </c>
      <c r="S718" s="92">
        <v>62</v>
      </c>
      <c r="T718" s="64">
        <f t="shared" si="578"/>
        <v>0.39985437145680552</v>
      </c>
      <c r="U718" s="61">
        <f t="shared" si="579"/>
        <v>483</v>
      </c>
      <c r="V718" s="92">
        <v>0</v>
      </c>
      <c r="W718" s="64">
        <f t="shared" si="580"/>
        <v>0</v>
      </c>
      <c r="X718" s="92">
        <v>21</v>
      </c>
      <c r="Y718" s="92">
        <f t="shared" si="571"/>
        <v>1.0470446320868516</v>
      </c>
      <c r="Z718" s="62">
        <f t="shared" si="576"/>
        <v>21</v>
      </c>
      <c r="AB718" s="139">
        <v>1</v>
      </c>
      <c r="AC718" s="139">
        <v>42</v>
      </c>
      <c r="AD718" s="139">
        <v>-5</v>
      </c>
      <c r="AE718" s="139">
        <v>-13</v>
      </c>
      <c r="AF718" s="139">
        <v>-10</v>
      </c>
      <c r="AG718" s="139">
        <v>6</v>
      </c>
    </row>
    <row r="719" spans="2:33" ht="15" customHeight="1" x14ac:dyDescent="0.3">
      <c r="B719" s="124">
        <v>44541</v>
      </c>
      <c r="C719" s="96"/>
      <c r="D719" s="96"/>
      <c r="E719" s="96"/>
      <c r="F719" s="96"/>
      <c r="G719" s="96"/>
      <c r="H719" s="95">
        <v>312</v>
      </c>
      <c r="I719" s="56"/>
      <c r="J719" s="92">
        <v>919</v>
      </c>
      <c r="K719" s="93">
        <v>1.0076754385964912</v>
      </c>
      <c r="L719" s="92">
        <v>66</v>
      </c>
      <c r="M719" s="93">
        <v>1.32</v>
      </c>
      <c r="N719" s="15">
        <v>985</v>
      </c>
      <c r="O719" s="56"/>
      <c r="P719" s="56"/>
      <c r="Q719" s="95">
        <v>0</v>
      </c>
      <c r="R719" s="67">
        <f t="shared" si="577"/>
        <v>0</v>
      </c>
      <c r="S719" s="95">
        <v>0</v>
      </c>
      <c r="T719" s="67">
        <f t="shared" si="578"/>
        <v>0</v>
      </c>
      <c r="U719" s="61">
        <f t="shared" si="579"/>
        <v>0</v>
      </c>
      <c r="V719" s="95">
        <v>0</v>
      </c>
      <c r="W719" s="67">
        <f t="shared" si="580"/>
        <v>0</v>
      </c>
      <c r="X719" s="95">
        <v>0</v>
      </c>
      <c r="Y719" s="92">
        <f t="shared" si="571"/>
        <v>0</v>
      </c>
      <c r="Z719" s="62">
        <f t="shared" si="576"/>
        <v>0</v>
      </c>
      <c r="AB719" s="139">
        <v>2</v>
      </c>
      <c r="AC719" s="139">
        <v>30</v>
      </c>
      <c r="AD719" s="139">
        <v>15</v>
      </c>
      <c r="AE719" s="139">
        <v>-1</v>
      </c>
      <c r="AF719" s="139">
        <v>5</v>
      </c>
      <c r="AG719" s="139">
        <v>2</v>
      </c>
    </row>
    <row r="720" spans="2:33" ht="15" customHeight="1" x14ac:dyDescent="0.3">
      <c r="B720" s="124">
        <v>44542</v>
      </c>
      <c r="C720" s="96"/>
      <c r="D720" s="96"/>
      <c r="E720" s="96"/>
      <c r="F720" s="96"/>
      <c r="G720" s="96"/>
      <c r="H720" s="95">
        <v>335</v>
      </c>
      <c r="I720" s="56"/>
      <c r="J720" s="92">
        <v>901</v>
      </c>
      <c r="K720" s="93">
        <v>0.98793859649122806</v>
      </c>
      <c r="L720" s="92">
        <v>45</v>
      </c>
      <c r="M720" s="93">
        <v>0.9</v>
      </c>
      <c r="N720" s="15">
        <v>946</v>
      </c>
      <c r="O720" s="56"/>
      <c r="P720" s="56"/>
      <c r="Q720" s="95">
        <v>0</v>
      </c>
      <c r="R720" s="67">
        <f t="shared" si="577"/>
        <v>0</v>
      </c>
      <c r="S720" s="95">
        <v>0</v>
      </c>
      <c r="T720" s="67">
        <f t="shared" si="578"/>
        <v>0</v>
      </c>
      <c r="U720" s="61">
        <f t="shared" si="579"/>
        <v>0</v>
      </c>
      <c r="V720" s="95">
        <v>0</v>
      </c>
      <c r="W720" s="67">
        <f t="shared" si="580"/>
        <v>0</v>
      </c>
      <c r="X720" s="95">
        <v>0</v>
      </c>
      <c r="Y720" s="92">
        <f t="shared" si="571"/>
        <v>0</v>
      </c>
      <c r="Z720" s="62">
        <f t="shared" si="576"/>
        <v>0</v>
      </c>
      <c r="AB720" s="139">
        <v>-1</v>
      </c>
      <c r="AC720" s="139">
        <v>24</v>
      </c>
      <c r="AD720" s="139">
        <v>8</v>
      </c>
      <c r="AE720" s="139">
        <v>-6</v>
      </c>
      <c r="AF720" s="139">
        <v>5</v>
      </c>
      <c r="AG720" s="139">
        <v>3</v>
      </c>
    </row>
    <row r="721" spans="2:33" ht="15" customHeight="1" x14ac:dyDescent="0.3">
      <c r="B721" s="124">
        <v>44543</v>
      </c>
      <c r="C721" s="96"/>
      <c r="D721" s="96"/>
      <c r="E721" s="96"/>
      <c r="F721" s="96"/>
      <c r="G721" s="96"/>
      <c r="H721" s="95">
        <v>327</v>
      </c>
      <c r="I721" s="56"/>
      <c r="J721" s="92">
        <v>1496</v>
      </c>
      <c r="K721" s="93">
        <v>1.6403508771929824</v>
      </c>
      <c r="L721" s="92">
        <v>96</v>
      </c>
      <c r="M721" s="93">
        <v>1.92</v>
      </c>
      <c r="N721" s="15">
        <v>1592</v>
      </c>
      <c r="O721" s="56"/>
      <c r="P721" s="56"/>
      <c r="Q721" s="92">
        <v>579</v>
      </c>
      <c r="R721" s="64">
        <f t="shared" si="577"/>
        <v>0.64161144598501341</v>
      </c>
      <c r="S721" s="92">
        <v>81</v>
      </c>
      <c r="T721" s="64">
        <f t="shared" si="578"/>
        <v>0.52239038851614916</v>
      </c>
      <c r="U721" s="61">
        <f t="shared" si="579"/>
        <v>660</v>
      </c>
      <c r="V721" s="92">
        <v>0</v>
      </c>
      <c r="W721" s="64">
        <f t="shared" si="580"/>
        <v>0</v>
      </c>
      <c r="X721" s="92">
        <v>17</v>
      </c>
      <c r="Y721" s="92">
        <f t="shared" si="571"/>
        <v>0.84760755930840381</v>
      </c>
      <c r="Z721" s="62">
        <f t="shared" si="576"/>
        <v>17</v>
      </c>
      <c r="AB721" s="139">
        <v>5</v>
      </c>
      <c r="AC721" s="139">
        <v>43</v>
      </c>
      <c r="AD721" s="139">
        <v>1</v>
      </c>
      <c r="AE721" s="139">
        <v>-14</v>
      </c>
      <c r="AF721" s="139">
        <v>-8</v>
      </c>
      <c r="AG721" s="139">
        <v>5</v>
      </c>
    </row>
    <row r="722" spans="2:33" ht="15" customHeight="1" x14ac:dyDescent="0.3">
      <c r="B722" s="124">
        <v>44544</v>
      </c>
      <c r="C722" s="96"/>
      <c r="D722" s="96"/>
      <c r="E722" s="96"/>
      <c r="F722" s="96"/>
      <c r="G722" s="96"/>
      <c r="H722" s="95">
        <v>269</v>
      </c>
      <c r="I722" s="56"/>
      <c r="J722" s="92">
        <v>1500</v>
      </c>
      <c r="K722" s="93">
        <v>1.6447368421052631</v>
      </c>
      <c r="L722" s="92">
        <v>114</v>
      </c>
      <c r="M722" s="93">
        <v>2.2799999999999998</v>
      </c>
      <c r="N722" s="15">
        <v>1614</v>
      </c>
      <c r="O722" s="56"/>
      <c r="P722" s="56"/>
      <c r="Q722" s="92">
        <v>606</v>
      </c>
      <c r="R722" s="64">
        <f t="shared" si="577"/>
        <v>0.67153115072006575</v>
      </c>
      <c r="S722" s="92">
        <v>96</v>
      </c>
      <c r="T722" s="64">
        <f t="shared" si="578"/>
        <v>0.6191293493524731</v>
      </c>
      <c r="U722" s="61">
        <f t="shared" si="579"/>
        <v>702</v>
      </c>
      <c r="V722" s="92">
        <v>0</v>
      </c>
      <c r="W722" s="64">
        <f t="shared" si="580"/>
        <v>0</v>
      </c>
      <c r="X722" s="92">
        <v>13</v>
      </c>
      <c r="Y722" s="92">
        <f t="shared" si="571"/>
        <v>0.64817048652995579</v>
      </c>
      <c r="Z722" s="62">
        <f t="shared" si="576"/>
        <v>13</v>
      </c>
      <c r="AB722" s="139">
        <v>8</v>
      </c>
      <c r="AC722" s="139">
        <v>45</v>
      </c>
      <c r="AD722" s="139">
        <v>3</v>
      </c>
      <c r="AE722" s="139">
        <v>-11</v>
      </c>
      <c r="AF722" s="139">
        <v>-8</v>
      </c>
      <c r="AG722" s="139">
        <v>5</v>
      </c>
    </row>
    <row r="723" spans="2:33" ht="15" customHeight="1" x14ac:dyDescent="0.3">
      <c r="B723" s="124">
        <v>44545</v>
      </c>
      <c r="C723" s="96"/>
      <c r="D723" s="96"/>
      <c r="E723" s="96"/>
      <c r="F723" s="96"/>
      <c r="G723" s="96"/>
      <c r="H723" s="95">
        <v>300</v>
      </c>
      <c r="I723" s="56"/>
      <c r="J723" s="92">
        <v>1501</v>
      </c>
      <c r="K723" s="93">
        <v>1.6458333333333333</v>
      </c>
      <c r="L723" s="92">
        <v>115</v>
      </c>
      <c r="M723" s="93">
        <v>2.2999999999999998</v>
      </c>
      <c r="N723" s="15">
        <v>1616</v>
      </c>
      <c r="O723" s="56"/>
      <c r="P723" s="56"/>
      <c r="Q723" s="92">
        <v>673</v>
      </c>
      <c r="R723" s="64">
        <f t="shared" ref="R723:R730" si="581">Q723/Q$68</f>
        <v>0.74577634395149217</v>
      </c>
      <c r="S723" s="92">
        <v>101</v>
      </c>
      <c r="T723" s="64">
        <f t="shared" ref="T723:T730" si="582">S723/S$68</f>
        <v>0.65137566963124771</v>
      </c>
      <c r="U723" s="61">
        <f t="shared" ref="U723:U730" si="583">Q723+S723</f>
        <v>774</v>
      </c>
      <c r="V723" s="92">
        <v>104</v>
      </c>
      <c r="W723" s="64">
        <f t="shared" ref="W723:W730" si="584">V723/$V$68</f>
        <v>42.915141430948417</v>
      </c>
      <c r="X723" s="92">
        <v>8</v>
      </c>
      <c r="Y723" s="92">
        <f t="shared" si="571"/>
        <v>0.39887414555689588</v>
      </c>
      <c r="Z723" s="62">
        <f t="shared" ref="Z723:Z730" si="585">V723+X723</f>
        <v>112</v>
      </c>
      <c r="AB723" s="139">
        <v>11</v>
      </c>
      <c r="AC723" s="139">
        <v>45</v>
      </c>
      <c r="AD723" s="139">
        <v>11</v>
      </c>
      <c r="AE723" s="139">
        <v>-8</v>
      </c>
      <c r="AF723" s="139">
        <v>-7</v>
      </c>
      <c r="AG723" s="139">
        <v>4</v>
      </c>
    </row>
    <row r="724" spans="2:33" ht="15" customHeight="1" x14ac:dyDescent="0.3">
      <c r="B724" s="124">
        <v>44546</v>
      </c>
      <c r="C724" s="96"/>
      <c r="D724" s="96"/>
      <c r="E724" s="96"/>
      <c r="F724" s="96"/>
      <c r="G724" s="96"/>
      <c r="H724" s="95">
        <v>318</v>
      </c>
      <c r="I724" s="56"/>
      <c r="J724" s="92">
        <v>1496</v>
      </c>
      <c r="K724" s="93">
        <v>1.6403508771929824</v>
      </c>
      <c r="L724" s="92">
        <v>112</v>
      </c>
      <c r="M724" s="93">
        <v>2.2400000000000002</v>
      </c>
      <c r="N724" s="15">
        <v>1608</v>
      </c>
      <c r="O724" s="56"/>
      <c r="P724" s="56"/>
      <c r="Q724" s="92">
        <v>652</v>
      </c>
      <c r="R724" s="64">
        <f t="shared" si="581"/>
        <v>0.72250546249089587</v>
      </c>
      <c r="S724" s="92">
        <v>160</v>
      </c>
      <c r="T724" s="64">
        <f t="shared" si="582"/>
        <v>1.0318822489207884</v>
      </c>
      <c r="U724" s="61">
        <f t="shared" si="583"/>
        <v>812</v>
      </c>
      <c r="V724" s="92">
        <v>1</v>
      </c>
      <c r="W724" s="64">
        <f t="shared" si="584"/>
        <v>0.41264559068219636</v>
      </c>
      <c r="X724" s="92">
        <v>4</v>
      </c>
      <c r="Y724" s="92">
        <f t="shared" si="571"/>
        <v>0.19943707277844794</v>
      </c>
      <c r="Z724" s="62">
        <f t="shared" si="585"/>
        <v>5</v>
      </c>
      <c r="AB724" s="139">
        <v>15</v>
      </c>
      <c r="AC724" s="139">
        <v>51</v>
      </c>
      <c r="AD724" s="139">
        <v>13</v>
      </c>
      <c r="AE724" s="139">
        <v>-8</v>
      </c>
      <c r="AF724" s="139">
        <v>-8</v>
      </c>
      <c r="AG724" s="139">
        <v>4</v>
      </c>
    </row>
    <row r="725" spans="2:33" ht="15" customHeight="1" x14ac:dyDescent="0.3">
      <c r="B725" s="124">
        <v>44547</v>
      </c>
      <c r="C725" s="96"/>
      <c r="D725" s="96"/>
      <c r="E725" s="96"/>
      <c r="F725" s="96"/>
      <c r="G725" s="96"/>
      <c r="H725" s="95">
        <v>380</v>
      </c>
      <c r="I725" s="56"/>
      <c r="J725" s="92">
        <v>1497</v>
      </c>
      <c r="K725" s="93">
        <v>1.6414473684210527</v>
      </c>
      <c r="L725" s="92">
        <v>114</v>
      </c>
      <c r="M725" s="93">
        <v>2.2799999999999998</v>
      </c>
      <c r="N725" s="15">
        <v>1611</v>
      </c>
      <c r="O725" s="56"/>
      <c r="P725" s="56"/>
      <c r="Q725" s="92">
        <v>620</v>
      </c>
      <c r="R725" s="64">
        <f t="shared" si="581"/>
        <v>0.68704507169379669</v>
      </c>
      <c r="S725" s="92">
        <v>244</v>
      </c>
      <c r="T725" s="64">
        <f t="shared" si="582"/>
        <v>1.5736204296042025</v>
      </c>
      <c r="U725" s="61">
        <f t="shared" si="583"/>
        <v>864</v>
      </c>
      <c r="V725" s="92">
        <v>0</v>
      </c>
      <c r="W725" s="64">
        <f t="shared" si="584"/>
        <v>0</v>
      </c>
      <c r="X725" s="92">
        <v>8</v>
      </c>
      <c r="Y725" s="92">
        <f t="shared" si="571"/>
        <v>0.39887414555689588</v>
      </c>
      <c r="Z725" s="62">
        <f t="shared" si="585"/>
        <v>8</v>
      </c>
      <c r="AB725" s="139">
        <v>8</v>
      </c>
      <c r="AC725" s="139">
        <v>47</v>
      </c>
      <c r="AD725" s="139">
        <v>8</v>
      </c>
      <c r="AE725" s="139">
        <v>-8</v>
      </c>
      <c r="AF725" s="139">
        <v>-8</v>
      </c>
      <c r="AG725" s="139">
        <v>4</v>
      </c>
    </row>
    <row r="726" spans="2:33" ht="15" customHeight="1" x14ac:dyDescent="0.3">
      <c r="B726" s="124">
        <v>44548</v>
      </c>
      <c r="C726" s="96"/>
      <c r="D726" s="96"/>
      <c r="E726" s="96"/>
      <c r="F726" s="96"/>
      <c r="G726" s="96"/>
      <c r="H726" s="95">
        <v>377</v>
      </c>
      <c r="I726" s="56"/>
      <c r="J726" s="92">
        <v>921</v>
      </c>
      <c r="K726" s="93">
        <v>1.0098684210526316</v>
      </c>
      <c r="L726" s="92">
        <v>65</v>
      </c>
      <c r="M726" s="93">
        <v>1.3</v>
      </c>
      <c r="N726" s="15">
        <v>986</v>
      </c>
      <c r="O726" s="56"/>
      <c r="P726" s="56"/>
      <c r="Q726" s="95">
        <v>0</v>
      </c>
      <c r="R726" s="67">
        <f t="shared" si="581"/>
        <v>0</v>
      </c>
      <c r="S726" s="95">
        <v>0</v>
      </c>
      <c r="T726" s="67">
        <f t="shared" si="582"/>
        <v>0</v>
      </c>
      <c r="U726" s="61">
        <f t="shared" si="583"/>
        <v>0</v>
      </c>
      <c r="V726" s="95">
        <v>0</v>
      </c>
      <c r="W726" s="67">
        <f t="shared" si="584"/>
        <v>0</v>
      </c>
      <c r="X726" s="95">
        <v>0</v>
      </c>
      <c r="Y726" s="92">
        <f t="shared" si="571"/>
        <v>0</v>
      </c>
      <c r="Z726" s="62">
        <f t="shared" si="585"/>
        <v>0</v>
      </c>
      <c r="AB726" s="139">
        <v>7</v>
      </c>
      <c r="AC726" s="139">
        <v>38</v>
      </c>
      <c r="AD726" s="139">
        <v>16</v>
      </c>
      <c r="AE726" s="139">
        <v>6</v>
      </c>
      <c r="AF726" s="139">
        <v>6</v>
      </c>
      <c r="AG726" s="139">
        <v>1</v>
      </c>
    </row>
    <row r="727" spans="2:33" ht="15" customHeight="1" x14ac:dyDescent="0.3">
      <c r="B727" s="124">
        <v>44549</v>
      </c>
      <c r="C727" s="96"/>
      <c r="D727" s="96"/>
      <c r="E727" s="96"/>
      <c r="F727" s="96"/>
      <c r="G727" s="96"/>
      <c r="H727" s="95">
        <v>378</v>
      </c>
      <c r="I727" s="56"/>
      <c r="J727" s="92">
        <v>900</v>
      </c>
      <c r="K727" s="93">
        <v>0.98684210526315785</v>
      </c>
      <c r="L727" s="92">
        <v>52</v>
      </c>
      <c r="M727" s="93">
        <v>1.04</v>
      </c>
      <c r="N727" s="15">
        <v>952</v>
      </c>
      <c r="O727" s="56"/>
      <c r="P727" s="56"/>
      <c r="Q727" s="95">
        <v>0</v>
      </c>
      <c r="R727" s="67">
        <f t="shared" si="581"/>
        <v>0</v>
      </c>
      <c r="S727" s="95">
        <v>0</v>
      </c>
      <c r="T727" s="67">
        <f t="shared" si="582"/>
        <v>0</v>
      </c>
      <c r="U727" s="61">
        <f t="shared" si="583"/>
        <v>0</v>
      </c>
      <c r="V727" s="95">
        <v>0</v>
      </c>
      <c r="W727" s="67">
        <f t="shared" si="584"/>
        <v>0</v>
      </c>
      <c r="X727" s="95">
        <v>0</v>
      </c>
      <c r="Y727" s="92">
        <f t="shared" si="571"/>
        <v>0</v>
      </c>
      <c r="Z727" s="62">
        <f t="shared" si="585"/>
        <v>0</v>
      </c>
      <c r="AB727" s="139">
        <v>6</v>
      </c>
      <c r="AC727" s="139">
        <v>32</v>
      </c>
      <c r="AD727" s="139">
        <v>-1</v>
      </c>
      <c r="AE727" s="139">
        <v>-3</v>
      </c>
      <c r="AF727" s="139">
        <v>7</v>
      </c>
      <c r="AG727" s="139">
        <v>2</v>
      </c>
    </row>
    <row r="728" spans="2:33" ht="15" customHeight="1" x14ac:dyDescent="0.3">
      <c r="B728" s="124">
        <v>44550</v>
      </c>
      <c r="C728" s="96"/>
      <c r="D728" s="96"/>
      <c r="E728" s="96"/>
      <c r="F728" s="96"/>
      <c r="G728" s="96"/>
      <c r="H728" s="95">
        <v>365</v>
      </c>
      <c r="I728" s="56"/>
      <c r="J728" s="92">
        <v>1499</v>
      </c>
      <c r="K728" s="93">
        <v>1.6436403508771931</v>
      </c>
      <c r="L728" s="92">
        <v>95</v>
      </c>
      <c r="M728" s="93">
        <v>1.9</v>
      </c>
      <c r="N728" s="15">
        <v>1594</v>
      </c>
      <c r="O728" s="56"/>
      <c r="P728" s="56"/>
      <c r="Q728" s="92">
        <v>761</v>
      </c>
      <c r="R728" s="64">
        <f t="shared" si="581"/>
        <v>0.84329241864351501</v>
      </c>
      <c r="S728" s="92">
        <v>204</v>
      </c>
      <c r="T728" s="64">
        <f t="shared" si="582"/>
        <v>1.3156498673740054</v>
      </c>
      <c r="U728" s="61">
        <f t="shared" si="583"/>
        <v>965</v>
      </c>
      <c r="V728" s="92">
        <v>0</v>
      </c>
      <c r="W728" s="64">
        <f t="shared" si="584"/>
        <v>0</v>
      </c>
      <c r="X728" s="92">
        <v>13</v>
      </c>
      <c r="Y728" s="92">
        <f t="shared" si="571"/>
        <v>0.64817048652995579</v>
      </c>
      <c r="Z728" s="62">
        <f t="shared" si="585"/>
        <v>13</v>
      </c>
      <c r="AB728" s="139">
        <v>12</v>
      </c>
      <c r="AC728" s="139">
        <v>52</v>
      </c>
      <c r="AD728" s="139">
        <v>-18</v>
      </c>
      <c r="AE728" s="139">
        <v>-18</v>
      </c>
      <c r="AF728" s="139">
        <v>-19</v>
      </c>
      <c r="AG728" s="139">
        <v>8</v>
      </c>
    </row>
    <row r="729" spans="2:33" ht="15" customHeight="1" x14ac:dyDescent="0.3">
      <c r="B729" s="124">
        <v>44551</v>
      </c>
      <c r="C729" s="96"/>
      <c r="D729" s="96"/>
      <c r="E729" s="96"/>
      <c r="F729" s="96"/>
      <c r="G729" s="96"/>
      <c r="H729" s="95">
        <v>318</v>
      </c>
      <c r="I729" s="56"/>
      <c r="J729" s="92">
        <v>1499</v>
      </c>
      <c r="K729" s="93">
        <v>1.6436403508771931</v>
      </c>
      <c r="L729" s="92">
        <v>120</v>
      </c>
      <c r="M729" s="93">
        <v>2.4</v>
      </c>
      <c r="N729" s="15">
        <v>1619</v>
      </c>
      <c r="O729" s="56"/>
      <c r="P729" s="56"/>
      <c r="Q729" s="92">
        <v>773</v>
      </c>
      <c r="R729" s="64">
        <f t="shared" si="581"/>
        <v>0.8565900651924272</v>
      </c>
      <c r="S729" s="92">
        <v>127</v>
      </c>
      <c r="T729" s="64">
        <f t="shared" si="582"/>
        <v>0.81905653508087584</v>
      </c>
      <c r="U729" s="61">
        <f t="shared" si="583"/>
        <v>900</v>
      </c>
      <c r="V729" s="92">
        <v>0</v>
      </c>
      <c r="W729" s="64">
        <f t="shared" si="584"/>
        <v>0</v>
      </c>
      <c r="X729" s="92">
        <v>10</v>
      </c>
      <c r="Y729" s="92">
        <f t="shared" si="571"/>
        <v>0.49859268194611989</v>
      </c>
      <c r="Z729" s="62">
        <f t="shared" si="585"/>
        <v>10</v>
      </c>
      <c r="AB729" s="139">
        <v>21</v>
      </c>
      <c r="AC729" s="139">
        <v>66</v>
      </c>
      <c r="AD729" s="139">
        <v>-5</v>
      </c>
      <c r="AE729" s="139">
        <v>-11</v>
      </c>
      <c r="AF729" s="139">
        <v>-19</v>
      </c>
      <c r="AG729" s="139">
        <v>6</v>
      </c>
    </row>
    <row r="730" spans="2:33" ht="15" customHeight="1" x14ac:dyDescent="0.3">
      <c r="B730" s="124">
        <v>44552</v>
      </c>
      <c r="C730" s="96"/>
      <c r="D730" s="96"/>
      <c r="E730" s="96"/>
      <c r="F730" s="96"/>
      <c r="G730" s="96"/>
      <c r="H730" s="95">
        <v>355</v>
      </c>
      <c r="I730" s="56"/>
      <c r="J730" s="92">
        <v>1497</v>
      </c>
      <c r="K730" s="93">
        <v>1.6414473684210527</v>
      </c>
      <c r="L730" s="92">
        <v>112</v>
      </c>
      <c r="M730" s="93">
        <v>2.2400000000000002</v>
      </c>
      <c r="N730" s="15">
        <v>1609</v>
      </c>
      <c r="O730" s="56"/>
      <c r="P730" s="56"/>
      <c r="Q730" s="92">
        <v>565</v>
      </c>
      <c r="R730" s="64">
        <f t="shared" si="581"/>
        <v>0.62609752501128246</v>
      </c>
      <c r="S730" s="92">
        <v>194</v>
      </c>
      <c r="T730" s="64">
        <f t="shared" si="582"/>
        <v>1.2511572268164559</v>
      </c>
      <c r="U730" s="61">
        <f t="shared" si="583"/>
        <v>759</v>
      </c>
      <c r="V730" s="92">
        <v>1</v>
      </c>
      <c r="W730" s="64">
        <f t="shared" si="584"/>
        <v>0.41264559068219636</v>
      </c>
      <c r="X730" s="92">
        <v>26</v>
      </c>
      <c r="Y730" s="92">
        <f t="shared" si="571"/>
        <v>1.2963409730599116</v>
      </c>
      <c r="Z730" s="62">
        <f t="shared" si="585"/>
        <v>27</v>
      </c>
      <c r="AB730" s="139">
        <v>26</v>
      </c>
      <c r="AC730" s="139">
        <v>79</v>
      </c>
      <c r="AD730" s="139">
        <v>9</v>
      </c>
      <c r="AE730" s="139">
        <v>-8</v>
      </c>
      <c r="AF730" s="139">
        <v>-21</v>
      </c>
      <c r="AG730" s="139">
        <v>5</v>
      </c>
    </row>
    <row r="731" spans="2:33" ht="15" customHeight="1" x14ac:dyDescent="0.3">
      <c r="B731" s="124">
        <v>44553</v>
      </c>
      <c r="C731" s="96"/>
      <c r="D731" s="96"/>
      <c r="E731" s="96"/>
      <c r="F731" s="96"/>
      <c r="G731" s="96"/>
      <c r="H731" s="95">
        <v>353</v>
      </c>
      <c r="I731" s="56"/>
      <c r="J731" s="92">
        <v>1494</v>
      </c>
      <c r="K731" s="93">
        <v>1.638157894736842</v>
      </c>
      <c r="L731" s="92">
        <v>96</v>
      </c>
      <c r="M731" s="93">
        <v>1.92</v>
      </c>
      <c r="N731" s="15">
        <v>1590</v>
      </c>
      <c r="O731" s="56"/>
      <c r="P731" s="56"/>
      <c r="Q731" s="92">
        <v>839</v>
      </c>
      <c r="R731" s="64">
        <f t="shared" ref="R731:R735" si="586">Q731/Q$68</f>
        <v>0.92972712121144419</v>
      </c>
      <c r="S731" s="92">
        <v>203</v>
      </c>
      <c r="T731" s="64">
        <f t="shared" ref="T731:T735" si="587">S731/S$68</f>
        <v>1.3092006033182504</v>
      </c>
      <c r="U731" s="61">
        <f t="shared" ref="U731:U735" si="588">Q731+S731</f>
        <v>1042</v>
      </c>
      <c r="V731" s="92">
        <v>1</v>
      </c>
      <c r="W731" s="64">
        <f t="shared" ref="W731:W735" si="589">V731/$V$68</f>
        <v>0.41264559068219636</v>
      </c>
      <c r="X731" s="92">
        <v>18</v>
      </c>
      <c r="Y731" s="92">
        <f t="shared" si="571"/>
        <v>0.89746682750301576</v>
      </c>
      <c r="Z731" s="62">
        <f t="shared" ref="Z731:Z735" si="590">V731+X731</f>
        <v>19</v>
      </c>
      <c r="AB731" s="139">
        <v>34</v>
      </c>
      <c r="AC731" s="139">
        <v>101</v>
      </c>
      <c r="AD731" s="139">
        <v>18</v>
      </c>
      <c r="AE731" s="139">
        <v>-8</v>
      </c>
      <c r="AF731" s="139">
        <v>-29</v>
      </c>
      <c r="AG731" s="139">
        <v>6</v>
      </c>
    </row>
    <row r="732" spans="2:33" ht="15" customHeight="1" x14ac:dyDescent="0.3">
      <c r="B732" s="124">
        <v>44554</v>
      </c>
      <c r="C732" s="96"/>
      <c r="D732" s="96"/>
      <c r="E732" s="96"/>
      <c r="F732" s="96"/>
      <c r="G732" s="96"/>
      <c r="H732" s="95">
        <v>312</v>
      </c>
      <c r="I732" s="56"/>
      <c r="J732" s="92">
        <v>1356</v>
      </c>
      <c r="K732" s="93">
        <v>1.486842105263158</v>
      </c>
      <c r="L732" s="92">
        <v>35</v>
      </c>
      <c r="M732" s="93">
        <v>0.7</v>
      </c>
      <c r="N732" s="15">
        <v>1391</v>
      </c>
      <c r="O732" s="56"/>
      <c r="P732" s="56"/>
      <c r="Q732" s="92">
        <v>184</v>
      </c>
      <c r="R732" s="64">
        <f t="shared" si="586"/>
        <v>0.2038972470833203</v>
      </c>
      <c r="S732" s="92">
        <v>54</v>
      </c>
      <c r="T732" s="64">
        <f t="shared" si="587"/>
        <v>0.34826025901076607</v>
      </c>
      <c r="U732" s="61">
        <f t="shared" si="588"/>
        <v>238</v>
      </c>
      <c r="V732" s="92">
        <v>0</v>
      </c>
      <c r="W732" s="64">
        <f t="shared" si="589"/>
        <v>0</v>
      </c>
      <c r="X732" s="92">
        <v>1</v>
      </c>
      <c r="Y732" s="92">
        <f t="shared" si="571"/>
        <v>4.9859268194611985E-2</v>
      </c>
      <c r="Z732" s="62">
        <f t="shared" si="590"/>
        <v>1</v>
      </c>
      <c r="AB732" s="139">
        <v>-13</v>
      </c>
      <c r="AC732" s="139">
        <v>62</v>
      </c>
      <c r="AD732" s="139">
        <v>-18</v>
      </c>
      <c r="AE732" s="139">
        <v>-39</v>
      </c>
      <c r="AF732" s="139">
        <v>-65</v>
      </c>
      <c r="AG732" s="139">
        <v>15</v>
      </c>
    </row>
    <row r="733" spans="2:33" ht="15" customHeight="1" x14ac:dyDescent="0.3">
      <c r="B733" s="124">
        <v>44555</v>
      </c>
      <c r="C733" s="96"/>
      <c r="D733" s="96"/>
      <c r="E733" s="96"/>
      <c r="F733" s="96"/>
      <c r="G733" s="96"/>
      <c r="H733" s="95">
        <v>237</v>
      </c>
      <c r="I733" s="56"/>
      <c r="J733" s="92">
        <v>803</v>
      </c>
      <c r="K733" s="93">
        <v>0.88048245614035092</v>
      </c>
      <c r="L733" s="92">
        <v>2</v>
      </c>
      <c r="M733" s="93">
        <v>0.04</v>
      </c>
      <c r="N733" s="15">
        <v>805</v>
      </c>
      <c r="O733" s="56"/>
      <c r="P733" s="56"/>
      <c r="Q733" s="95">
        <v>0</v>
      </c>
      <c r="R733" s="67">
        <f t="shared" si="586"/>
        <v>0</v>
      </c>
      <c r="S733" s="95">
        <v>0</v>
      </c>
      <c r="T733" s="67">
        <f t="shared" si="587"/>
        <v>0</v>
      </c>
      <c r="U733" s="61">
        <f t="shared" si="588"/>
        <v>0</v>
      </c>
      <c r="V733" s="95">
        <v>0</v>
      </c>
      <c r="W733" s="67">
        <f t="shared" si="589"/>
        <v>0</v>
      </c>
      <c r="X733" s="95">
        <v>0</v>
      </c>
      <c r="Y733" s="92">
        <f t="shared" si="571"/>
        <v>0</v>
      </c>
      <c r="Z733" s="62">
        <f t="shared" si="590"/>
        <v>0</v>
      </c>
      <c r="AB733" s="139">
        <v>-73</v>
      </c>
      <c r="AC733" s="139">
        <v>-78</v>
      </c>
      <c r="AD733" s="139">
        <v>-34</v>
      </c>
      <c r="AE733" s="139">
        <v>-55</v>
      </c>
      <c r="AF733" s="139">
        <v>-67</v>
      </c>
      <c r="AG733" s="139">
        <v>11</v>
      </c>
    </row>
    <row r="734" spans="2:33" ht="15" customHeight="1" x14ac:dyDescent="0.3">
      <c r="B734" s="124">
        <v>44556</v>
      </c>
      <c r="C734" s="96"/>
      <c r="D734" s="96"/>
      <c r="E734" s="96"/>
      <c r="F734" s="96"/>
      <c r="G734" s="96"/>
      <c r="H734" s="95">
        <v>347</v>
      </c>
      <c r="I734" s="56"/>
      <c r="J734" s="92">
        <v>904</v>
      </c>
      <c r="K734" s="93">
        <v>0.99122807017543857</v>
      </c>
      <c r="L734" s="92">
        <v>28</v>
      </c>
      <c r="M734" s="93">
        <v>0.56000000000000005</v>
      </c>
      <c r="N734" s="15">
        <v>932</v>
      </c>
      <c r="O734" s="56"/>
      <c r="P734" s="56"/>
      <c r="Q734" s="95">
        <v>0</v>
      </c>
      <c r="R734" s="67">
        <f t="shared" si="586"/>
        <v>0</v>
      </c>
      <c r="S734" s="95">
        <v>0</v>
      </c>
      <c r="T734" s="67">
        <f t="shared" si="587"/>
        <v>0</v>
      </c>
      <c r="U734" s="61">
        <f t="shared" si="588"/>
        <v>0</v>
      </c>
      <c r="V734" s="95">
        <v>0</v>
      </c>
      <c r="W734" s="67">
        <f t="shared" si="589"/>
        <v>0</v>
      </c>
      <c r="X734" s="95">
        <v>0</v>
      </c>
      <c r="Y734" s="92">
        <f t="shared" si="571"/>
        <v>0</v>
      </c>
      <c r="Z734" s="62">
        <f t="shared" si="590"/>
        <v>0</v>
      </c>
      <c r="AB734" s="139">
        <v>-34</v>
      </c>
      <c r="AC734" s="139">
        <v>1</v>
      </c>
      <c r="AD734" s="139">
        <v>-49</v>
      </c>
      <c r="AE734" s="139">
        <v>-31</v>
      </c>
      <c r="AF734" s="139">
        <v>-15</v>
      </c>
      <c r="AG734" s="139">
        <v>9</v>
      </c>
    </row>
    <row r="735" spans="2:33" ht="15" customHeight="1" x14ac:dyDescent="0.3">
      <c r="B735" s="124">
        <v>44557</v>
      </c>
      <c r="C735" s="96"/>
      <c r="D735" s="96"/>
      <c r="E735" s="96"/>
      <c r="F735" s="96"/>
      <c r="G735" s="96"/>
      <c r="H735" s="95">
        <v>355</v>
      </c>
      <c r="I735" s="56"/>
      <c r="J735" s="92">
        <v>1489</v>
      </c>
      <c r="K735" s="93">
        <v>1.6326754385964912</v>
      </c>
      <c r="L735" s="92">
        <v>92</v>
      </c>
      <c r="M735" s="93">
        <v>1.84</v>
      </c>
      <c r="N735" s="15">
        <v>1581</v>
      </c>
      <c r="O735" s="56"/>
      <c r="P735" s="56"/>
      <c r="Q735" s="92">
        <v>724</v>
      </c>
      <c r="R735" s="64">
        <f t="shared" si="586"/>
        <v>0.80229134178436901</v>
      </c>
      <c r="S735" s="92">
        <v>189</v>
      </c>
      <c r="T735" s="64">
        <f t="shared" si="587"/>
        <v>1.2189109065376813</v>
      </c>
      <c r="U735" s="61">
        <f t="shared" si="588"/>
        <v>913</v>
      </c>
      <c r="V735" s="92">
        <v>0</v>
      </c>
      <c r="W735" s="64">
        <f t="shared" si="589"/>
        <v>0</v>
      </c>
      <c r="X735" s="92">
        <v>15</v>
      </c>
      <c r="Y735" s="92">
        <f t="shared" si="571"/>
        <v>0.7478890229191798</v>
      </c>
      <c r="Z735" s="62">
        <f t="shared" si="590"/>
        <v>15</v>
      </c>
      <c r="AB735" s="139">
        <v>6</v>
      </c>
      <c r="AC735" s="139">
        <v>52</v>
      </c>
      <c r="AD735" s="139">
        <v>16</v>
      </c>
      <c r="AE735" s="139">
        <v>-26</v>
      </c>
      <c r="AF735" s="139">
        <v>-43</v>
      </c>
      <c r="AG735" s="139">
        <v>15</v>
      </c>
    </row>
    <row r="736" spans="2:33" ht="15" customHeight="1" x14ac:dyDescent="0.3">
      <c r="B736" s="124">
        <v>44558</v>
      </c>
      <c r="C736" s="96"/>
      <c r="D736" s="96"/>
      <c r="E736" s="96"/>
      <c r="F736" s="96"/>
      <c r="G736" s="96"/>
      <c r="H736" s="95">
        <v>313</v>
      </c>
      <c r="I736" s="56"/>
      <c r="J736" s="92">
        <v>1496</v>
      </c>
      <c r="K736" s="93">
        <v>1.6403508771929824</v>
      </c>
      <c r="L736" s="92">
        <v>109</v>
      </c>
      <c r="M736" s="93">
        <v>2.1800000000000002</v>
      </c>
      <c r="N736" s="15">
        <v>1605</v>
      </c>
      <c r="O736" s="56"/>
      <c r="P736" s="56"/>
      <c r="Q736" s="92">
        <v>815</v>
      </c>
      <c r="R736" s="64">
        <f t="shared" ref="R736" si="591">Q736/Q$68</f>
        <v>0.90313182811361981</v>
      </c>
      <c r="S736" s="92">
        <v>331</v>
      </c>
      <c r="T736" s="64">
        <f t="shared" ref="T736" si="592">S736/S$68</f>
        <v>2.134706402454881</v>
      </c>
      <c r="U736" s="61">
        <f t="shared" ref="U736" si="593">Q736+S736</f>
        <v>1146</v>
      </c>
      <c r="V736" s="92">
        <v>1</v>
      </c>
      <c r="W736" s="64">
        <f t="shared" ref="W736" si="594">V736/$V$68</f>
        <v>0.41264559068219636</v>
      </c>
      <c r="X736" s="92">
        <v>14</v>
      </c>
      <c r="Y736" s="92">
        <f t="shared" si="571"/>
        <v>0.69802975472456785</v>
      </c>
      <c r="Z736" s="62">
        <f t="shared" ref="Z736" si="595">V736+X736</f>
        <v>15</v>
      </c>
      <c r="AB736" s="139">
        <v>8</v>
      </c>
      <c r="AC736" s="139">
        <v>55</v>
      </c>
      <c r="AD736" s="139">
        <v>15</v>
      </c>
      <c r="AE736" s="139">
        <v>-24</v>
      </c>
      <c r="AF736" s="139">
        <v>-42</v>
      </c>
      <c r="AG736" s="139">
        <v>15</v>
      </c>
    </row>
    <row r="737" spans="2:33" ht="15" customHeight="1" x14ac:dyDescent="0.3">
      <c r="B737" s="124">
        <v>44559</v>
      </c>
      <c r="C737" s="96"/>
      <c r="D737" s="96"/>
      <c r="E737" s="96"/>
      <c r="F737" s="96"/>
      <c r="G737" s="96"/>
      <c r="H737" s="95">
        <v>354</v>
      </c>
      <c r="I737" s="56"/>
      <c r="J737" s="92">
        <v>1500</v>
      </c>
      <c r="K737" s="93">
        <v>1.6447368421052631</v>
      </c>
      <c r="L737" s="92">
        <v>110</v>
      </c>
      <c r="M737" s="93">
        <v>2.2000000000000002</v>
      </c>
      <c r="N737" s="15">
        <v>1610</v>
      </c>
      <c r="O737" s="56"/>
      <c r="P737" s="56"/>
      <c r="Q737" s="92">
        <v>1028</v>
      </c>
      <c r="R737" s="64">
        <f t="shared" ref="R737:R744" si="596">Q737/Q$68</f>
        <v>1.1391650543568113</v>
      </c>
      <c r="S737" s="92">
        <v>330</v>
      </c>
      <c r="T737" s="64">
        <f t="shared" ref="T737:T744" si="597">S737/S$68</f>
        <v>2.128257138399126</v>
      </c>
      <c r="U737" s="61">
        <f t="shared" ref="U737:U744" si="598">Q737+S737</f>
        <v>1358</v>
      </c>
      <c r="V737" s="92">
        <v>1</v>
      </c>
      <c r="W737" s="64">
        <f t="shared" ref="W737:W744" si="599">V737/$V$68</f>
        <v>0.41264559068219636</v>
      </c>
      <c r="X737" s="92">
        <v>6</v>
      </c>
      <c r="Y737" s="92">
        <f t="shared" si="571"/>
        <v>0.29915560916767192</v>
      </c>
      <c r="Z737" s="62">
        <f t="shared" ref="Z737:Z744" si="600">V737+X737</f>
        <v>7</v>
      </c>
      <c r="AB737" s="139">
        <v>11</v>
      </c>
      <c r="AC737" s="139">
        <v>62</v>
      </c>
      <c r="AD737" s="139">
        <v>36</v>
      </c>
      <c r="AE737" s="139">
        <v>-21</v>
      </c>
      <c r="AF737" s="139">
        <v>-42</v>
      </c>
      <c r="AG737" s="139">
        <v>14</v>
      </c>
    </row>
    <row r="738" spans="2:33" ht="15" customHeight="1" x14ac:dyDescent="0.3">
      <c r="B738" s="124">
        <v>44560</v>
      </c>
      <c r="C738" s="96"/>
      <c r="D738" s="96"/>
      <c r="E738" s="96"/>
      <c r="F738" s="96"/>
      <c r="G738" s="96"/>
      <c r="H738" s="95">
        <v>346</v>
      </c>
      <c r="I738" s="56"/>
      <c r="J738" s="92">
        <v>1493</v>
      </c>
      <c r="K738" s="93">
        <v>1.6370614035087718</v>
      </c>
      <c r="L738" s="92">
        <v>83</v>
      </c>
      <c r="M738" s="93">
        <v>1.66</v>
      </c>
      <c r="N738" s="15">
        <v>1576</v>
      </c>
      <c r="O738" s="56"/>
      <c r="P738" s="56"/>
      <c r="Q738" s="92">
        <v>1204</v>
      </c>
      <c r="R738" s="64">
        <f t="shared" si="596"/>
        <v>1.3341972037408567</v>
      </c>
      <c r="S738" s="92">
        <v>328</v>
      </c>
      <c r="T738" s="64">
        <f t="shared" si="597"/>
        <v>2.1153586102876165</v>
      </c>
      <c r="U738" s="61">
        <f t="shared" si="598"/>
        <v>1532</v>
      </c>
      <c r="V738" s="92">
        <v>0</v>
      </c>
      <c r="W738" s="64">
        <f t="shared" si="599"/>
        <v>0</v>
      </c>
      <c r="X738" s="92">
        <v>1</v>
      </c>
      <c r="Y738" s="92">
        <f t="shared" si="571"/>
        <v>4.9859268194611985E-2</v>
      </c>
      <c r="Z738" s="62">
        <f t="shared" si="600"/>
        <v>1</v>
      </c>
      <c r="AB738" s="139">
        <v>16</v>
      </c>
      <c r="AC738" s="139">
        <v>85</v>
      </c>
      <c r="AD738" s="139">
        <v>49</v>
      </c>
      <c r="AE738" s="139">
        <v>-21</v>
      </c>
      <c r="AF738" s="139">
        <v>-43</v>
      </c>
      <c r="AG738" s="139">
        <v>13</v>
      </c>
    </row>
    <row r="739" spans="2:33" ht="15" customHeight="1" x14ac:dyDescent="0.3">
      <c r="B739" s="124">
        <v>44561</v>
      </c>
      <c r="C739" s="96"/>
      <c r="D739" s="96"/>
      <c r="E739" s="96"/>
      <c r="F739" s="96"/>
      <c r="G739" s="96"/>
      <c r="H739" s="95">
        <v>325</v>
      </c>
      <c r="I739" s="56"/>
      <c r="J739" s="92">
        <v>1430</v>
      </c>
      <c r="K739" s="93">
        <v>1.5679824561403508</v>
      </c>
      <c r="L739" s="92">
        <v>26</v>
      </c>
      <c r="M739" s="93">
        <v>0.52</v>
      </c>
      <c r="N739" s="15">
        <v>1456</v>
      </c>
      <c r="O739" s="56"/>
      <c r="P739" s="56"/>
      <c r="Q739" s="92">
        <v>272</v>
      </c>
      <c r="R739" s="64">
        <f t="shared" si="596"/>
        <v>0.30141332177534308</v>
      </c>
      <c r="S739" s="92">
        <v>74</v>
      </c>
      <c r="T739" s="64">
        <f t="shared" si="597"/>
        <v>0.47724554012586468</v>
      </c>
      <c r="U739" s="61">
        <f t="shared" si="598"/>
        <v>346</v>
      </c>
      <c r="V739" s="92">
        <v>0</v>
      </c>
      <c r="W739" s="64">
        <f t="shared" si="599"/>
        <v>0</v>
      </c>
      <c r="X739" s="92">
        <v>7</v>
      </c>
      <c r="Y739" s="92">
        <f t="shared" si="571"/>
        <v>0.34901487736228393</v>
      </c>
      <c r="Z739" s="62">
        <f t="shared" si="600"/>
        <v>7</v>
      </c>
      <c r="AB739" s="139">
        <v>-13</v>
      </c>
      <c r="AC739" s="139">
        <v>72</v>
      </c>
      <c r="AD739" s="139">
        <v>33</v>
      </c>
      <c r="AE739" s="139">
        <v>-36</v>
      </c>
      <c r="AF739" s="139">
        <v>-61</v>
      </c>
      <c r="AG739" s="139">
        <v>18</v>
      </c>
    </row>
    <row r="740" spans="2:33" ht="15" customHeight="1" x14ac:dyDescent="0.3">
      <c r="B740" s="124">
        <v>44562</v>
      </c>
      <c r="C740" s="96"/>
      <c r="D740" s="96"/>
      <c r="E740" s="96"/>
      <c r="F740" s="96"/>
      <c r="G740" s="96"/>
      <c r="H740" s="95">
        <v>329</v>
      </c>
      <c r="I740" s="56"/>
      <c r="J740" s="92">
        <v>829</v>
      </c>
      <c r="K740" s="93">
        <v>0.9252232142857143</v>
      </c>
      <c r="L740" s="92">
        <v>2</v>
      </c>
      <c r="M740" s="93">
        <v>3.3898305084745763E-2</v>
      </c>
      <c r="N740" s="15">
        <v>831</v>
      </c>
      <c r="O740" s="56"/>
      <c r="P740" s="56"/>
      <c r="Q740" s="95">
        <v>0</v>
      </c>
      <c r="R740" s="67">
        <f t="shared" si="596"/>
        <v>0</v>
      </c>
      <c r="S740" s="95">
        <v>0</v>
      </c>
      <c r="T740" s="67">
        <f t="shared" si="597"/>
        <v>0</v>
      </c>
      <c r="U740" s="61">
        <f t="shared" si="598"/>
        <v>0</v>
      </c>
      <c r="V740" s="95">
        <v>0</v>
      </c>
      <c r="W740" s="67">
        <f t="shared" si="599"/>
        <v>0</v>
      </c>
      <c r="X740" s="95">
        <v>0</v>
      </c>
      <c r="Y740" s="92">
        <f t="shared" si="571"/>
        <v>0</v>
      </c>
      <c r="Z740" s="62">
        <f t="shared" si="600"/>
        <v>0</v>
      </c>
      <c r="AB740" s="139">
        <v>-64</v>
      </c>
      <c r="AC740" s="139">
        <v>-75</v>
      </c>
      <c r="AD740" s="139">
        <v>21</v>
      </c>
      <c r="AE740" s="139">
        <v>-43</v>
      </c>
      <c r="AF740" s="139">
        <v>-62</v>
      </c>
      <c r="AG740" s="139">
        <v>13</v>
      </c>
    </row>
    <row r="741" spans="2:33" ht="15" customHeight="1" x14ac:dyDescent="0.3">
      <c r="B741" s="124">
        <v>44563</v>
      </c>
      <c r="C741" s="96"/>
      <c r="D741" s="96"/>
      <c r="E741" s="96"/>
      <c r="F741" s="96"/>
      <c r="G741" s="96"/>
      <c r="H741" s="95">
        <v>374</v>
      </c>
      <c r="I741" s="56"/>
      <c r="J741" s="92">
        <v>904</v>
      </c>
      <c r="K741" s="93">
        <v>1.0237825594563987</v>
      </c>
      <c r="L741" s="92">
        <v>27</v>
      </c>
      <c r="M741" s="93">
        <v>1.0384615384615385</v>
      </c>
      <c r="N741" s="15">
        <v>931</v>
      </c>
      <c r="O741" s="56"/>
      <c r="P741" s="56"/>
      <c r="Q741" s="95">
        <v>0</v>
      </c>
      <c r="R741" s="67">
        <f t="shared" si="596"/>
        <v>0</v>
      </c>
      <c r="S741" s="95">
        <v>0</v>
      </c>
      <c r="T741" s="67">
        <f t="shared" si="597"/>
        <v>0</v>
      </c>
      <c r="U741" s="61">
        <f t="shared" si="598"/>
        <v>0</v>
      </c>
      <c r="V741" s="95">
        <v>0</v>
      </c>
      <c r="W741" s="67">
        <f t="shared" si="599"/>
        <v>0</v>
      </c>
      <c r="X741" s="95">
        <v>0</v>
      </c>
      <c r="Y741" s="92">
        <f t="shared" si="571"/>
        <v>0</v>
      </c>
      <c r="Z741" s="62">
        <f t="shared" si="600"/>
        <v>0</v>
      </c>
      <c r="AB741" s="139">
        <v>-20</v>
      </c>
      <c r="AC741" s="139">
        <v>19</v>
      </c>
      <c r="AD741" s="139">
        <v>1</v>
      </c>
      <c r="AE741" s="139">
        <v>-18</v>
      </c>
      <c r="AF741" s="139">
        <v>-9</v>
      </c>
      <c r="AG741" s="139">
        <v>7</v>
      </c>
    </row>
    <row r="742" spans="2:33" ht="15" customHeight="1" x14ac:dyDescent="0.3">
      <c r="B742" s="124">
        <v>44564</v>
      </c>
      <c r="C742" s="96"/>
      <c r="D742" s="96"/>
      <c r="E742" s="96"/>
      <c r="F742" s="96"/>
      <c r="G742" s="96"/>
      <c r="H742" s="95">
        <v>361</v>
      </c>
      <c r="I742" s="56"/>
      <c r="J742" s="92">
        <v>1496</v>
      </c>
      <c r="K742" s="93">
        <v>1.0121786197564275</v>
      </c>
      <c r="L742" s="92">
        <v>79</v>
      </c>
      <c r="M742" s="93">
        <v>0.89772727272727271</v>
      </c>
      <c r="N742" s="15">
        <v>1575</v>
      </c>
      <c r="O742" s="56"/>
      <c r="P742" s="56"/>
      <c r="Q742" s="92">
        <v>403</v>
      </c>
      <c r="R742" s="64">
        <f t="shared" si="596"/>
        <v>0.44657929660096785</v>
      </c>
      <c r="S742" s="92">
        <v>108</v>
      </c>
      <c r="T742" s="64">
        <f t="shared" si="597"/>
        <v>0.69652051802153214</v>
      </c>
      <c r="U742" s="61">
        <f t="shared" si="598"/>
        <v>511</v>
      </c>
      <c r="V742" s="92">
        <v>0</v>
      </c>
      <c r="W742" s="64">
        <f t="shared" si="599"/>
        <v>0</v>
      </c>
      <c r="X742" s="92">
        <v>45</v>
      </c>
      <c r="Y742" s="92">
        <f t="shared" si="571"/>
        <v>2.2436670687575395</v>
      </c>
      <c r="Z742" s="62">
        <f t="shared" si="600"/>
        <v>45</v>
      </c>
      <c r="AB742" s="139">
        <v>-7</v>
      </c>
      <c r="AC742" s="139">
        <v>42</v>
      </c>
      <c r="AD742" s="139">
        <v>1</v>
      </c>
      <c r="AE742" s="139">
        <v>-28</v>
      </c>
      <c r="AF742" s="139">
        <v>-34</v>
      </c>
      <c r="AG742" s="139">
        <v>15</v>
      </c>
    </row>
    <row r="743" spans="2:33" ht="15" customHeight="1" x14ac:dyDescent="0.3">
      <c r="B743" s="124">
        <v>44565</v>
      </c>
      <c r="C743" s="96"/>
      <c r="D743" s="96"/>
      <c r="E743" s="96"/>
      <c r="F743" s="96"/>
      <c r="G743" s="96"/>
      <c r="H743" s="95">
        <v>299</v>
      </c>
      <c r="I743" s="56"/>
      <c r="J743" s="92">
        <v>1493</v>
      </c>
      <c r="K743" s="93">
        <v>1.0081026333558407</v>
      </c>
      <c r="L743" s="92">
        <v>105</v>
      </c>
      <c r="M743" s="93">
        <v>0.95454545454545459</v>
      </c>
      <c r="N743" s="15">
        <v>1598</v>
      </c>
      <c r="O743" s="56"/>
      <c r="P743" s="56"/>
      <c r="Q743" s="92">
        <v>575</v>
      </c>
      <c r="R743" s="64">
        <f t="shared" si="596"/>
        <v>0.63717889713537601</v>
      </c>
      <c r="S743" s="92">
        <v>86</v>
      </c>
      <c r="T743" s="64">
        <f t="shared" si="597"/>
        <v>0.55463670879492377</v>
      </c>
      <c r="U743" s="61">
        <f t="shared" si="598"/>
        <v>661</v>
      </c>
      <c r="V743" s="92">
        <v>18</v>
      </c>
      <c r="W743" s="64">
        <f t="shared" si="599"/>
        <v>7.4276206322795346</v>
      </c>
      <c r="X743" s="92">
        <v>39</v>
      </c>
      <c r="Y743" s="92">
        <f t="shared" si="571"/>
        <v>1.9445114595898674</v>
      </c>
      <c r="Z743" s="62">
        <f t="shared" si="600"/>
        <v>57</v>
      </c>
      <c r="AB743" s="139">
        <v>-9</v>
      </c>
      <c r="AC743" s="139">
        <v>40</v>
      </c>
      <c r="AD743" s="139">
        <v>-16</v>
      </c>
      <c r="AE743" s="139">
        <v>-30</v>
      </c>
      <c r="AF743" s="139">
        <v>-33</v>
      </c>
      <c r="AG743" s="139">
        <v>16</v>
      </c>
    </row>
    <row r="744" spans="2:33" ht="15" customHeight="1" x14ac:dyDescent="0.3">
      <c r="B744" s="124">
        <v>44566</v>
      </c>
      <c r="C744" s="96"/>
      <c r="D744" s="96"/>
      <c r="E744" s="96"/>
      <c r="F744" s="96"/>
      <c r="G744" s="96"/>
      <c r="H744" s="95">
        <v>303</v>
      </c>
      <c r="I744" s="56"/>
      <c r="J744" s="92">
        <v>1501</v>
      </c>
      <c r="K744" s="93">
        <v>1.0141891891891892</v>
      </c>
      <c r="L744" s="92">
        <v>111</v>
      </c>
      <c r="M744" s="93">
        <v>0.88095238095238093</v>
      </c>
      <c r="N744" s="15">
        <v>1612</v>
      </c>
      <c r="O744" s="56"/>
      <c r="P744" s="56"/>
      <c r="Q744" s="92">
        <v>398</v>
      </c>
      <c r="R744" s="64">
        <f t="shared" si="596"/>
        <v>0.44103861053892113</v>
      </c>
      <c r="S744" s="92">
        <v>66</v>
      </c>
      <c r="T744" s="64">
        <f t="shared" si="597"/>
        <v>0.42565142767982522</v>
      </c>
      <c r="U744" s="61">
        <f t="shared" si="598"/>
        <v>464</v>
      </c>
      <c r="V744" s="92">
        <v>6</v>
      </c>
      <c r="W744" s="64">
        <f t="shared" si="599"/>
        <v>2.4758735440931781</v>
      </c>
      <c r="X744" s="92">
        <v>20</v>
      </c>
      <c r="Y744" s="92">
        <f t="shared" si="571"/>
        <v>0.99718536389223977</v>
      </c>
      <c r="Z744" s="62">
        <f t="shared" si="600"/>
        <v>26</v>
      </c>
      <c r="AB744" s="139">
        <v>-10</v>
      </c>
      <c r="AC744" s="139">
        <v>37</v>
      </c>
      <c r="AD744" s="139">
        <v>-13</v>
      </c>
      <c r="AE744" s="139">
        <v>-31</v>
      </c>
      <c r="AF744" s="139">
        <v>-32</v>
      </c>
      <c r="AG744" s="139">
        <v>15</v>
      </c>
    </row>
    <row r="745" spans="2:33" ht="15" customHeight="1" x14ac:dyDescent="0.3">
      <c r="B745" s="124">
        <v>44567</v>
      </c>
      <c r="C745" s="96"/>
      <c r="D745" s="96"/>
      <c r="E745" s="96"/>
      <c r="F745" s="96"/>
      <c r="G745" s="96"/>
      <c r="H745" s="95">
        <v>301</v>
      </c>
      <c r="I745" s="56"/>
      <c r="J745" s="92">
        <v>1496</v>
      </c>
      <c r="K745" s="93">
        <v>1.0087660148347943</v>
      </c>
      <c r="L745" s="92">
        <v>85</v>
      </c>
      <c r="M745" s="93">
        <v>0.94444444444444442</v>
      </c>
      <c r="N745" s="15">
        <v>1581</v>
      </c>
      <c r="O745" s="56"/>
      <c r="P745" s="56"/>
      <c r="Q745" s="92">
        <v>371</v>
      </c>
      <c r="R745" s="64">
        <f t="shared" ref="R745:R751" si="601">Q745/Q$68</f>
        <v>0.41111890580386867</v>
      </c>
      <c r="S745" s="92">
        <v>44</v>
      </c>
      <c r="T745" s="64">
        <f t="shared" ref="T745:T751" si="602">S745/S$68</f>
        <v>0.2837676184532168</v>
      </c>
      <c r="U745" s="61">
        <f t="shared" ref="U745:U751" si="603">Q745+S745</f>
        <v>415</v>
      </c>
      <c r="V745" s="92">
        <v>1</v>
      </c>
      <c r="W745" s="64">
        <f t="shared" ref="W745:W751" si="604">V745/$V$68</f>
        <v>0.41264559068219636</v>
      </c>
      <c r="X745" s="92">
        <v>28</v>
      </c>
      <c r="Y745" s="92">
        <f t="shared" si="571"/>
        <v>1.3960595094491357</v>
      </c>
      <c r="Z745" s="62">
        <f t="shared" ref="Z745:Z751" si="605">V745+X745</f>
        <v>29</v>
      </c>
      <c r="AB745" s="139">
        <v>-4</v>
      </c>
      <c r="AC745" s="139">
        <v>42</v>
      </c>
      <c r="AD745" s="139">
        <v>5</v>
      </c>
      <c r="AE745" s="139">
        <v>-30</v>
      </c>
      <c r="AF745" s="139">
        <v>-32</v>
      </c>
      <c r="AG745" s="139">
        <v>15</v>
      </c>
    </row>
    <row r="746" spans="2:33" ht="15" customHeight="1" x14ac:dyDescent="0.3">
      <c r="B746" s="124">
        <v>44568</v>
      </c>
      <c r="C746" s="96"/>
      <c r="D746" s="96"/>
      <c r="E746" s="96"/>
      <c r="F746" s="96"/>
      <c r="G746" s="96"/>
      <c r="H746" s="95">
        <v>348</v>
      </c>
      <c r="I746" s="56"/>
      <c r="J746" s="92">
        <v>1503</v>
      </c>
      <c r="K746" s="93">
        <v>1.0114401076716015</v>
      </c>
      <c r="L746" s="92">
        <v>22</v>
      </c>
      <c r="M746" s="93">
        <v>0.21359223300970873</v>
      </c>
      <c r="N746" s="15">
        <v>1525</v>
      </c>
      <c r="O746" s="56"/>
      <c r="P746" s="56"/>
      <c r="Q746" s="92">
        <v>289</v>
      </c>
      <c r="R746" s="64">
        <f t="shared" si="601"/>
        <v>0.32025165438630199</v>
      </c>
      <c r="S746" s="92">
        <v>26</v>
      </c>
      <c r="T746" s="64">
        <f t="shared" si="602"/>
        <v>0.16768086544962812</v>
      </c>
      <c r="U746" s="61">
        <f t="shared" si="603"/>
        <v>315</v>
      </c>
      <c r="V746" s="92">
        <v>7</v>
      </c>
      <c r="W746" s="64">
        <f t="shared" si="604"/>
        <v>2.8885191347753745</v>
      </c>
      <c r="X746" s="92">
        <v>16</v>
      </c>
      <c r="Y746" s="92">
        <f t="shared" si="571"/>
        <v>0.79774829111379175</v>
      </c>
      <c r="Z746" s="62">
        <f t="shared" si="605"/>
        <v>23</v>
      </c>
      <c r="AB746" s="139">
        <v>-12</v>
      </c>
      <c r="AC746" s="139">
        <v>35</v>
      </c>
      <c r="AD746" s="139">
        <v>0</v>
      </c>
      <c r="AE746" s="139">
        <v>-30</v>
      </c>
      <c r="AF746" s="139">
        <v>-30</v>
      </c>
      <c r="AG746" s="139">
        <v>16</v>
      </c>
    </row>
    <row r="747" spans="2:33" ht="15" customHeight="1" x14ac:dyDescent="0.3">
      <c r="B747" s="124">
        <v>44569</v>
      </c>
      <c r="C747" s="96"/>
      <c r="D747" s="96"/>
      <c r="E747" s="96"/>
      <c r="F747" s="96"/>
      <c r="G747" s="96"/>
      <c r="H747" s="95">
        <v>328</v>
      </c>
      <c r="I747" s="56"/>
      <c r="J747" s="92">
        <v>920</v>
      </c>
      <c r="K747" s="93">
        <v>1.0267857142857142</v>
      </c>
      <c r="L747" s="92">
        <v>51</v>
      </c>
      <c r="M747" s="93">
        <v>0.86440677966101698</v>
      </c>
      <c r="N747" s="15">
        <v>971</v>
      </c>
      <c r="O747" s="56"/>
      <c r="P747" s="56"/>
      <c r="Q747" s="95">
        <v>0</v>
      </c>
      <c r="R747" s="67">
        <f t="shared" si="601"/>
        <v>0</v>
      </c>
      <c r="S747" s="95">
        <v>0</v>
      </c>
      <c r="T747" s="67">
        <f t="shared" si="602"/>
        <v>0</v>
      </c>
      <c r="U747" s="61">
        <f t="shared" si="603"/>
        <v>0</v>
      </c>
      <c r="V747" s="95">
        <v>0</v>
      </c>
      <c r="W747" s="67">
        <f t="shared" si="604"/>
        <v>0</v>
      </c>
      <c r="X747" s="95">
        <v>0</v>
      </c>
      <c r="Y747" s="92">
        <f t="shared" si="571"/>
        <v>0</v>
      </c>
      <c r="Z747" s="62">
        <f t="shared" si="605"/>
        <v>0</v>
      </c>
      <c r="AB747" s="139">
        <v>-15</v>
      </c>
      <c r="AC747" s="139">
        <v>25</v>
      </c>
      <c r="AD747" s="139">
        <v>-3</v>
      </c>
      <c r="AE747" s="139">
        <v>-20</v>
      </c>
      <c r="AF747" s="139">
        <v>-5</v>
      </c>
      <c r="AG747" s="139">
        <v>8</v>
      </c>
    </row>
    <row r="748" spans="2:33" ht="15" customHeight="1" x14ac:dyDescent="0.3">
      <c r="B748" s="124">
        <v>44570</v>
      </c>
      <c r="C748" s="96"/>
      <c r="D748" s="96"/>
      <c r="E748" s="96"/>
      <c r="F748" s="96"/>
      <c r="G748" s="96"/>
      <c r="H748" s="95">
        <v>346</v>
      </c>
      <c r="I748" s="56"/>
      <c r="J748" s="92">
        <v>898</v>
      </c>
      <c r="K748" s="93">
        <v>1.0169875424688561</v>
      </c>
      <c r="L748" s="92">
        <v>38</v>
      </c>
      <c r="M748" s="93">
        <v>1.4615384615384615</v>
      </c>
      <c r="N748" s="15">
        <v>936</v>
      </c>
      <c r="O748" s="56"/>
      <c r="P748" s="56"/>
      <c r="Q748" s="95">
        <v>0</v>
      </c>
      <c r="R748" s="67">
        <f t="shared" si="601"/>
        <v>0</v>
      </c>
      <c r="S748" s="95">
        <v>0</v>
      </c>
      <c r="T748" s="67">
        <f t="shared" si="602"/>
        <v>0</v>
      </c>
      <c r="U748" s="61">
        <f t="shared" si="603"/>
        <v>0</v>
      </c>
      <c r="V748" s="95">
        <v>0</v>
      </c>
      <c r="W748" s="67">
        <f t="shared" si="604"/>
        <v>0</v>
      </c>
      <c r="X748" s="95">
        <v>0</v>
      </c>
      <c r="Y748" s="92">
        <f t="shared" si="571"/>
        <v>0</v>
      </c>
      <c r="Z748" s="62">
        <f t="shared" si="605"/>
        <v>0</v>
      </c>
      <c r="AB748" s="139">
        <v>-23</v>
      </c>
      <c r="AC748" s="139">
        <v>12</v>
      </c>
      <c r="AD748" s="139">
        <v>-33</v>
      </c>
      <c r="AE748" s="139">
        <v>-26</v>
      </c>
      <c r="AF748" s="139">
        <v>-4</v>
      </c>
      <c r="AG748" s="139">
        <v>9</v>
      </c>
    </row>
    <row r="749" spans="2:33" ht="15" customHeight="1" x14ac:dyDescent="0.3">
      <c r="B749" s="124">
        <v>44571</v>
      </c>
      <c r="C749" s="96"/>
      <c r="D749" s="96"/>
      <c r="E749" s="96"/>
      <c r="F749" s="96"/>
      <c r="G749" s="96"/>
      <c r="H749" s="95">
        <v>286</v>
      </c>
      <c r="I749" s="56"/>
      <c r="J749" s="92">
        <v>1499</v>
      </c>
      <c r="K749" s="93">
        <v>1.0142083897158323</v>
      </c>
      <c r="L749" s="92">
        <v>89</v>
      </c>
      <c r="M749" s="93">
        <v>1.0113636363636365</v>
      </c>
      <c r="N749" s="15">
        <v>1588</v>
      </c>
      <c r="O749" s="56"/>
      <c r="P749" s="56"/>
      <c r="Q749" s="92">
        <v>352</v>
      </c>
      <c r="R749" s="64">
        <f t="shared" si="601"/>
        <v>0.39006429876809101</v>
      </c>
      <c r="S749" s="92">
        <v>53</v>
      </c>
      <c r="T749" s="64">
        <f t="shared" si="602"/>
        <v>0.34181099495501116</v>
      </c>
      <c r="U749" s="61">
        <f t="shared" si="603"/>
        <v>405</v>
      </c>
      <c r="V749" s="92">
        <v>0</v>
      </c>
      <c r="W749" s="64">
        <f t="shared" si="604"/>
        <v>0</v>
      </c>
      <c r="X749" s="92">
        <v>14</v>
      </c>
      <c r="Y749" s="92">
        <f t="shared" si="571"/>
        <v>0.69802975472456785</v>
      </c>
      <c r="Z749" s="62">
        <f t="shared" si="605"/>
        <v>14</v>
      </c>
      <c r="AB749" s="139">
        <v>-3</v>
      </c>
      <c r="AC749" s="139">
        <v>41</v>
      </c>
      <c r="AD749" s="139">
        <v>-12</v>
      </c>
      <c r="AE749" s="139">
        <v>-23</v>
      </c>
      <c r="AF749" s="139">
        <v>-16</v>
      </c>
      <c r="AG749" s="139">
        <v>10</v>
      </c>
    </row>
    <row r="750" spans="2:33" ht="15" customHeight="1" x14ac:dyDescent="0.3">
      <c r="B750" s="124">
        <v>44572</v>
      </c>
      <c r="C750" s="96"/>
      <c r="D750" s="96"/>
      <c r="E750" s="96"/>
      <c r="F750" s="96"/>
      <c r="G750" s="96"/>
      <c r="H750" s="95">
        <v>197</v>
      </c>
      <c r="I750" s="56"/>
      <c r="J750" s="92">
        <v>1501</v>
      </c>
      <c r="K750" s="93">
        <v>1.013504388926401</v>
      </c>
      <c r="L750" s="92">
        <v>118</v>
      </c>
      <c r="M750" s="93">
        <v>1.0727272727272728</v>
      </c>
      <c r="N750" s="15">
        <v>1619</v>
      </c>
      <c r="O750" s="56"/>
      <c r="P750" s="56"/>
      <c r="Q750" s="92">
        <v>365</v>
      </c>
      <c r="R750" s="64">
        <f t="shared" si="601"/>
        <v>0.40447008252941258</v>
      </c>
      <c r="S750" s="92">
        <v>57</v>
      </c>
      <c r="T750" s="64">
        <f t="shared" si="602"/>
        <v>0.36760805117803086</v>
      </c>
      <c r="U750" s="61">
        <f t="shared" si="603"/>
        <v>422</v>
      </c>
      <c r="V750" s="92">
        <v>0</v>
      </c>
      <c r="W750" s="64">
        <f t="shared" si="604"/>
        <v>0</v>
      </c>
      <c r="X750" s="92">
        <v>16</v>
      </c>
      <c r="Y750" s="92">
        <f t="shared" si="571"/>
        <v>0.79774829111379175</v>
      </c>
      <c r="Z750" s="62">
        <f t="shared" si="605"/>
        <v>16</v>
      </c>
      <c r="AB750" s="139">
        <v>-1</v>
      </c>
      <c r="AC750" s="139">
        <v>39</v>
      </c>
      <c r="AD750" s="139">
        <v>-2</v>
      </c>
      <c r="AE750" s="139">
        <v>-22</v>
      </c>
      <c r="AF750" s="139">
        <v>-15</v>
      </c>
      <c r="AG750" s="139">
        <v>9</v>
      </c>
    </row>
    <row r="751" spans="2:33" ht="15" customHeight="1" x14ac:dyDescent="0.3">
      <c r="B751" s="124">
        <v>44573</v>
      </c>
      <c r="C751" s="96"/>
      <c r="D751" s="96"/>
      <c r="E751" s="96"/>
      <c r="F751" s="96"/>
      <c r="G751" s="96"/>
      <c r="H751" s="95">
        <v>238</v>
      </c>
      <c r="I751" s="56"/>
      <c r="J751" s="92">
        <v>1497</v>
      </c>
      <c r="K751" s="93">
        <v>1.0114864864864865</v>
      </c>
      <c r="L751" s="92">
        <v>114</v>
      </c>
      <c r="M751" s="93">
        <v>0.90476190476190477</v>
      </c>
      <c r="N751" s="15">
        <v>1611</v>
      </c>
      <c r="O751" s="56"/>
      <c r="P751" s="56"/>
      <c r="Q751" s="92">
        <v>436</v>
      </c>
      <c r="R751" s="64">
        <f t="shared" si="601"/>
        <v>0.4831478246104764</v>
      </c>
      <c r="S751" s="92">
        <v>47</v>
      </c>
      <c r="T751" s="64">
        <f t="shared" si="602"/>
        <v>0.30311541062048158</v>
      </c>
      <c r="U751" s="61">
        <f t="shared" si="603"/>
        <v>483</v>
      </c>
      <c r="V751" s="92">
        <v>0</v>
      </c>
      <c r="W751" s="64">
        <f t="shared" si="604"/>
        <v>0</v>
      </c>
      <c r="X751" s="92">
        <v>11</v>
      </c>
      <c r="Y751" s="92">
        <f t="shared" si="571"/>
        <v>0.54845195014073189</v>
      </c>
      <c r="Z751" s="62">
        <f t="shared" si="605"/>
        <v>11</v>
      </c>
      <c r="AB751" s="139">
        <v>-3</v>
      </c>
      <c r="AC751" s="139">
        <v>36</v>
      </c>
      <c r="AD751" s="139">
        <v>3</v>
      </c>
      <c r="AE751" s="139">
        <v>-22</v>
      </c>
      <c r="AF751" s="139">
        <v>-15</v>
      </c>
      <c r="AG751" s="139">
        <v>9</v>
      </c>
    </row>
    <row r="752" spans="2:33" ht="15" customHeight="1" x14ac:dyDescent="0.3">
      <c r="B752" s="124">
        <v>44574</v>
      </c>
      <c r="C752" s="96"/>
      <c r="D752" s="96"/>
      <c r="E752" s="96"/>
      <c r="F752" s="96"/>
      <c r="G752" s="96"/>
      <c r="H752" s="95">
        <v>213</v>
      </c>
      <c r="I752" s="56"/>
      <c r="J752" s="92">
        <v>1497</v>
      </c>
      <c r="K752" s="93">
        <v>1.0094403236682401</v>
      </c>
      <c r="L752" s="92">
        <v>102</v>
      </c>
      <c r="M752" s="93">
        <v>1.1333333333333333</v>
      </c>
      <c r="N752" s="15">
        <v>1599</v>
      </c>
      <c r="O752" s="56"/>
      <c r="P752" s="56"/>
      <c r="Q752" s="92">
        <v>327</v>
      </c>
      <c r="R752" s="64">
        <f t="shared" ref="R752:R757" si="606">Q752/Q$68</f>
        <v>0.36236086845785731</v>
      </c>
      <c r="S752" s="92">
        <v>41</v>
      </c>
      <c r="T752" s="64">
        <f t="shared" ref="T752:T757" si="607">S752/S$68</f>
        <v>0.26441982628595206</v>
      </c>
      <c r="U752" s="61">
        <f t="shared" ref="U752:U757" si="608">Q752+S752</f>
        <v>368</v>
      </c>
      <c r="V752" s="92">
        <v>0</v>
      </c>
      <c r="W752" s="64">
        <f t="shared" ref="W752:W757" si="609">V752/$V$68</f>
        <v>0</v>
      </c>
      <c r="X752" s="92">
        <v>9</v>
      </c>
      <c r="Y752" s="92">
        <f t="shared" si="571"/>
        <v>0.44873341375150788</v>
      </c>
      <c r="Z752" s="62">
        <f t="shared" ref="Z752:Z757" si="610">V752+X752</f>
        <v>9</v>
      </c>
      <c r="AB752" s="139">
        <v>-1</v>
      </c>
      <c r="AC752" s="139">
        <v>39</v>
      </c>
      <c r="AD752" s="139">
        <v>4</v>
      </c>
      <c r="AE752" s="139">
        <v>-23</v>
      </c>
      <c r="AF752" s="139">
        <v>-16</v>
      </c>
      <c r="AG752" s="139">
        <v>9</v>
      </c>
    </row>
    <row r="753" spans="2:33" ht="15" customHeight="1" x14ac:dyDescent="0.3">
      <c r="B753" s="124">
        <v>44575</v>
      </c>
      <c r="C753" s="96"/>
      <c r="D753" s="96"/>
      <c r="E753" s="96"/>
      <c r="F753" s="96"/>
      <c r="G753" s="96"/>
      <c r="H753" s="95">
        <v>312</v>
      </c>
      <c r="I753" s="56"/>
      <c r="J753" s="92">
        <v>1503</v>
      </c>
      <c r="K753" s="93">
        <v>1.0114401076716015</v>
      </c>
      <c r="L753" s="92">
        <v>112</v>
      </c>
      <c r="M753" s="93">
        <v>1.087378640776699</v>
      </c>
      <c r="N753" s="15">
        <v>1615</v>
      </c>
      <c r="O753" s="56"/>
      <c r="P753" s="56"/>
      <c r="Q753" s="92">
        <v>284</v>
      </c>
      <c r="R753" s="64">
        <f t="shared" si="606"/>
        <v>0.31471096832425527</v>
      </c>
      <c r="S753" s="92">
        <v>54</v>
      </c>
      <c r="T753" s="64">
        <f t="shared" si="607"/>
        <v>0.34826025901076607</v>
      </c>
      <c r="U753" s="61">
        <f t="shared" si="608"/>
        <v>338</v>
      </c>
      <c r="V753" s="92">
        <v>4</v>
      </c>
      <c r="W753" s="64">
        <f t="shared" si="609"/>
        <v>1.6505823627287854</v>
      </c>
      <c r="X753" s="92">
        <v>4</v>
      </c>
      <c r="Y753" s="92">
        <f t="shared" si="571"/>
        <v>0.19943707277844794</v>
      </c>
      <c r="Z753" s="62">
        <f t="shared" si="610"/>
        <v>8</v>
      </c>
      <c r="AB753" s="139">
        <v>-8</v>
      </c>
      <c r="AC753" s="139">
        <v>36</v>
      </c>
      <c r="AD753" s="139">
        <v>-6</v>
      </c>
      <c r="AE753" s="139">
        <v>-22</v>
      </c>
      <c r="AF753" s="139">
        <v>-15</v>
      </c>
      <c r="AG753" s="139">
        <v>10</v>
      </c>
    </row>
    <row r="754" spans="2:33" ht="15" customHeight="1" x14ac:dyDescent="0.3">
      <c r="B754" s="124">
        <v>44576</v>
      </c>
      <c r="C754" s="96"/>
      <c r="D754" s="96"/>
      <c r="E754" s="96"/>
      <c r="F754" s="96"/>
      <c r="G754" s="96"/>
      <c r="H754" s="95">
        <v>256</v>
      </c>
      <c r="I754" s="56"/>
      <c r="J754" s="92">
        <v>920</v>
      </c>
      <c r="K754" s="93">
        <v>1.0267857142857142</v>
      </c>
      <c r="L754" s="92">
        <v>68</v>
      </c>
      <c r="M754" s="93">
        <v>1.152542372881356</v>
      </c>
      <c r="N754" s="15">
        <v>988</v>
      </c>
      <c r="O754" s="56"/>
      <c r="P754" s="56"/>
      <c r="Q754" s="95">
        <v>0</v>
      </c>
      <c r="R754" s="67">
        <f t="shared" si="606"/>
        <v>0</v>
      </c>
      <c r="S754" s="95">
        <v>0</v>
      </c>
      <c r="T754" s="67">
        <f t="shared" si="607"/>
        <v>0</v>
      </c>
      <c r="U754" s="61">
        <f t="shared" si="608"/>
        <v>0</v>
      </c>
      <c r="V754" s="95">
        <v>0</v>
      </c>
      <c r="W754" s="67">
        <f t="shared" si="609"/>
        <v>0</v>
      </c>
      <c r="X754" s="95">
        <v>0</v>
      </c>
      <c r="Y754" s="92">
        <f t="shared" si="571"/>
        <v>0</v>
      </c>
      <c r="Z754" s="62">
        <f t="shared" si="610"/>
        <v>0</v>
      </c>
      <c r="AB754" s="139">
        <v>-11</v>
      </c>
      <c r="AC754" s="139">
        <v>23</v>
      </c>
      <c r="AD754" s="139">
        <v>-10</v>
      </c>
      <c r="AE754" s="139">
        <v>-21</v>
      </c>
      <c r="AF754" s="139">
        <v>-1</v>
      </c>
      <c r="AG754" s="139">
        <v>6</v>
      </c>
    </row>
    <row r="755" spans="2:33" ht="15" customHeight="1" x14ac:dyDescent="0.3">
      <c r="B755" s="124">
        <v>44577</v>
      </c>
      <c r="C755" s="96"/>
      <c r="D755" s="96"/>
      <c r="E755" s="96"/>
      <c r="F755" s="96"/>
      <c r="G755" s="96"/>
      <c r="H755" s="95">
        <v>295</v>
      </c>
      <c r="I755" s="56"/>
      <c r="J755" s="92">
        <v>899</v>
      </c>
      <c r="K755" s="93">
        <v>1.0181200453001134</v>
      </c>
      <c r="L755" s="92">
        <v>43</v>
      </c>
      <c r="M755" s="93">
        <v>1.6538461538461537</v>
      </c>
      <c r="N755" s="15">
        <v>942</v>
      </c>
      <c r="O755" s="56"/>
      <c r="P755" s="56"/>
      <c r="Q755" s="95">
        <v>0</v>
      </c>
      <c r="R755" s="67">
        <f t="shared" si="606"/>
        <v>0</v>
      </c>
      <c r="S755" s="95">
        <v>0</v>
      </c>
      <c r="T755" s="67">
        <f t="shared" si="607"/>
        <v>0</v>
      </c>
      <c r="U755" s="61">
        <f t="shared" si="608"/>
        <v>0</v>
      </c>
      <c r="V755" s="95">
        <v>0</v>
      </c>
      <c r="W755" s="67">
        <f t="shared" si="609"/>
        <v>0</v>
      </c>
      <c r="X755" s="95">
        <v>0</v>
      </c>
      <c r="Y755" s="92">
        <f t="shared" si="571"/>
        <v>0</v>
      </c>
      <c r="Z755" s="62">
        <f t="shared" si="610"/>
        <v>0</v>
      </c>
      <c r="AB755" s="139">
        <v>-14</v>
      </c>
      <c r="AC755" s="139">
        <v>15</v>
      </c>
      <c r="AD755" s="139">
        <v>-10</v>
      </c>
      <c r="AE755" s="139">
        <v>-24</v>
      </c>
      <c r="AF755" s="139">
        <v>-2</v>
      </c>
      <c r="AG755" s="139">
        <v>6</v>
      </c>
    </row>
    <row r="756" spans="2:33" ht="15" customHeight="1" x14ac:dyDescent="0.3">
      <c r="B756" s="124">
        <v>44578</v>
      </c>
      <c r="C756" s="96"/>
      <c r="D756" s="96"/>
      <c r="E756" s="96"/>
      <c r="F756" s="96"/>
      <c r="G756" s="96"/>
      <c r="H756" s="95">
        <v>274</v>
      </c>
      <c r="I756" s="56"/>
      <c r="J756" s="92">
        <v>1497</v>
      </c>
      <c r="K756" s="93">
        <v>1.0128552097428958</v>
      </c>
      <c r="L756" s="92">
        <v>84</v>
      </c>
      <c r="M756" s="93">
        <v>0.95454545454545459</v>
      </c>
      <c r="N756" s="15">
        <v>1581</v>
      </c>
      <c r="O756" s="56"/>
      <c r="P756" s="56"/>
      <c r="Q756" s="92">
        <v>313</v>
      </c>
      <c r="R756" s="64">
        <f t="shared" si="606"/>
        <v>0.34684694748412642</v>
      </c>
      <c r="S756" s="92">
        <v>58</v>
      </c>
      <c r="T756" s="64">
        <f t="shared" si="607"/>
        <v>0.37405731523378583</v>
      </c>
      <c r="U756" s="61">
        <f t="shared" si="608"/>
        <v>371</v>
      </c>
      <c r="V756" s="92">
        <v>0</v>
      </c>
      <c r="W756" s="64">
        <f t="shared" si="609"/>
        <v>0</v>
      </c>
      <c r="X756" s="92">
        <v>8</v>
      </c>
      <c r="Y756" s="92">
        <f t="shared" si="571"/>
        <v>0.39887414555689588</v>
      </c>
      <c r="Z756" s="62">
        <f t="shared" si="610"/>
        <v>8</v>
      </c>
      <c r="AB756" s="139">
        <v>-6</v>
      </c>
      <c r="AC756" s="139">
        <v>36</v>
      </c>
      <c r="AD756" s="139">
        <v>-2</v>
      </c>
      <c r="AE756" s="139">
        <v>-23</v>
      </c>
      <c r="AF756" s="139">
        <v>-14</v>
      </c>
      <c r="AG756" s="139">
        <v>9</v>
      </c>
    </row>
    <row r="757" spans="2:33" ht="15" customHeight="1" x14ac:dyDescent="0.3">
      <c r="B757" s="124">
        <v>44579</v>
      </c>
      <c r="C757" s="96"/>
      <c r="D757" s="96"/>
      <c r="E757" s="96"/>
      <c r="F757" s="96"/>
      <c r="G757" s="96"/>
      <c r="H757" s="95">
        <v>180</v>
      </c>
      <c r="I757" s="56"/>
      <c r="J757" s="92">
        <v>1491</v>
      </c>
      <c r="K757" s="93">
        <v>1.0067521944632005</v>
      </c>
      <c r="L757" s="92">
        <v>122</v>
      </c>
      <c r="M757" s="93">
        <v>1.1090909090909091</v>
      </c>
      <c r="N757" s="15">
        <v>1613</v>
      </c>
      <c r="O757" s="56"/>
      <c r="P757" s="56"/>
      <c r="Q757" s="92">
        <v>381</v>
      </c>
      <c r="R757" s="64">
        <f t="shared" si="606"/>
        <v>0.42220027792796216</v>
      </c>
      <c r="S757" s="92">
        <v>113</v>
      </c>
      <c r="T757" s="64">
        <f t="shared" si="607"/>
        <v>0.72876683830030686</v>
      </c>
      <c r="U757" s="61">
        <f t="shared" si="608"/>
        <v>494</v>
      </c>
      <c r="V757" s="92">
        <v>0</v>
      </c>
      <c r="W757" s="64">
        <f t="shared" si="609"/>
        <v>0</v>
      </c>
      <c r="X757" s="92">
        <v>6</v>
      </c>
      <c r="Y757" s="92">
        <f t="shared" si="571"/>
        <v>0.29915560916767192</v>
      </c>
      <c r="Z757" s="62">
        <f t="shared" si="610"/>
        <v>6</v>
      </c>
      <c r="AB757" s="139">
        <v>-5</v>
      </c>
      <c r="AC757" s="139">
        <v>35</v>
      </c>
      <c r="AD757" s="139">
        <v>-5</v>
      </c>
      <c r="AE757" s="139">
        <v>-23</v>
      </c>
      <c r="AF757" s="139">
        <v>-14</v>
      </c>
      <c r="AG757" s="139">
        <v>9</v>
      </c>
    </row>
    <row r="758" spans="2:33" ht="15" customHeight="1" x14ac:dyDescent="0.3">
      <c r="B758" s="124">
        <v>44580</v>
      </c>
      <c r="C758" s="96"/>
      <c r="D758" s="96"/>
      <c r="E758" s="96"/>
      <c r="F758" s="96"/>
      <c r="G758" s="96"/>
      <c r="H758" s="95">
        <v>228</v>
      </c>
      <c r="I758" s="56"/>
      <c r="J758" s="92">
        <v>1501</v>
      </c>
      <c r="K758" s="93">
        <v>1.0141891891891892</v>
      </c>
      <c r="L758" s="92">
        <v>120</v>
      </c>
      <c r="M758" s="93">
        <v>0.95238095238095233</v>
      </c>
      <c r="N758" s="15">
        <v>1621</v>
      </c>
      <c r="O758" s="56"/>
      <c r="P758" s="56"/>
      <c r="Q758" s="92">
        <v>371</v>
      </c>
      <c r="R758" s="64">
        <f t="shared" ref="R758:R765" si="611">Q758/Q$68</f>
        <v>0.41111890580386867</v>
      </c>
      <c r="S758" s="92">
        <v>93</v>
      </c>
      <c r="T758" s="64">
        <f t="shared" ref="T758:T765" si="612">S758/S$68</f>
        <v>0.59978155718520831</v>
      </c>
      <c r="U758" s="61">
        <f t="shared" ref="U758:U765" si="613">Q758+S758</f>
        <v>464</v>
      </c>
      <c r="V758" s="92">
        <v>0</v>
      </c>
      <c r="W758" s="64">
        <f t="shared" ref="W758:W765" si="614">V758/$V$68</f>
        <v>0</v>
      </c>
      <c r="X758" s="92">
        <v>20</v>
      </c>
      <c r="Y758" s="92">
        <f t="shared" si="571"/>
        <v>0.99718536389223977</v>
      </c>
      <c r="Z758" s="62">
        <f t="shared" ref="Z758:Z765" si="615">V758+X758</f>
        <v>20</v>
      </c>
      <c r="AB758" s="139">
        <v>-4</v>
      </c>
      <c r="AC758" s="139">
        <v>37</v>
      </c>
      <c r="AD758" s="139">
        <v>2</v>
      </c>
      <c r="AE758" s="139">
        <v>-22</v>
      </c>
      <c r="AF758" s="139">
        <v>-14</v>
      </c>
      <c r="AG758" s="139">
        <v>9</v>
      </c>
    </row>
    <row r="759" spans="2:33" ht="15" customHeight="1" x14ac:dyDescent="0.3">
      <c r="B759" s="124">
        <v>44581</v>
      </c>
      <c r="C759" s="96"/>
      <c r="D759" s="96"/>
      <c r="E759" s="96"/>
      <c r="F759" s="96"/>
      <c r="G759" s="96"/>
      <c r="H759" s="95">
        <v>208</v>
      </c>
      <c r="I759" s="56"/>
      <c r="J759" s="92">
        <v>1497</v>
      </c>
      <c r="K759" s="93">
        <v>1.0094403236682401</v>
      </c>
      <c r="L759" s="92">
        <v>103</v>
      </c>
      <c r="M759" s="93">
        <v>1.1444444444444444</v>
      </c>
      <c r="N759" s="15">
        <v>1600</v>
      </c>
      <c r="O759" s="56"/>
      <c r="P759" s="56"/>
      <c r="Q759" s="92">
        <v>381</v>
      </c>
      <c r="R759" s="64">
        <f t="shared" si="611"/>
        <v>0.42220027792796216</v>
      </c>
      <c r="S759" s="92">
        <v>129</v>
      </c>
      <c r="T759" s="64">
        <f t="shared" si="612"/>
        <v>0.83195506319238566</v>
      </c>
      <c r="U759" s="61">
        <f t="shared" si="613"/>
        <v>510</v>
      </c>
      <c r="V759" s="92">
        <v>1</v>
      </c>
      <c r="W759" s="64">
        <f t="shared" si="614"/>
        <v>0.41264559068219636</v>
      </c>
      <c r="X759" s="92">
        <v>12</v>
      </c>
      <c r="Y759" s="92">
        <f t="shared" si="571"/>
        <v>0.59831121833534384</v>
      </c>
      <c r="Z759" s="62">
        <f t="shared" si="615"/>
        <v>13</v>
      </c>
      <c r="AB759" s="139">
        <v>-2</v>
      </c>
      <c r="AC759" s="139">
        <v>39</v>
      </c>
      <c r="AD759" s="139">
        <v>5</v>
      </c>
      <c r="AE759" s="139">
        <v>-23</v>
      </c>
      <c r="AF759" s="139">
        <v>-15</v>
      </c>
      <c r="AG759" s="139">
        <v>9</v>
      </c>
    </row>
    <row r="760" spans="2:33" ht="15" customHeight="1" x14ac:dyDescent="0.3">
      <c r="B760" s="124">
        <v>44582</v>
      </c>
      <c r="C760" s="96"/>
      <c r="D760" s="96"/>
      <c r="E760" s="96"/>
      <c r="F760" s="96"/>
      <c r="G760" s="96"/>
      <c r="H760" s="95">
        <v>305</v>
      </c>
      <c r="I760" s="56"/>
      <c r="J760" s="92">
        <v>1503</v>
      </c>
      <c r="K760" s="93">
        <v>1.0114401076716015</v>
      </c>
      <c r="L760" s="92">
        <v>118</v>
      </c>
      <c r="M760" s="93">
        <v>1.145631067961165</v>
      </c>
      <c r="N760" s="15">
        <v>1621</v>
      </c>
      <c r="O760" s="56"/>
      <c r="P760" s="56"/>
      <c r="Q760" s="92">
        <v>253</v>
      </c>
      <c r="R760" s="64">
        <f t="shared" si="611"/>
        <v>0.28035871473956542</v>
      </c>
      <c r="S760" s="92">
        <v>45</v>
      </c>
      <c r="T760" s="64">
        <f t="shared" si="612"/>
        <v>0.29021688250897176</v>
      </c>
      <c r="U760" s="61">
        <f t="shared" si="613"/>
        <v>298</v>
      </c>
      <c r="V760" s="92">
        <v>0</v>
      </c>
      <c r="W760" s="64">
        <f t="shared" si="614"/>
        <v>0</v>
      </c>
      <c r="X760" s="92">
        <v>1</v>
      </c>
      <c r="Y760" s="92">
        <f t="shared" si="571"/>
        <v>4.9859268194611985E-2</v>
      </c>
      <c r="Z760" s="62">
        <f t="shared" si="615"/>
        <v>1</v>
      </c>
      <c r="AB760" s="139">
        <v>-9</v>
      </c>
      <c r="AC760" s="139">
        <v>38</v>
      </c>
      <c r="AD760" s="139">
        <v>-6</v>
      </c>
      <c r="AE760" s="139">
        <v>-22</v>
      </c>
      <c r="AF760" s="139">
        <v>-15</v>
      </c>
      <c r="AG760" s="139">
        <v>10</v>
      </c>
    </row>
    <row r="761" spans="2:33" ht="15" customHeight="1" x14ac:dyDescent="0.3">
      <c r="B761" s="124">
        <v>44583</v>
      </c>
      <c r="C761" s="96"/>
      <c r="D761" s="96"/>
      <c r="E761" s="96"/>
      <c r="F761" s="96"/>
      <c r="G761" s="96"/>
      <c r="H761" s="95">
        <v>245</v>
      </c>
      <c r="I761" s="56"/>
      <c r="J761" s="92">
        <v>922</v>
      </c>
      <c r="K761" s="93">
        <v>1.0290178571428572</v>
      </c>
      <c r="L761" s="92">
        <v>65</v>
      </c>
      <c r="M761" s="93">
        <v>1.1016949152542372</v>
      </c>
      <c r="N761" s="15">
        <v>987</v>
      </c>
      <c r="O761" s="56"/>
      <c r="P761" s="56"/>
      <c r="Q761" s="95">
        <v>0</v>
      </c>
      <c r="R761" s="67">
        <f t="shared" si="611"/>
        <v>0</v>
      </c>
      <c r="S761" s="95">
        <v>0</v>
      </c>
      <c r="T761" s="67">
        <f t="shared" si="612"/>
        <v>0</v>
      </c>
      <c r="U761" s="61">
        <f t="shared" si="613"/>
        <v>0</v>
      </c>
      <c r="V761" s="95">
        <v>0</v>
      </c>
      <c r="W761" s="67">
        <f t="shared" si="614"/>
        <v>0</v>
      </c>
      <c r="X761" s="95">
        <v>0</v>
      </c>
      <c r="Y761" s="92">
        <f t="shared" si="571"/>
        <v>0</v>
      </c>
      <c r="Z761" s="62">
        <f t="shared" si="615"/>
        <v>0</v>
      </c>
      <c r="AB761" s="139">
        <v>-12</v>
      </c>
      <c r="AC761" s="139">
        <v>24</v>
      </c>
      <c r="AD761" s="139">
        <v>-2</v>
      </c>
      <c r="AE761" s="139">
        <v>-22</v>
      </c>
      <c r="AF761" s="139">
        <v>-2</v>
      </c>
      <c r="AG761" s="139">
        <v>7</v>
      </c>
    </row>
    <row r="762" spans="2:33" ht="15" customHeight="1" x14ac:dyDescent="0.3">
      <c r="B762" s="124">
        <v>44584</v>
      </c>
      <c r="C762" s="96"/>
      <c r="D762" s="96"/>
      <c r="E762" s="96"/>
      <c r="F762" s="96"/>
      <c r="G762" s="96"/>
      <c r="H762" s="95">
        <v>291</v>
      </c>
      <c r="I762" s="56"/>
      <c r="J762" s="92">
        <v>898</v>
      </c>
      <c r="K762" s="93">
        <v>1.0169875424688561</v>
      </c>
      <c r="L762" s="92">
        <v>41</v>
      </c>
      <c r="M762" s="93">
        <v>1.5769230769230769</v>
      </c>
      <c r="N762" s="15">
        <v>939</v>
      </c>
      <c r="O762" s="56"/>
      <c r="P762" s="56"/>
      <c r="Q762" s="95">
        <v>0</v>
      </c>
      <c r="R762" s="67">
        <f t="shared" si="611"/>
        <v>0</v>
      </c>
      <c r="S762" s="95">
        <v>0</v>
      </c>
      <c r="T762" s="67">
        <f t="shared" si="612"/>
        <v>0</v>
      </c>
      <c r="U762" s="61">
        <f t="shared" si="613"/>
        <v>0</v>
      </c>
      <c r="V762" s="95">
        <v>0</v>
      </c>
      <c r="W762" s="67">
        <f t="shared" si="614"/>
        <v>0</v>
      </c>
      <c r="X762" s="95">
        <v>0</v>
      </c>
      <c r="Y762" s="92">
        <f t="shared" si="571"/>
        <v>0</v>
      </c>
      <c r="Z762" s="62">
        <f t="shared" si="615"/>
        <v>0</v>
      </c>
      <c r="AB762" s="139">
        <v>-14</v>
      </c>
      <c r="AC762" s="139">
        <v>15</v>
      </c>
      <c r="AD762" s="139">
        <v>-4</v>
      </c>
      <c r="AE762" s="139">
        <v>-24</v>
      </c>
      <c r="AF762" s="139">
        <v>-2</v>
      </c>
      <c r="AG762" s="139">
        <v>7</v>
      </c>
    </row>
    <row r="763" spans="2:33" ht="15" customHeight="1" x14ac:dyDescent="0.3">
      <c r="B763" s="124">
        <v>44585</v>
      </c>
      <c r="C763" s="96"/>
      <c r="D763" s="96"/>
      <c r="E763" s="96"/>
      <c r="F763" s="96"/>
      <c r="G763" s="96"/>
      <c r="H763" s="95">
        <v>277</v>
      </c>
      <c r="I763" s="56"/>
      <c r="J763" s="92">
        <v>1498</v>
      </c>
      <c r="K763" s="93">
        <v>1.013531799729364</v>
      </c>
      <c r="L763" s="92">
        <v>91</v>
      </c>
      <c r="M763" s="93">
        <v>1.0340909090909092</v>
      </c>
      <c r="N763" s="15">
        <v>1589</v>
      </c>
      <c r="O763" s="56"/>
      <c r="P763" s="56"/>
      <c r="Q763" s="92">
        <v>426</v>
      </c>
      <c r="R763" s="64">
        <f t="shared" si="611"/>
        <v>0.4720664524863829</v>
      </c>
      <c r="S763" s="92">
        <v>139</v>
      </c>
      <c r="T763" s="64">
        <f t="shared" si="612"/>
        <v>0.89644770374993499</v>
      </c>
      <c r="U763" s="61">
        <f t="shared" si="613"/>
        <v>565</v>
      </c>
      <c r="V763" s="92">
        <v>0</v>
      </c>
      <c r="W763" s="64">
        <f t="shared" si="614"/>
        <v>0</v>
      </c>
      <c r="X763" s="92">
        <v>4</v>
      </c>
      <c r="Y763" s="92">
        <f t="shared" si="571"/>
        <v>0.19943707277844794</v>
      </c>
      <c r="Z763" s="62">
        <f t="shared" si="615"/>
        <v>4</v>
      </c>
      <c r="AB763" s="139">
        <v>-8</v>
      </c>
      <c r="AC763" s="139">
        <v>36</v>
      </c>
      <c r="AD763" s="139">
        <v>-4</v>
      </c>
      <c r="AE763" s="139">
        <v>-25</v>
      </c>
      <c r="AF763" s="139">
        <v>-16</v>
      </c>
      <c r="AG763" s="139">
        <v>10</v>
      </c>
    </row>
    <row r="764" spans="2:33" ht="15" customHeight="1" x14ac:dyDescent="0.3">
      <c r="B764" s="124">
        <v>44586</v>
      </c>
      <c r="C764" s="96"/>
      <c r="D764" s="96"/>
      <c r="E764" s="96"/>
      <c r="F764" s="96"/>
      <c r="G764" s="96"/>
      <c r="H764" s="95">
        <v>186</v>
      </c>
      <c r="I764" s="56"/>
      <c r="J764" s="92">
        <v>1488</v>
      </c>
      <c r="K764" s="93">
        <v>1.0047265361242403</v>
      </c>
      <c r="L764" s="92">
        <v>136</v>
      </c>
      <c r="M764" s="93">
        <v>1.2363636363636363</v>
      </c>
      <c r="N764" s="15">
        <v>1624</v>
      </c>
      <c r="O764" s="56"/>
      <c r="P764" s="56"/>
      <c r="Q764" s="92">
        <v>508</v>
      </c>
      <c r="R764" s="64">
        <f t="shared" si="611"/>
        <v>0.56293370390394959</v>
      </c>
      <c r="S764" s="92">
        <v>124</v>
      </c>
      <c r="T764" s="64">
        <f t="shared" si="612"/>
        <v>0.79970874291361105</v>
      </c>
      <c r="U764" s="61">
        <f t="shared" si="613"/>
        <v>632</v>
      </c>
      <c r="V764" s="92">
        <v>0</v>
      </c>
      <c r="W764" s="64">
        <f t="shared" si="614"/>
        <v>0</v>
      </c>
      <c r="X764" s="92">
        <v>29</v>
      </c>
      <c r="Y764" s="92">
        <f t="shared" si="571"/>
        <v>1.4459187776437477</v>
      </c>
      <c r="Z764" s="62">
        <f t="shared" si="615"/>
        <v>29</v>
      </c>
      <c r="AB764" s="139">
        <v>-6</v>
      </c>
      <c r="AC764" s="139">
        <v>36</v>
      </c>
      <c r="AD764" s="139">
        <v>-3</v>
      </c>
      <c r="AE764" s="139">
        <v>-24</v>
      </c>
      <c r="AF764" s="139">
        <v>-16</v>
      </c>
      <c r="AG764" s="139">
        <v>10</v>
      </c>
    </row>
    <row r="765" spans="2:33" ht="15" customHeight="1" x14ac:dyDescent="0.3">
      <c r="B765" s="124">
        <v>44587</v>
      </c>
      <c r="C765" s="96"/>
      <c r="D765" s="96"/>
      <c r="E765" s="96"/>
      <c r="F765" s="96"/>
      <c r="G765" s="96"/>
      <c r="H765" s="95">
        <v>230</v>
      </c>
      <c r="I765" s="56"/>
      <c r="J765" s="92">
        <v>1501</v>
      </c>
      <c r="K765" s="93">
        <v>1.0141891891891892</v>
      </c>
      <c r="L765" s="92">
        <v>124</v>
      </c>
      <c r="M765" s="93">
        <v>0.98412698412698407</v>
      </c>
      <c r="N765" s="15">
        <v>1625</v>
      </c>
      <c r="O765" s="56"/>
      <c r="P765" s="56"/>
      <c r="Q765" s="92">
        <v>572</v>
      </c>
      <c r="R765" s="64">
        <f t="shared" si="611"/>
        <v>0.63385448549814793</v>
      </c>
      <c r="S765" s="92">
        <v>123</v>
      </c>
      <c r="T765" s="64">
        <f t="shared" si="612"/>
        <v>0.79325947885785608</v>
      </c>
      <c r="U765" s="61">
        <f t="shared" si="613"/>
        <v>695</v>
      </c>
      <c r="V765" s="92">
        <v>0</v>
      </c>
      <c r="W765" s="64">
        <f t="shared" si="614"/>
        <v>0</v>
      </c>
      <c r="X765" s="92">
        <v>8</v>
      </c>
      <c r="Y765" s="92">
        <f t="shared" si="571"/>
        <v>0.39887414555689588</v>
      </c>
      <c r="Z765" s="62">
        <f t="shared" si="615"/>
        <v>8</v>
      </c>
      <c r="AB765" s="139">
        <v>-6</v>
      </c>
      <c r="AC765" s="139">
        <v>34</v>
      </c>
      <c r="AD765" s="139">
        <v>0</v>
      </c>
      <c r="AE765" s="139">
        <v>-23</v>
      </c>
      <c r="AF765" s="139">
        <v>-16</v>
      </c>
      <c r="AG765" s="139">
        <v>10</v>
      </c>
    </row>
    <row r="766" spans="2:33" ht="15" customHeight="1" x14ac:dyDescent="0.3">
      <c r="B766" s="124">
        <v>44588</v>
      </c>
      <c r="C766" s="96"/>
      <c r="D766" s="96"/>
      <c r="E766" s="96"/>
      <c r="F766" s="96"/>
      <c r="G766" s="96"/>
      <c r="H766" s="95">
        <v>209</v>
      </c>
      <c r="I766" s="56"/>
      <c r="J766" s="92">
        <v>1498</v>
      </c>
      <c r="K766" s="93">
        <v>1.0101146325016859</v>
      </c>
      <c r="L766" s="92">
        <v>110</v>
      </c>
      <c r="M766" s="93">
        <v>1.2222222222222223</v>
      </c>
      <c r="N766" s="15">
        <v>1608</v>
      </c>
      <c r="O766" s="56"/>
      <c r="P766" s="56"/>
      <c r="Q766" s="92">
        <v>739</v>
      </c>
      <c r="R766" s="64">
        <f t="shared" ref="R766:R771" si="616">Q766/Q$68</f>
        <v>0.81891339997050927</v>
      </c>
      <c r="S766" s="92">
        <v>144</v>
      </c>
      <c r="T766" s="64">
        <f t="shared" ref="T766:T771" si="617">S766/S$68</f>
        <v>0.9286940240287096</v>
      </c>
      <c r="U766" s="61">
        <f t="shared" ref="U766:U771" si="618">Q766+S766</f>
        <v>883</v>
      </c>
      <c r="V766" s="92">
        <v>0</v>
      </c>
      <c r="W766" s="64">
        <f t="shared" ref="W766:W771" si="619">V766/$V$68</f>
        <v>0</v>
      </c>
      <c r="X766" s="92">
        <v>5</v>
      </c>
      <c r="Y766" s="92">
        <f t="shared" si="571"/>
        <v>0.24929634097305994</v>
      </c>
      <c r="Z766" s="62">
        <f t="shared" ref="Z766:Z771" si="620">V766+X766</f>
        <v>5</v>
      </c>
      <c r="AB766" s="139">
        <v>-3</v>
      </c>
      <c r="AC766" s="139">
        <v>36</v>
      </c>
      <c r="AD766" s="139">
        <v>5</v>
      </c>
      <c r="AE766" s="139">
        <v>-23</v>
      </c>
      <c r="AF766" s="139">
        <v>-16</v>
      </c>
      <c r="AG766" s="139">
        <v>10</v>
      </c>
    </row>
    <row r="767" spans="2:33" ht="15" customHeight="1" x14ac:dyDescent="0.3">
      <c r="B767" s="124">
        <v>44589</v>
      </c>
      <c r="C767" s="96"/>
      <c r="D767" s="96"/>
      <c r="E767" s="96"/>
      <c r="F767" s="96"/>
      <c r="G767" s="96"/>
      <c r="H767" s="95">
        <v>311</v>
      </c>
      <c r="I767" s="56"/>
      <c r="J767" s="92">
        <v>1499</v>
      </c>
      <c r="K767" s="93">
        <v>1.0087483176312249</v>
      </c>
      <c r="L767" s="92">
        <v>109</v>
      </c>
      <c r="M767" s="93">
        <v>1.058252427184466</v>
      </c>
      <c r="N767" s="15">
        <v>1608</v>
      </c>
      <c r="O767" s="56"/>
      <c r="P767" s="56"/>
      <c r="Q767" s="92">
        <v>978</v>
      </c>
      <c r="R767" s="64">
        <f t="shared" si="616"/>
        <v>1.0837581937363439</v>
      </c>
      <c r="S767" s="92">
        <v>165</v>
      </c>
      <c r="T767" s="64">
        <f t="shared" si="617"/>
        <v>1.064128569199563</v>
      </c>
      <c r="U767" s="61">
        <f t="shared" si="618"/>
        <v>1143</v>
      </c>
      <c r="V767" s="92">
        <v>0</v>
      </c>
      <c r="W767" s="64">
        <f t="shared" si="619"/>
        <v>0</v>
      </c>
      <c r="X767" s="92">
        <v>2</v>
      </c>
      <c r="Y767" s="92">
        <f t="shared" si="571"/>
        <v>9.9718536389223969E-2</v>
      </c>
      <c r="Z767" s="62">
        <f t="shared" si="620"/>
        <v>2</v>
      </c>
      <c r="AB767" s="139">
        <v>-7</v>
      </c>
      <c r="AC767" s="139">
        <v>36</v>
      </c>
      <c r="AD767" s="139">
        <v>-1</v>
      </c>
      <c r="AE767" s="139">
        <v>-21</v>
      </c>
      <c r="AF767" s="139">
        <v>-15</v>
      </c>
      <c r="AG767" s="139">
        <v>10</v>
      </c>
    </row>
    <row r="768" spans="2:33" ht="15" customHeight="1" x14ac:dyDescent="0.3">
      <c r="B768" s="124">
        <v>44590</v>
      </c>
      <c r="C768" s="96"/>
      <c r="D768" s="96"/>
      <c r="E768" s="96"/>
      <c r="F768" s="96"/>
      <c r="G768" s="96"/>
      <c r="H768" s="95">
        <v>257</v>
      </c>
      <c r="I768" s="56"/>
      <c r="J768" s="92">
        <v>922</v>
      </c>
      <c r="K768" s="93">
        <v>1.0290178571428572</v>
      </c>
      <c r="L768" s="92">
        <v>80</v>
      </c>
      <c r="M768" s="93">
        <v>1.3559322033898304</v>
      </c>
      <c r="N768" s="15">
        <v>1002</v>
      </c>
      <c r="O768" s="56"/>
      <c r="P768" s="56"/>
      <c r="Q768" s="95">
        <v>0</v>
      </c>
      <c r="R768" s="67">
        <f t="shared" si="616"/>
        <v>0</v>
      </c>
      <c r="S768" s="95">
        <v>0</v>
      </c>
      <c r="T768" s="67">
        <f t="shared" si="617"/>
        <v>0</v>
      </c>
      <c r="U768" s="61">
        <f t="shared" si="618"/>
        <v>0</v>
      </c>
      <c r="V768" s="95">
        <v>0</v>
      </c>
      <c r="W768" s="67">
        <f t="shared" si="619"/>
        <v>0</v>
      </c>
      <c r="X768" s="95">
        <v>0</v>
      </c>
      <c r="Y768" s="92">
        <f t="shared" ref="Y768:Y831" si="621">X768/$X$68</f>
        <v>0</v>
      </c>
      <c r="Z768" s="62">
        <f t="shared" si="620"/>
        <v>0</v>
      </c>
      <c r="AB768" s="139">
        <v>-10</v>
      </c>
      <c r="AC768" s="139">
        <v>24</v>
      </c>
      <c r="AD768" s="139">
        <v>5</v>
      </c>
      <c r="AE768" s="139">
        <v>-19</v>
      </c>
      <c r="AF768" s="139">
        <v>-1</v>
      </c>
      <c r="AG768" s="139">
        <v>6</v>
      </c>
    </row>
    <row r="769" spans="2:33" ht="15" customHeight="1" x14ac:dyDescent="0.3">
      <c r="B769" s="124">
        <v>44591</v>
      </c>
      <c r="C769" s="96"/>
      <c r="D769" s="96"/>
      <c r="E769" s="96"/>
      <c r="F769" s="96"/>
      <c r="G769" s="96"/>
      <c r="H769" s="95">
        <v>298</v>
      </c>
      <c r="I769" s="56"/>
      <c r="J769" s="92">
        <v>899</v>
      </c>
      <c r="K769" s="93">
        <v>1.0181200453001134</v>
      </c>
      <c r="L769" s="92">
        <v>43</v>
      </c>
      <c r="M769" s="93">
        <v>1.6538461538461537</v>
      </c>
      <c r="N769" s="15">
        <v>942</v>
      </c>
      <c r="O769" s="56"/>
      <c r="P769" s="56"/>
      <c r="Q769" s="95">
        <v>0</v>
      </c>
      <c r="R769" s="67">
        <f t="shared" si="616"/>
        <v>0</v>
      </c>
      <c r="S769" s="95">
        <v>0</v>
      </c>
      <c r="T769" s="67">
        <f t="shared" si="617"/>
        <v>0</v>
      </c>
      <c r="U769" s="61">
        <f t="shared" si="618"/>
        <v>0</v>
      </c>
      <c r="V769" s="95">
        <v>0</v>
      </c>
      <c r="W769" s="67">
        <f t="shared" si="619"/>
        <v>0</v>
      </c>
      <c r="X769" s="95">
        <v>0</v>
      </c>
      <c r="Y769" s="92">
        <f t="shared" si="621"/>
        <v>0</v>
      </c>
      <c r="Z769" s="62">
        <f t="shared" si="620"/>
        <v>0</v>
      </c>
      <c r="AB769" s="139">
        <v>-5</v>
      </c>
      <c r="AC769" s="139">
        <v>25</v>
      </c>
      <c r="AD769" s="139">
        <v>3</v>
      </c>
      <c r="AE769" s="139">
        <v>-16</v>
      </c>
      <c r="AF769" s="139">
        <v>2</v>
      </c>
      <c r="AG769" s="139">
        <v>4</v>
      </c>
    </row>
    <row r="770" spans="2:33" ht="15" customHeight="1" x14ac:dyDescent="0.3">
      <c r="B770" s="124">
        <v>44592</v>
      </c>
      <c r="C770" s="96"/>
      <c r="D770" s="96"/>
      <c r="E770" s="96"/>
      <c r="F770" s="96"/>
      <c r="G770" s="96"/>
      <c r="H770" s="95">
        <v>271</v>
      </c>
      <c r="I770" s="56"/>
      <c r="J770" s="92">
        <v>1499</v>
      </c>
      <c r="K770" s="93">
        <v>1.0142083897158323</v>
      </c>
      <c r="L770" s="92">
        <v>84</v>
      </c>
      <c r="M770" s="93">
        <v>0.95454545454545459</v>
      </c>
      <c r="N770" s="15">
        <v>1583</v>
      </c>
      <c r="O770" s="56"/>
      <c r="P770" s="56"/>
      <c r="Q770" s="92">
        <v>1106</v>
      </c>
      <c r="R770" s="64">
        <f t="shared" si="616"/>
        <v>1.2255997569247405</v>
      </c>
      <c r="S770" s="92">
        <v>179</v>
      </c>
      <c r="T770" s="64">
        <f t="shared" si="617"/>
        <v>1.1544182659801321</v>
      </c>
      <c r="U770" s="61">
        <f t="shared" si="618"/>
        <v>1285</v>
      </c>
      <c r="V770" s="92">
        <v>0</v>
      </c>
      <c r="W770" s="64">
        <f t="shared" si="619"/>
        <v>0</v>
      </c>
      <c r="X770" s="92">
        <v>3</v>
      </c>
      <c r="Y770" s="92">
        <f t="shared" si="621"/>
        <v>0.14957780458383596</v>
      </c>
      <c r="Z770" s="62">
        <f t="shared" si="620"/>
        <v>3</v>
      </c>
      <c r="AB770" s="139">
        <v>-3</v>
      </c>
      <c r="AC770" s="139">
        <v>38</v>
      </c>
      <c r="AD770" s="139">
        <v>2</v>
      </c>
      <c r="AE770" s="139">
        <v>-21</v>
      </c>
      <c r="AF770" s="139">
        <v>-15</v>
      </c>
      <c r="AG770" s="139">
        <v>9</v>
      </c>
    </row>
    <row r="771" spans="2:33" ht="15" customHeight="1" x14ac:dyDescent="0.3">
      <c r="B771" s="124">
        <v>44593</v>
      </c>
      <c r="C771" s="96"/>
      <c r="D771" s="96"/>
      <c r="E771" s="96"/>
      <c r="F771" s="96"/>
      <c r="G771" s="96"/>
      <c r="H771" s="95">
        <v>199</v>
      </c>
      <c r="I771" s="56"/>
      <c r="J771" s="92">
        <v>1501</v>
      </c>
      <c r="K771" s="93">
        <v>1.013504388926401</v>
      </c>
      <c r="L771" s="92">
        <v>103</v>
      </c>
      <c r="M771" s="93">
        <v>0.9363636363636364</v>
      </c>
      <c r="N771" s="15">
        <v>1604</v>
      </c>
      <c r="O771" s="56"/>
      <c r="P771" s="56"/>
      <c r="Q771" s="92">
        <v>532</v>
      </c>
      <c r="R771" s="64">
        <f t="shared" si="616"/>
        <v>0.58952899700177397</v>
      </c>
      <c r="S771" s="92">
        <v>46</v>
      </c>
      <c r="T771" s="64">
        <f t="shared" si="617"/>
        <v>0.29666614656472667</v>
      </c>
      <c r="U771" s="61">
        <f t="shared" si="618"/>
        <v>578</v>
      </c>
      <c r="V771" s="92">
        <v>3</v>
      </c>
      <c r="W771" s="64">
        <f t="shared" si="619"/>
        <v>1.237936772046589</v>
      </c>
      <c r="X771" s="92">
        <v>11</v>
      </c>
      <c r="Y771" s="92">
        <f t="shared" si="621"/>
        <v>0.54845195014073189</v>
      </c>
      <c r="Z771" s="62">
        <f t="shared" si="620"/>
        <v>14</v>
      </c>
      <c r="AB771" s="139">
        <v>0</v>
      </c>
      <c r="AC771" s="139">
        <v>41</v>
      </c>
      <c r="AD771" s="139">
        <v>4</v>
      </c>
      <c r="AE771" s="139">
        <v>-18</v>
      </c>
      <c r="AF771" s="139">
        <v>-14</v>
      </c>
      <c r="AG771" s="139">
        <v>8</v>
      </c>
    </row>
    <row r="772" spans="2:33" ht="15" customHeight="1" x14ac:dyDescent="0.3">
      <c r="B772" s="124">
        <v>44594</v>
      </c>
      <c r="C772" s="96"/>
      <c r="D772" s="96"/>
      <c r="E772" s="96"/>
      <c r="F772" s="96"/>
      <c r="G772" s="96"/>
      <c r="H772" s="95">
        <v>240</v>
      </c>
      <c r="I772" s="56"/>
      <c r="J772" s="92">
        <v>1499</v>
      </c>
      <c r="K772" s="93">
        <v>1.0128378378378378</v>
      </c>
      <c r="L772" s="92">
        <v>95</v>
      </c>
      <c r="M772" s="93">
        <v>0.75396825396825395</v>
      </c>
      <c r="N772" s="15">
        <v>1594</v>
      </c>
      <c r="O772" s="56"/>
      <c r="P772" s="56"/>
      <c r="Q772" s="92">
        <v>371</v>
      </c>
      <c r="R772" s="64">
        <f t="shared" ref="R772:R779" si="622">Q772/Q$68</f>
        <v>0.41111890580386867</v>
      </c>
      <c r="S772" s="92">
        <v>46</v>
      </c>
      <c r="T772" s="64">
        <f t="shared" ref="T772:T779" si="623">S772/S$68</f>
        <v>0.29666614656472667</v>
      </c>
      <c r="U772" s="61">
        <f t="shared" ref="U772:U779" si="624">Q772+S772</f>
        <v>417</v>
      </c>
      <c r="V772" s="92">
        <v>0</v>
      </c>
      <c r="W772" s="64">
        <f t="shared" ref="W772:W779" si="625">V772/$V$68</f>
        <v>0</v>
      </c>
      <c r="X772" s="92">
        <v>18</v>
      </c>
      <c r="Y772" s="92">
        <f t="shared" si="621"/>
        <v>0.89746682750301576</v>
      </c>
      <c r="Z772" s="62">
        <f t="shared" ref="Z772:Z779" si="626">V772+X772</f>
        <v>18</v>
      </c>
      <c r="AB772" s="139">
        <v>1</v>
      </c>
      <c r="AC772" s="139">
        <v>39</v>
      </c>
      <c r="AD772" s="139">
        <v>10</v>
      </c>
      <c r="AE772" s="139">
        <v>-17</v>
      </c>
      <c r="AF772" s="139">
        <v>-13</v>
      </c>
      <c r="AG772" s="139">
        <v>8</v>
      </c>
    </row>
    <row r="773" spans="2:33" ht="15" customHeight="1" x14ac:dyDescent="0.3">
      <c r="B773" s="124">
        <v>44595</v>
      </c>
      <c r="C773" s="96"/>
      <c r="D773" s="96"/>
      <c r="E773" s="96"/>
      <c r="F773" s="96"/>
      <c r="G773" s="96"/>
      <c r="H773" s="95">
        <v>240</v>
      </c>
      <c r="I773" s="56"/>
      <c r="J773" s="92">
        <v>1487</v>
      </c>
      <c r="K773" s="93">
        <v>1.0026972353337829</v>
      </c>
      <c r="L773" s="92">
        <v>100</v>
      </c>
      <c r="M773" s="93">
        <v>1.1111111111111112</v>
      </c>
      <c r="N773" s="15">
        <v>1587</v>
      </c>
      <c r="O773" s="56"/>
      <c r="P773" s="56"/>
      <c r="Q773" s="92">
        <v>306</v>
      </c>
      <c r="R773" s="64">
        <f t="shared" si="622"/>
        <v>0.33908998699726095</v>
      </c>
      <c r="S773" s="92">
        <v>71</v>
      </c>
      <c r="T773" s="64">
        <f t="shared" si="623"/>
        <v>0.45789774795859989</v>
      </c>
      <c r="U773" s="61">
        <f t="shared" si="624"/>
        <v>377</v>
      </c>
      <c r="V773" s="92">
        <v>1</v>
      </c>
      <c r="W773" s="64">
        <f t="shared" si="625"/>
        <v>0.41264559068219636</v>
      </c>
      <c r="X773" s="92">
        <v>12</v>
      </c>
      <c r="Y773" s="92">
        <f t="shared" si="621"/>
        <v>0.59831121833534384</v>
      </c>
      <c r="Z773" s="62">
        <f t="shared" si="626"/>
        <v>13</v>
      </c>
      <c r="AB773" s="139">
        <v>2</v>
      </c>
      <c r="AC773" s="139">
        <v>39</v>
      </c>
      <c r="AD773" s="139">
        <v>6</v>
      </c>
      <c r="AE773" s="139">
        <v>-19</v>
      </c>
      <c r="AF773" s="139">
        <v>-13</v>
      </c>
      <c r="AG773" s="139">
        <v>8</v>
      </c>
    </row>
    <row r="774" spans="2:33" ht="15" customHeight="1" x14ac:dyDescent="0.3">
      <c r="B774" s="124">
        <v>44596</v>
      </c>
      <c r="C774" s="96"/>
      <c r="D774" s="96"/>
      <c r="E774" s="96"/>
      <c r="F774" s="96"/>
      <c r="G774" s="96"/>
      <c r="H774" s="95">
        <v>318</v>
      </c>
      <c r="I774" s="56"/>
      <c r="J774" s="92">
        <v>1503</v>
      </c>
      <c r="K774" s="93">
        <v>1.0114401076716015</v>
      </c>
      <c r="L774" s="92">
        <v>102</v>
      </c>
      <c r="M774" s="93">
        <v>0.99029126213592233</v>
      </c>
      <c r="N774" s="15">
        <v>1605</v>
      </c>
      <c r="O774" s="56"/>
      <c r="P774" s="56"/>
      <c r="Q774" s="92">
        <v>241</v>
      </c>
      <c r="R774" s="64">
        <f t="shared" si="622"/>
        <v>0.26706106819065323</v>
      </c>
      <c r="S774" s="92">
        <v>52</v>
      </c>
      <c r="T774" s="64">
        <f t="shared" si="623"/>
        <v>0.33536173089925625</v>
      </c>
      <c r="U774" s="61">
        <f t="shared" si="624"/>
        <v>293</v>
      </c>
      <c r="V774" s="92">
        <v>4</v>
      </c>
      <c r="W774" s="64">
        <f t="shared" si="625"/>
        <v>1.6505823627287854</v>
      </c>
      <c r="X774" s="92">
        <v>7</v>
      </c>
      <c r="Y774" s="92">
        <f t="shared" si="621"/>
        <v>0.34901487736228393</v>
      </c>
      <c r="Z774" s="62">
        <f t="shared" si="626"/>
        <v>11</v>
      </c>
      <c r="AB774" s="139">
        <v>-5</v>
      </c>
      <c r="AC774" s="139">
        <v>36</v>
      </c>
      <c r="AD774" s="139">
        <v>-5</v>
      </c>
      <c r="AE774" s="139">
        <v>-18</v>
      </c>
      <c r="AF774" s="139">
        <v>-12</v>
      </c>
      <c r="AG774" s="139">
        <v>9</v>
      </c>
    </row>
    <row r="775" spans="2:33" ht="15" customHeight="1" x14ac:dyDescent="0.3">
      <c r="B775" s="124">
        <v>44597</v>
      </c>
      <c r="C775" s="96"/>
      <c r="D775" s="96"/>
      <c r="E775" s="96"/>
      <c r="F775" s="96"/>
      <c r="G775" s="96"/>
      <c r="H775" s="95">
        <v>287</v>
      </c>
      <c r="I775" s="56"/>
      <c r="J775" s="92">
        <v>918</v>
      </c>
      <c r="K775" s="93">
        <v>1.0245535714285714</v>
      </c>
      <c r="L775" s="92">
        <v>60</v>
      </c>
      <c r="M775" s="93">
        <v>1.0169491525423728</v>
      </c>
      <c r="N775" s="15">
        <v>978</v>
      </c>
      <c r="O775" s="56"/>
      <c r="P775" s="56"/>
      <c r="Q775" s="95">
        <v>0</v>
      </c>
      <c r="R775" s="67">
        <f t="shared" si="622"/>
        <v>0</v>
      </c>
      <c r="S775" s="95">
        <v>0</v>
      </c>
      <c r="T775" s="67">
        <f t="shared" si="623"/>
        <v>0</v>
      </c>
      <c r="U775" s="61">
        <f t="shared" si="624"/>
        <v>0</v>
      </c>
      <c r="V775" s="95">
        <v>0</v>
      </c>
      <c r="W775" s="67">
        <f t="shared" si="625"/>
        <v>0</v>
      </c>
      <c r="X775" s="95">
        <v>0</v>
      </c>
      <c r="Y775" s="92">
        <f t="shared" si="621"/>
        <v>0</v>
      </c>
      <c r="Z775" s="62">
        <f t="shared" si="626"/>
        <v>0</v>
      </c>
      <c r="AB775" s="139">
        <v>-4</v>
      </c>
      <c r="AC775" s="139">
        <v>27</v>
      </c>
      <c r="AD775" s="139">
        <v>12</v>
      </c>
      <c r="AE775" s="139">
        <v>-13</v>
      </c>
      <c r="AF775" s="139">
        <v>2</v>
      </c>
      <c r="AG775" s="139">
        <v>4</v>
      </c>
    </row>
    <row r="776" spans="2:33" ht="15" customHeight="1" x14ac:dyDescent="0.3">
      <c r="B776" s="124">
        <v>44598</v>
      </c>
      <c r="C776" s="96"/>
      <c r="D776" s="96"/>
      <c r="E776" s="96"/>
      <c r="F776" s="96"/>
      <c r="G776" s="96"/>
      <c r="H776" s="95">
        <v>293</v>
      </c>
      <c r="I776" s="56"/>
      <c r="J776" s="92">
        <v>900</v>
      </c>
      <c r="K776" s="93">
        <v>1.0192525481313703</v>
      </c>
      <c r="L776" s="92">
        <v>45</v>
      </c>
      <c r="M776" s="93">
        <v>1.7307692307692308</v>
      </c>
      <c r="N776" s="15">
        <v>945</v>
      </c>
      <c r="O776" s="56"/>
      <c r="P776" s="56"/>
      <c r="Q776" s="95">
        <v>0</v>
      </c>
      <c r="R776" s="67">
        <f t="shared" si="622"/>
        <v>0</v>
      </c>
      <c r="S776" s="95">
        <v>0</v>
      </c>
      <c r="T776" s="67">
        <f t="shared" si="623"/>
        <v>0</v>
      </c>
      <c r="U776" s="61">
        <f t="shared" si="624"/>
        <v>0</v>
      </c>
      <c r="V776" s="95">
        <v>0</v>
      </c>
      <c r="W776" s="67">
        <f t="shared" si="625"/>
        <v>0</v>
      </c>
      <c r="X776" s="95">
        <v>0</v>
      </c>
      <c r="Y776" s="92">
        <f t="shared" si="621"/>
        <v>0</v>
      </c>
      <c r="Z776" s="62">
        <f t="shared" si="626"/>
        <v>0</v>
      </c>
      <c r="AB776" s="139">
        <v>-6</v>
      </c>
      <c r="AC776" s="139">
        <v>19</v>
      </c>
      <c r="AD776" s="139">
        <v>13</v>
      </c>
      <c r="AE776" s="139">
        <v>-14</v>
      </c>
      <c r="AF776" s="139">
        <v>2</v>
      </c>
      <c r="AG776" s="139">
        <v>4</v>
      </c>
    </row>
    <row r="777" spans="2:33" ht="15" customHeight="1" x14ac:dyDescent="0.3">
      <c r="B777" s="124">
        <v>44599</v>
      </c>
      <c r="C777" s="96"/>
      <c r="D777" s="96"/>
      <c r="E777" s="96"/>
      <c r="F777" s="96"/>
      <c r="G777" s="96"/>
      <c r="H777" s="95">
        <v>297</v>
      </c>
      <c r="I777" s="56"/>
      <c r="J777" s="92">
        <v>1500</v>
      </c>
      <c r="K777" s="93">
        <v>1.0148849797023005</v>
      </c>
      <c r="L777" s="92">
        <v>88</v>
      </c>
      <c r="M777" s="93">
        <v>1</v>
      </c>
      <c r="N777" s="15">
        <v>1588</v>
      </c>
      <c r="O777" s="56"/>
      <c r="P777" s="56"/>
      <c r="Q777" s="92">
        <v>305</v>
      </c>
      <c r="R777" s="64">
        <f t="shared" si="622"/>
        <v>0.33798184978485157</v>
      </c>
      <c r="S777" s="92">
        <v>76</v>
      </c>
      <c r="T777" s="64">
        <f t="shared" si="623"/>
        <v>0.4901440682373745</v>
      </c>
      <c r="U777" s="61">
        <f t="shared" si="624"/>
        <v>381</v>
      </c>
      <c r="V777" s="92">
        <v>0</v>
      </c>
      <c r="W777" s="64">
        <f t="shared" si="625"/>
        <v>0</v>
      </c>
      <c r="X777" s="92">
        <v>34</v>
      </c>
      <c r="Y777" s="92">
        <f t="shared" si="621"/>
        <v>1.6952151186168076</v>
      </c>
      <c r="Z777" s="62">
        <f t="shared" si="626"/>
        <v>34</v>
      </c>
      <c r="AB777" s="139">
        <v>0</v>
      </c>
      <c r="AC777" s="139">
        <v>37</v>
      </c>
      <c r="AD777" s="139">
        <v>10</v>
      </c>
      <c r="AE777" s="139">
        <v>-17</v>
      </c>
      <c r="AF777" s="139">
        <v>-11</v>
      </c>
      <c r="AG777" s="139">
        <v>7</v>
      </c>
    </row>
    <row r="778" spans="2:33" ht="15" customHeight="1" x14ac:dyDescent="0.3">
      <c r="B778" s="124">
        <v>44600</v>
      </c>
      <c r="C778" s="96"/>
      <c r="D778" s="96"/>
      <c r="E778" s="96"/>
      <c r="F778" s="96"/>
      <c r="G778" s="96"/>
      <c r="H778" s="95">
        <v>215</v>
      </c>
      <c r="I778" s="56"/>
      <c r="J778" s="92">
        <v>1501</v>
      </c>
      <c r="K778" s="93">
        <v>1.013504388926401</v>
      </c>
      <c r="L778" s="92">
        <v>107</v>
      </c>
      <c r="M778" s="93">
        <v>0.97272727272727277</v>
      </c>
      <c r="N778" s="15">
        <v>1608</v>
      </c>
      <c r="O778" s="56"/>
      <c r="P778" s="56"/>
      <c r="Q778" s="92">
        <v>330</v>
      </c>
      <c r="R778" s="64">
        <f t="shared" si="622"/>
        <v>0.36568528009508533</v>
      </c>
      <c r="S778" s="92">
        <v>63</v>
      </c>
      <c r="T778" s="64">
        <f t="shared" si="623"/>
        <v>0.40630363551256043</v>
      </c>
      <c r="U778" s="61">
        <f t="shared" si="624"/>
        <v>393</v>
      </c>
      <c r="V778" s="92">
        <v>0</v>
      </c>
      <c r="W778" s="64">
        <f t="shared" si="625"/>
        <v>0</v>
      </c>
      <c r="X778" s="92">
        <v>11</v>
      </c>
      <c r="Y778" s="92">
        <f t="shared" si="621"/>
        <v>0.54845195014073189</v>
      </c>
      <c r="Z778" s="62">
        <f t="shared" si="626"/>
        <v>11</v>
      </c>
      <c r="AB778" s="139">
        <v>2</v>
      </c>
      <c r="AC778" s="139">
        <v>40</v>
      </c>
      <c r="AD778" s="139">
        <v>11</v>
      </c>
      <c r="AE778" s="139">
        <v>-15</v>
      </c>
      <c r="AF778" s="139">
        <v>-11</v>
      </c>
      <c r="AG778" s="139">
        <v>6</v>
      </c>
    </row>
    <row r="779" spans="2:33" ht="15" customHeight="1" x14ac:dyDescent="0.3">
      <c r="B779" s="124">
        <v>44601</v>
      </c>
      <c r="C779" s="96"/>
      <c r="D779" s="96"/>
      <c r="E779" s="96"/>
      <c r="F779" s="96"/>
      <c r="G779" s="96"/>
      <c r="H779" s="95">
        <v>243</v>
      </c>
      <c r="I779" s="56"/>
      <c r="J779" s="92">
        <v>1501</v>
      </c>
      <c r="K779" s="93">
        <v>1.0141891891891892</v>
      </c>
      <c r="L779" s="92">
        <v>117</v>
      </c>
      <c r="M779" s="93">
        <v>0.9285714285714286</v>
      </c>
      <c r="N779" s="15">
        <v>1618</v>
      </c>
      <c r="O779" s="56"/>
      <c r="P779" s="56"/>
      <c r="Q779" s="92">
        <v>317</v>
      </c>
      <c r="R779" s="64">
        <f t="shared" si="622"/>
        <v>0.35127949633376382</v>
      </c>
      <c r="S779" s="92">
        <v>50</v>
      </c>
      <c r="T779" s="64">
        <f t="shared" si="623"/>
        <v>0.32246320278774637</v>
      </c>
      <c r="U779" s="61">
        <f t="shared" si="624"/>
        <v>367</v>
      </c>
      <c r="V779" s="92">
        <v>1</v>
      </c>
      <c r="W779" s="64">
        <f t="shared" si="625"/>
        <v>0.41264559068219636</v>
      </c>
      <c r="X779" s="92">
        <v>12</v>
      </c>
      <c r="Y779" s="92">
        <f t="shared" si="621"/>
        <v>0.59831121833534384</v>
      </c>
      <c r="Z779" s="62">
        <f t="shared" si="626"/>
        <v>13</v>
      </c>
      <c r="AB779" s="139">
        <v>3</v>
      </c>
      <c r="AC779" s="139">
        <v>39</v>
      </c>
      <c r="AD779" s="139">
        <v>16</v>
      </c>
      <c r="AE779" s="139">
        <v>-13</v>
      </c>
      <c r="AF779" s="139">
        <v>-10</v>
      </c>
      <c r="AG779" s="139">
        <v>6</v>
      </c>
    </row>
    <row r="780" spans="2:33" ht="15" customHeight="1" x14ac:dyDescent="0.3">
      <c r="B780" s="124">
        <v>44602</v>
      </c>
      <c r="C780" s="96"/>
      <c r="D780" s="96"/>
      <c r="E780" s="96"/>
      <c r="F780" s="96"/>
      <c r="G780" s="96"/>
      <c r="H780" s="95">
        <v>281</v>
      </c>
      <c r="I780" s="56"/>
      <c r="J780" s="92">
        <v>1497</v>
      </c>
      <c r="K780" s="93">
        <v>1.0094403236682401</v>
      </c>
      <c r="L780" s="92">
        <v>98</v>
      </c>
      <c r="M780" s="93">
        <v>1.0888888888888888</v>
      </c>
      <c r="N780" s="15">
        <v>1595</v>
      </c>
      <c r="O780" s="56"/>
      <c r="P780" s="56"/>
      <c r="Q780" s="92">
        <v>336</v>
      </c>
      <c r="R780" s="64">
        <f t="shared" ref="R780:R786" si="627">Q780/Q$68</f>
        <v>0.37233410336954142</v>
      </c>
      <c r="S780" s="92">
        <v>64</v>
      </c>
      <c r="T780" s="64">
        <f t="shared" ref="T780:T786" si="628">S780/S$68</f>
        <v>0.4127528995683154</v>
      </c>
      <c r="U780" s="61">
        <f t="shared" ref="U780:U786" si="629">Q780+S780</f>
        <v>400</v>
      </c>
      <c r="V780" s="92">
        <v>1</v>
      </c>
      <c r="W780" s="64">
        <f t="shared" ref="W780:W786" si="630">V780/$V$68</f>
        <v>0.41264559068219636</v>
      </c>
      <c r="X780" s="92">
        <v>0</v>
      </c>
      <c r="Y780" s="92">
        <f t="shared" si="621"/>
        <v>0</v>
      </c>
      <c r="Z780" s="62">
        <f t="shared" ref="Z780:Z786" si="631">V780+X780</f>
        <v>1</v>
      </c>
      <c r="AB780" s="139">
        <v>5</v>
      </c>
      <c r="AC780" s="139">
        <v>40</v>
      </c>
      <c r="AD780" s="139">
        <v>13</v>
      </c>
      <c r="AE780" s="139">
        <v>-13</v>
      </c>
      <c r="AF780" s="139">
        <v>-11</v>
      </c>
      <c r="AG780" s="139">
        <v>6</v>
      </c>
    </row>
    <row r="781" spans="2:33" ht="15" customHeight="1" x14ac:dyDescent="0.3">
      <c r="B781" s="124">
        <v>44603</v>
      </c>
      <c r="C781" s="96"/>
      <c r="D781" s="96"/>
      <c r="E781" s="96"/>
      <c r="F781" s="96"/>
      <c r="G781" s="96"/>
      <c r="H781" s="95">
        <v>346</v>
      </c>
      <c r="I781" s="56"/>
      <c r="J781" s="92">
        <v>1501</v>
      </c>
      <c r="K781" s="93">
        <v>1.0100942126514132</v>
      </c>
      <c r="L781" s="92">
        <v>110</v>
      </c>
      <c r="M781" s="93">
        <v>1.0679611650485437</v>
      </c>
      <c r="N781" s="15">
        <v>1611</v>
      </c>
      <c r="O781" s="56"/>
      <c r="P781" s="56"/>
      <c r="Q781" s="92">
        <v>359</v>
      </c>
      <c r="R781" s="64">
        <f t="shared" si="627"/>
        <v>0.39782125925495648</v>
      </c>
      <c r="S781" s="92">
        <v>57</v>
      </c>
      <c r="T781" s="64">
        <f t="shared" si="628"/>
        <v>0.36760805117803086</v>
      </c>
      <c r="U781" s="61">
        <f t="shared" si="629"/>
        <v>416</v>
      </c>
      <c r="V781" s="92">
        <v>0</v>
      </c>
      <c r="W781" s="64">
        <f t="shared" si="630"/>
        <v>0</v>
      </c>
      <c r="X781" s="92">
        <v>12</v>
      </c>
      <c r="Y781" s="92">
        <f t="shared" si="621"/>
        <v>0.59831121833534384</v>
      </c>
      <c r="Z781" s="62">
        <f t="shared" si="631"/>
        <v>12</v>
      </c>
      <c r="AB781" s="139">
        <v>0</v>
      </c>
      <c r="AC781" s="139">
        <v>37</v>
      </c>
      <c r="AD781" s="139">
        <v>11</v>
      </c>
      <c r="AE781" s="139">
        <v>-11</v>
      </c>
      <c r="AF781" s="139">
        <v>-9</v>
      </c>
      <c r="AG781" s="139">
        <v>6</v>
      </c>
    </row>
    <row r="782" spans="2:33" ht="15" customHeight="1" x14ac:dyDescent="0.3">
      <c r="B782" s="124">
        <v>44604</v>
      </c>
      <c r="C782" s="96"/>
      <c r="D782" s="96"/>
      <c r="E782" s="96"/>
      <c r="F782" s="96"/>
      <c r="G782" s="96"/>
      <c r="H782" s="95">
        <v>321</v>
      </c>
      <c r="I782" s="56"/>
      <c r="J782" s="92">
        <v>921</v>
      </c>
      <c r="K782" s="93">
        <v>1.0279017857142858</v>
      </c>
      <c r="L782" s="92">
        <v>46</v>
      </c>
      <c r="M782" s="93">
        <v>0.77966101694915257</v>
      </c>
      <c r="N782" s="15">
        <v>967</v>
      </c>
      <c r="O782" s="56"/>
      <c r="P782" s="56"/>
      <c r="Q782" s="276">
        <v>0</v>
      </c>
      <c r="R782" s="85">
        <f t="shared" si="627"/>
        <v>0</v>
      </c>
      <c r="S782" s="276">
        <v>0</v>
      </c>
      <c r="T782" s="85">
        <f t="shared" si="628"/>
        <v>0</v>
      </c>
      <c r="U782" s="86">
        <f t="shared" si="629"/>
        <v>0</v>
      </c>
      <c r="V782" s="276">
        <v>0</v>
      </c>
      <c r="W782" s="85">
        <f t="shared" si="630"/>
        <v>0</v>
      </c>
      <c r="X782" s="276">
        <v>0</v>
      </c>
      <c r="Y782" s="92">
        <f t="shared" si="621"/>
        <v>0</v>
      </c>
      <c r="Z782" s="87">
        <f t="shared" si="631"/>
        <v>0</v>
      </c>
      <c r="AB782" s="139">
        <v>-2</v>
      </c>
      <c r="AC782" s="139">
        <v>27</v>
      </c>
      <c r="AD782" s="139">
        <v>11</v>
      </c>
      <c r="AE782" s="139">
        <v>-8</v>
      </c>
      <c r="AF782" s="139">
        <v>4</v>
      </c>
      <c r="AG782" s="139">
        <v>3</v>
      </c>
    </row>
    <row r="783" spans="2:33" ht="15" customHeight="1" x14ac:dyDescent="0.3">
      <c r="B783" s="124">
        <v>44605</v>
      </c>
      <c r="C783" s="96"/>
      <c r="D783" s="96"/>
      <c r="E783" s="96"/>
      <c r="F783" s="96"/>
      <c r="G783" s="96"/>
      <c r="H783" s="95">
        <v>318</v>
      </c>
      <c r="I783" s="56"/>
      <c r="J783" s="92">
        <v>895</v>
      </c>
      <c r="K783" s="93">
        <v>1.013590033975085</v>
      </c>
      <c r="L783" s="92">
        <v>38</v>
      </c>
      <c r="M783" s="93">
        <v>1.4615384615384615</v>
      </c>
      <c r="N783" s="15">
        <v>933</v>
      </c>
      <c r="O783" s="56"/>
      <c r="P783" s="56"/>
      <c r="Q783" s="276">
        <v>0</v>
      </c>
      <c r="R783" s="85">
        <f t="shared" si="627"/>
        <v>0</v>
      </c>
      <c r="S783" s="276">
        <v>0</v>
      </c>
      <c r="T783" s="85">
        <f t="shared" si="628"/>
        <v>0</v>
      </c>
      <c r="U783" s="86">
        <f t="shared" si="629"/>
        <v>0</v>
      </c>
      <c r="V783" s="276">
        <v>0</v>
      </c>
      <c r="W783" s="85">
        <f t="shared" si="630"/>
        <v>0</v>
      </c>
      <c r="X783" s="276">
        <v>0</v>
      </c>
      <c r="Y783" s="92">
        <f t="shared" si="621"/>
        <v>0</v>
      </c>
      <c r="Z783" s="87">
        <f t="shared" si="631"/>
        <v>0</v>
      </c>
      <c r="AB783" s="139">
        <v>-13</v>
      </c>
      <c r="AC783" s="139">
        <v>15</v>
      </c>
      <c r="AD783" s="139">
        <v>-31</v>
      </c>
      <c r="AE783" s="139">
        <v>-19</v>
      </c>
      <c r="AF783" s="139">
        <v>2</v>
      </c>
      <c r="AG783" s="139">
        <v>5</v>
      </c>
    </row>
    <row r="784" spans="2:33" ht="15" customHeight="1" x14ac:dyDescent="0.3">
      <c r="B784" s="124">
        <v>44606</v>
      </c>
      <c r="C784" s="96"/>
      <c r="D784" s="96"/>
      <c r="E784" s="96"/>
      <c r="F784" s="96"/>
      <c r="G784" s="96"/>
      <c r="H784" s="95">
        <v>311</v>
      </c>
      <c r="I784" s="56"/>
      <c r="J784" s="92">
        <v>1499</v>
      </c>
      <c r="K784" s="93">
        <v>1.0142083897158323</v>
      </c>
      <c r="L784" s="92">
        <v>100</v>
      </c>
      <c r="M784" s="93">
        <v>1.1363636363636365</v>
      </c>
      <c r="N784" s="15">
        <v>1599</v>
      </c>
      <c r="O784" s="56"/>
      <c r="P784" s="56"/>
      <c r="Q784" s="92">
        <v>552</v>
      </c>
      <c r="R784" s="64">
        <f t="shared" si="627"/>
        <v>0.61169174124996095</v>
      </c>
      <c r="S784" s="92">
        <v>84</v>
      </c>
      <c r="T784" s="64">
        <f t="shared" si="628"/>
        <v>0.54173818068341395</v>
      </c>
      <c r="U784" s="61">
        <f t="shared" si="629"/>
        <v>636</v>
      </c>
      <c r="V784" s="92">
        <v>26</v>
      </c>
      <c r="W784" s="64">
        <f t="shared" si="630"/>
        <v>10.728785357737104</v>
      </c>
      <c r="X784" s="92">
        <v>10</v>
      </c>
      <c r="Y784" s="92">
        <f t="shared" si="621"/>
        <v>0.49859268194611989</v>
      </c>
      <c r="Z784" s="62">
        <f t="shared" si="631"/>
        <v>36</v>
      </c>
      <c r="AB784" s="139">
        <v>14</v>
      </c>
      <c r="AC784" s="139">
        <v>49</v>
      </c>
      <c r="AD784" s="139">
        <v>15</v>
      </c>
      <c r="AE784" s="139">
        <v>-12</v>
      </c>
      <c r="AF784" s="139">
        <v>-9</v>
      </c>
      <c r="AG784" s="139">
        <v>5</v>
      </c>
    </row>
    <row r="785" spans="2:33" ht="15" customHeight="1" x14ac:dyDescent="0.3">
      <c r="B785" s="124">
        <v>44607</v>
      </c>
      <c r="C785" s="96"/>
      <c r="D785" s="96"/>
      <c r="E785" s="96"/>
      <c r="F785" s="96"/>
      <c r="G785" s="96"/>
      <c r="H785" s="95">
        <v>228</v>
      </c>
      <c r="I785" s="56"/>
      <c r="J785" s="92">
        <v>1497</v>
      </c>
      <c r="K785" s="93">
        <v>1.0108035111411209</v>
      </c>
      <c r="L785" s="92">
        <v>108</v>
      </c>
      <c r="M785" s="93">
        <v>0.98181818181818181</v>
      </c>
      <c r="N785" s="15">
        <v>1605</v>
      </c>
      <c r="O785" s="56"/>
      <c r="P785" s="56"/>
      <c r="Q785" s="92">
        <v>504</v>
      </c>
      <c r="R785" s="64">
        <f t="shared" si="627"/>
        <v>0.55850115505431219</v>
      </c>
      <c r="S785" s="92">
        <v>97</v>
      </c>
      <c r="T785" s="64">
        <f t="shared" si="628"/>
        <v>0.62557861340822796</v>
      </c>
      <c r="U785" s="61">
        <f t="shared" si="629"/>
        <v>601</v>
      </c>
      <c r="V785" s="92">
        <v>0</v>
      </c>
      <c r="W785" s="64">
        <f t="shared" si="630"/>
        <v>0</v>
      </c>
      <c r="X785" s="92">
        <v>4</v>
      </c>
      <c r="Y785" s="92">
        <f t="shared" si="621"/>
        <v>0.19943707277844794</v>
      </c>
      <c r="Z785" s="62">
        <f t="shared" si="631"/>
        <v>4</v>
      </c>
      <c r="AB785" s="139">
        <v>2</v>
      </c>
      <c r="AC785" s="139">
        <v>35</v>
      </c>
      <c r="AD785" s="139">
        <v>9</v>
      </c>
      <c r="AE785" s="139">
        <v>-11</v>
      </c>
      <c r="AF785" s="139">
        <v>-8</v>
      </c>
      <c r="AG785" s="139">
        <v>6</v>
      </c>
    </row>
    <row r="786" spans="2:33" ht="15" customHeight="1" x14ac:dyDescent="0.3">
      <c r="B786" s="124">
        <v>44608</v>
      </c>
      <c r="C786" s="96"/>
      <c r="D786" s="96"/>
      <c r="E786" s="96"/>
      <c r="F786" s="96"/>
      <c r="G786" s="96"/>
      <c r="H786" s="95">
        <v>277</v>
      </c>
      <c r="I786" s="56"/>
      <c r="J786" s="92">
        <v>1501</v>
      </c>
      <c r="K786" s="93">
        <v>1.0141891891891892</v>
      </c>
      <c r="L786" s="92">
        <v>100</v>
      </c>
      <c r="M786" s="93">
        <v>0.79365079365079361</v>
      </c>
      <c r="N786" s="15">
        <v>1601</v>
      </c>
      <c r="O786" s="56"/>
      <c r="P786" s="56"/>
      <c r="Q786" s="92">
        <v>477</v>
      </c>
      <c r="R786" s="64">
        <f t="shared" si="627"/>
        <v>0.52858145031925974</v>
      </c>
      <c r="S786" s="92">
        <v>86</v>
      </c>
      <c r="T786" s="64">
        <f t="shared" si="628"/>
        <v>0.55463670879492377</v>
      </c>
      <c r="U786" s="61">
        <f t="shared" si="629"/>
        <v>563</v>
      </c>
      <c r="V786" s="92">
        <v>1</v>
      </c>
      <c r="W786" s="64">
        <f t="shared" si="630"/>
        <v>0.41264559068219636</v>
      </c>
      <c r="X786" s="92">
        <v>17</v>
      </c>
      <c r="Y786" s="92">
        <f t="shared" si="621"/>
        <v>0.84760755930840381</v>
      </c>
      <c r="Z786" s="62">
        <f t="shared" si="631"/>
        <v>18</v>
      </c>
      <c r="AB786" s="139">
        <v>2</v>
      </c>
      <c r="AC786" s="139">
        <v>37</v>
      </c>
      <c r="AD786" s="139">
        <v>8</v>
      </c>
      <c r="AE786" s="139">
        <v>-11</v>
      </c>
      <c r="AF786" s="139">
        <v>-8</v>
      </c>
      <c r="AG786" s="139">
        <v>6</v>
      </c>
    </row>
    <row r="787" spans="2:33" ht="15" customHeight="1" x14ac:dyDescent="0.3">
      <c r="B787" s="124">
        <v>44609</v>
      </c>
      <c r="C787" s="96"/>
      <c r="D787" s="96"/>
      <c r="E787" s="96"/>
      <c r="F787" s="96"/>
      <c r="G787" s="96"/>
      <c r="H787" s="95">
        <v>282</v>
      </c>
      <c r="I787" s="56"/>
      <c r="J787" s="92">
        <v>1499</v>
      </c>
      <c r="K787" s="93">
        <v>1.0107889413351314</v>
      </c>
      <c r="L787" s="92">
        <v>97</v>
      </c>
      <c r="M787" s="93">
        <v>1.0777777777777777</v>
      </c>
      <c r="N787" s="15">
        <v>1596</v>
      </c>
      <c r="O787" s="56"/>
      <c r="P787" s="56"/>
      <c r="Q787" s="92">
        <v>526</v>
      </c>
      <c r="R787" s="64">
        <f t="shared" ref="R787:R793" si="632">Q787/Q$68</f>
        <v>0.58288017372731782</v>
      </c>
      <c r="S787" s="92">
        <v>135</v>
      </c>
      <c r="T787" s="64">
        <f t="shared" ref="T787:T793" si="633">S787/S$68</f>
        <v>0.87065064752691523</v>
      </c>
      <c r="U787" s="61">
        <f t="shared" ref="U787:U793" si="634">Q787+S787</f>
        <v>661</v>
      </c>
      <c r="V787" s="92">
        <v>0</v>
      </c>
      <c r="W787" s="64">
        <f t="shared" ref="W787:W793" si="635">V787/$V$68</f>
        <v>0</v>
      </c>
      <c r="X787" s="92">
        <v>8</v>
      </c>
      <c r="Y787" s="92">
        <f t="shared" si="621"/>
        <v>0.39887414555689588</v>
      </c>
      <c r="Z787" s="62">
        <f t="shared" ref="Z787:Z793" si="636">V787+X787</f>
        <v>8</v>
      </c>
      <c r="AB787" s="139">
        <v>6</v>
      </c>
      <c r="AC787" s="139">
        <v>38</v>
      </c>
      <c r="AD787" s="139">
        <v>19</v>
      </c>
      <c r="AE787" s="139">
        <v>-10</v>
      </c>
      <c r="AF787" s="139">
        <v>-8</v>
      </c>
      <c r="AG787" s="139">
        <v>5</v>
      </c>
    </row>
    <row r="788" spans="2:33" ht="15" customHeight="1" x14ac:dyDescent="0.3">
      <c r="B788" s="124">
        <v>44610</v>
      </c>
      <c r="C788" s="96"/>
      <c r="D788" s="96"/>
      <c r="E788" s="96"/>
      <c r="F788" s="96"/>
      <c r="G788" s="96"/>
      <c r="H788" s="95">
        <v>343</v>
      </c>
      <c r="I788" s="56"/>
      <c r="J788" s="92">
        <v>1497</v>
      </c>
      <c r="K788" s="93">
        <v>1.0074024226110363</v>
      </c>
      <c r="L788" s="92">
        <v>106</v>
      </c>
      <c r="M788" s="93">
        <v>1.029126213592233</v>
      </c>
      <c r="N788" s="15">
        <v>1603</v>
      </c>
      <c r="O788" s="56"/>
      <c r="P788" s="56"/>
      <c r="Q788" s="92">
        <v>584</v>
      </c>
      <c r="R788" s="64">
        <f t="shared" si="632"/>
        <v>0.64715213204706012</v>
      </c>
      <c r="S788" s="92">
        <v>89</v>
      </c>
      <c r="T788" s="64">
        <f t="shared" si="633"/>
        <v>0.57398450096218856</v>
      </c>
      <c r="U788" s="61">
        <f t="shared" si="634"/>
        <v>673</v>
      </c>
      <c r="V788" s="92">
        <v>2</v>
      </c>
      <c r="W788" s="64">
        <f t="shared" si="635"/>
        <v>0.82529118136439272</v>
      </c>
      <c r="X788" s="92">
        <v>9</v>
      </c>
      <c r="Y788" s="92">
        <f t="shared" si="621"/>
        <v>0.44873341375150788</v>
      </c>
      <c r="Z788" s="62">
        <f t="shared" si="636"/>
        <v>11</v>
      </c>
      <c r="AB788" s="139">
        <v>-1</v>
      </c>
      <c r="AC788" s="139">
        <v>36</v>
      </c>
      <c r="AD788" s="139">
        <v>0</v>
      </c>
      <c r="AE788" s="139">
        <v>-11</v>
      </c>
      <c r="AF788" s="139">
        <v>-7</v>
      </c>
      <c r="AG788" s="139">
        <v>6</v>
      </c>
    </row>
    <row r="789" spans="2:33" ht="15" customHeight="1" x14ac:dyDescent="0.3">
      <c r="B789" s="124">
        <v>44611</v>
      </c>
      <c r="C789" s="96"/>
      <c r="D789" s="96"/>
      <c r="E789" s="96"/>
      <c r="F789" s="96"/>
      <c r="G789" s="96"/>
      <c r="H789" s="95">
        <v>338</v>
      </c>
      <c r="I789" s="56"/>
      <c r="J789" s="92">
        <v>919</v>
      </c>
      <c r="K789" s="93">
        <v>1.0256696428571428</v>
      </c>
      <c r="L789" s="92">
        <v>70</v>
      </c>
      <c r="M789" s="93">
        <v>1.1864406779661016</v>
      </c>
      <c r="N789" s="15">
        <v>989</v>
      </c>
      <c r="O789" s="56"/>
      <c r="P789" s="56"/>
      <c r="Q789" s="95">
        <v>0</v>
      </c>
      <c r="R789" s="67">
        <f t="shared" si="632"/>
        <v>0</v>
      </c>
      <c r="S789" s="95">
        <v>0</v>
      </c>
      <c r="T789" s="67">
        <f t="shared" si="633"/>
        <v>0</v>
      </c>
      <c r="U789" s="61">
        <f t="shared" si="634"/>
        <v>0</v>
      </c>
      <c r="V789" s="95">
        <v>0</v>
      </c>
      <c r="W789" s="67">
        <f t="shared" si="635"/>
        <v>0</v>
      </c>
      <c r="X789" s="95">
        <v>0</v>
      </c>
      <c r="Y789" s="92">
        <f t="shared" si="621"/>
        <v>0</v>
      </c>
      <c r="Z789" s="62">
        <f t="shared" si="636"/>
        <v>0</v>
      </c>
      <c r="AB789" s="139">
        <v>-2</v>
      </c>
      <c r="AC789" s="139">
        <v>26</v>
      </c>
      <c r="AD789" s="139">
        <v>9</v>
      </c>
      <c r="AE789" s="139">
        <v>-7</v>
      </c>
      <c r="AF789" s="139">
        <v>5</v>
      </c>
      <c r="AG789" s="139">
        <v>3</v>
      </c>
    </row>
    <row r="790" spans="2:33" ht="15" customHeight="1" x14ac:dyDescent="0.3">
      <c r="B790" s="124">
        <v>44612</v>
      </c>
      <c r="C790" s="96"/>
      <c r="D790" s="96"/>
      <c r="E790" s="96"/>
      <c r="F790" s="96"/>
      <c r="G790" s="96"/>
      <c r="H790" s="95">
        <v>328</v>
      </c>
      <c r="I790" s="56"/>
      <c r="J790" s="92">
        <v>898</v>
      </c>
      <c r="K790" s="93">
        <v>1.0169875424688561</v>
      </c>
      <c r="L790" s="92">
        <v>43</v>
      </c>
      <c r="M790" s="93">
        <v>1.6538461538461537</v>
      </c>
      <c r="N790" s="15">
        <v>941</v>
      </c>
      <c r="O790" s="56"/>
      <c r="P790" s="56"/>
      <c r="Q790" s="95">
        <v>0</v>
      </c>
      <c r="R790" s="67">
        <f t="shared" si="632"/>
        <v>0</v>
      </c>
      <c r="S790" s="95">
        <v>0</v>
      </c>
      <c r="T790" s="67">
        <f t="shared" si="633"/>
        <v>0</v>
      </c>
      <c r="U790" s="61">
        <f t="shared" si="634"/>
        <v>0</v>
      </c>
      <c r="V790" s="95">
        <v>0</v>
      </c>
      <c r="W790" s="67">
        <f t="shared" si="635"/>
        <v>0</v>
      </c>
      <c r="X790" s="95">
        <v>0</v>
      </c>
      <c r="Y790" s="92">
        <f t="shared" si="621"/>
        <v>0</v>
      </c>
      <c r="Z790" s="62">
        <f t="shared" si="636"/>
        <v>0</v>
      </c>
      <c r="AB790" s="139">
        <v>-3</v>
      </c>
      <c r="AC790" s="139">
        <v>19</v>
      </c>
      <c r="AD790" s="139">
        <v>21</v>
      </c>
      <c r="AE790" s="139">
        <v>-5</v>
      </c>
      <c r="AF790" s="139">
        <v>6</v>
      </c>
      <c r="AG790" s="139">
        <v>2</v>
      </c>
    </row>
    <row r="791" spans="2:33" ht="15" customHeight="1" x14ac:dyDescent="0.3">
      <c r="B791" s="124">
        <v>44613</v>
      </c>
      <c r="C791" s="96"/>
      <c r="D791" s="96"/>
      <c r="E791" s="96"/>
      <c r="F791" s="96"/>
      <c r="G791" s="96"/>
      <c r="H791" s="95">
        <v>324</v>
      </c>
      <c r="I791" s="56"/>
      <c r="J791" s="92">
        <v>1498</v>
      </c>
      <c r="K791" s="93">
        <v>1.013531799729364</v>
      </c>
      <c r="L791" s="92">
        <v>109</v>
      </c>
      <c r="M791" s="93">
        <v>1.2386363636363635</v>
      </c>
      <c r="N791" s="15">
        <v>1607</v>
      </c>
      <c r="O791" s="56"/>
      <c r="P791" s="56"/>
      <c r="Q791" s="92">
        <v>588</v>
      </c>
      <c r="R791" s="64">
        <f t="shared" si="632"/>
        <v>0.65158468089669752</v>
      </c>
      <c r="S791" s="92">
        <v>121</v>
      </c>
      <c r="T791" s="64">
        <f t="shared" si="633"/>
        <v>0.78036095074634626</v>
      </c>
      <c r="U791" s="61">
        <f t="shared" si="634"/>
        <v>709</v>
      </c>
      <c r="V791" s="92">
        <v>0</v>
      </c>
      <c r="W791" s="64">
        <f t="shared" si="635"/>
        <v>0</v>
      </c>
      <c r="X791" s="92">
        <v>5</v>
      </c>
      <c r="Y791" s="92">
        <f t="shared" si="621"/>
        <v>0.24929634097305994</v>
      </c>
      <c r="Z791" s="62">
        <f t="shared" si="636"/>
        <v>5</v>
      </c>
      <c r="AB791" s="139">
        <v>2</v>
      </c>
      <c r="AC791" s="139">
        <v>37</v>
      </c>
      <c r="AD791" s="139">
        <v>18</v>
      </c>
      <c r="AE791" s="139">
        <v>-11</v>
      </c>
      <c r="AF791" s="139">
        <v>-6</v>
      </c>
      <c r="AG791" s="139">
        <v>5</v>
      </c>
    </row>
    <row r="792" spans="2:33" ht="15" customHeight="1" x14ac:dyDescent="0.3">
      <c r="B792" s="124">
        <v>44614</v>
      </c>
      <c r="C792" s="96"/>
      <c r="D792" s="96"/>
      <c r="E792" s="96"/>
      <c r="F792" s="96"/>
      <c r="G792" s="96"/>
      <c r="H792" s="95">
        <v>247</v>
      </c>
      <c r="I792" s="56"/>
      <c r="J792" s="92">
        <v>1500</v>
      </c>
      <c r="K792" s="93">
        <v>1.0128291694800811</v>
      </c>
      <c r="L792" s="92">
        <v>126</v>
      </c>
      <c r="M792" s="93">
        <v>1.1454545454545455</v>
      </c>
      <c r="N792" s="15">
        <v>1626</v>
      </c>
      <c r="O792" s="56"/>
      <c r="P792" s="56"/>
      <c r="Q792" s="92">
        <v>696</v>
      </c>
      <c r="R792" s="64">
        <f t="shared" si="632"/>
        <v>0.77126349983690723</v>
      </c>
      <c r="S792" s="92">
        <v>122</v>
      </c>
      <c r="T792" s="64">
        <f t="shared" si="633"/>
        <v>0.78681021480210123</v>
      </c>
      <c r="U792" s="61">
        <f t="shared" si="634"/>
        <v>818</v>
      </c>
      <c r="V792" s="92">
        <v>0</v>
      </c>
      <c r="W792" s="64">
        <f t="shared" si="635"/>
        <v>0</v>
      </c>
      <c r="X792" s="92">
        <v>3</v>
      </c>
      <c r="Y792" s="92">
        <f t="shared" si="621"/>
        <v>0.14957780458383596</v>
      </c>
      <c r="Z792" s="62">
        <f t="shared" si="636"/>
        <v>3</v>
      </c>
      <c r="AB792" s="139">
        <v>5</v>
      </c>
      <c r="AC792" s="139">
        <v>37</v>
      </c>
      <c r="AD792" s="139">
        <v>24</v>
      </c>
      <c r="AE792" s="139">
        <v>-8</v>
      </c>
      <c r="AF792" s="139">
        <v>-6</v>
      </c>
      <c r="AG792" s="139">
        <v>4</v>
      </c>
    </row>
    <row r="793" spans="2:33" ht="15" customHeight="1" x14ac:dyDescent="0.3">
      <c r="B793" s="124">
        <v>44615</v>
      </c>
      <c r="C793" s="96"/>
      <c r="D793" s="96"/>
      <c r="E793" s="96"/>
      <c r="F793" s="96"/>
      <c r="G793" s="96"/>
      <c r="H793" s="95">
        <v>292</v>
      </c>
      <c r="I793" s="56"/>
      <c r="J793" s="92">
        <v>1500</v>
      </c>
      <c r="K793" s="93">
        <v>1.0135135135135136</v>
      </c>
      <c r="L793" s="92">
        <v>115</v>
      </c>
      <c r="M793" s="93">
        <v>0.91269841269841268</v>
      </c>
      <c r="N793" s="15">
        <v>1615</v>
      </c>
      <c r="O793" s="56"/>
      <c r="P793" s="56"/>
      <c r="Q793" s="92">
        <v>736</v>
      </c>
      <c r="R793" s="64">
        <f t="shared" si="632"/>
        <v>0.8155889883332812</v>
      </c>
      <c r="S793" s="92">
        <v>153</v>
      </c>
      <c r="T793" s="64">
        <f t="shared" si="633"/>
        <v>0.98673740053050396</v>
      </c>
      <c r="U793" s="61">
        <f t="shared" si="634"/>
        <v>889</v>
      </c>
      <c r="V793" s="92">
        <v>0</v>
      </c>
      <c r="W793" s="64">
        <f t="shared" si="635"/>
        <v>0</v>
      </c>
      <c r="X793" s="92">
        <v>58</v>
      </c>
      <c r="Y793" s="92">
        <f t="shared" si="621"/>
        <v>2.8918375552874953</v>
      </c>
      <c r="Z793" s="62">
        <f t="shared" si="636"/>
        <v>58</v>
      </c>
      <c r="AB793" s="139">
        <v>6</v>
      </c>
      <c r="AC793" s="139">
        <v>37</v>
      </c>
      <c r="AD793" s="139">
        <v>21</v>
      </c>
      <c r="AE793" s="139">
        <v>-6</v>
      </c>
      <c r="AF793" s="139">
        <v>-5</v>
      </c>
      <c r="AG793" s="139">
        <v>4</v>
      </c>
    </row>
    <row r="794" spans="2:33" ht="15" customHeight="1" x14ac:dyDescent="0.3">
      <c r="B794" s="124">
        <v>44616</v>
      </c>
      <c r="C794" s="96"/>
      <c r="D794" s="96"/>
      <c r="E794" s="96"/>
      <c r="F794" s="96"/>
      <c r="G794" s="96"/>
      <c r="H794" s="95">
        <v>317</v>
      </c>
      <c r="I794" s="56"/>
      <c r="J794" s="92">
        <v>1499</v>
      </c>
      <c r="K794" s="93">
        <v>1.0107889413351314</v>
      </c>
      <c r="L794" s="92">
        <v>100</v>
      </c>
      <c r="M794" s="93">
        <v>1.1111111111111112</v>
      </c>
      <c r="N794" s="15">
        <v>1599</v>
      </c>
      <c r="O794" s="56"/>
      <c r="P794" s="56"/>
      <c r="Q794" s="92">
        <v>1031</v>
      </c>
      <c r="R794" s="64">
        <f t="shared" ref="R794:R798" si="637">Q794/Q$68</f>
        <v>1.1424894659940394</v>
      </c>
      <c r="S794" s="92">
        <v>126</v>
      </c>
      <c r="T794" s="64">
        <f t="shared" ref="T794:T798" si="638">S794/S$68</f>
        <v>0.81260727102512087</v>
      </c>
      <c r="U794" s="61">
        <f t="shared" ref="U794:U798" si="639">Q794+S794</f>
        <v>1157</v>
      </c>
      <c r="V794" s="92">
        <v>1</v>
      </c>
      <c r="W794" s="64">
        <f t="shared" ref="W794:W798" si="640">V794/$V$68</f>
        <v>0.41264559068219636</v>
      </c>
      <c r="X794" s="92">
        <v>6</v>
      </c>
      <c r="Y794" s="92">
        <f t="shared" si="621"/>
        <v>0.29915560916767192</v>
      </c>
      <c r="Z794" s="62">
        <f t="shared" ref="Z794:Z798" si="641">V794+X794</f>
        <v>7</v>
      </c>
      <c r="AB794" s="139">
        <v>4</v>
      </c>
      <c r="AC794" s="139">
        <v>36</v>
      </c>
      <c r="AD794" s="139">
        <v>11</v>
      </c>
      <c r="AE794" s="139">
        <v>-9</v>
      </c>
      <c r="AF794" s="139">
        <v>-6</v>
      </c>
      <c r="AG794" s="139">
        <v>5</v>
      </c>
    </row>
    <row r="795" spans="2:33" ht="15" customHeight="1" x14ac:dyDescent="0.3">
      <c r="B795" s="124">
        <v>44617</v>
      </c>
      <c r="C795" s="96"/>
      <c r="D795" s="96"/>
      <c r="E795" s="96"/>
      <c r="F795" s="96"/>
      <c r="G795" s="96"/>
      <c r="H795" s="95">
        <v>353</v>
      </c>
      <c r="I795" s="56"/>
      <c r="J795" s="92">
        <v>1503</v>
      </c>
      <c r="K795" s="93">
        <v>1.0114401076716015</v>
      </c>
      <c r="L795" s="92">
        <v>105</v>
      </c>
      <c r="M795" s="93">
        <v>1.0194174757281553</v>
      </c>
      <c r="N795" s="15">
        <v>1608</v>
      </c>
      <c r="O795" s="56"/>
      <c r="P795" s="56"/>
      <c r="Q795" s="92">
        <v>1598</v>
      </c>
      <c r="R795" s="64">
        <f t="shared" si="637"/>
        <v>1.7708032654301404</v>
      </c>
      <c r="S795" s="92">
        <v>289</v>
      </c>
      <c r="T795" s="64">
        <f t="shared" si="638"/>
        <v>1.8638373121131742</v>
      </c>
      <c r="U795" s="61">
        <f t="shared" si="639"/>
        <v>1887</v>
      </c>
      <c r="V795" s="92">
        <v>0</v>
      </c>
      <c r="W795" s="64">
        <f t="shared" si="640"/>
        <v>0</v>
      </c>
      <c r="X795" s="92">
        <v>2</v>
      </c>
      <c r="Y795" s="92">
        <f t="shared" si="621"/>
        <v>9.9718536389223969E-2</v>
      </c>
      <c r="Z795" s="62">
        <f t="shared" si="641"/>
        <v>2</v>
      </c>
      <c r="AB795" s="139">
        <v>1</v>
      </c>
      <c r="AC795" s="139">
        <v>37</v>
      </c>
      <c r="AD795" s="139">
        <v>18</v>
      </c>
      <c r="AE795" s="139">
        <v>-6</v>
      </c>
      <c r="AF795" s="139">
        <v>-5</v>
      </c>
      <c r="AG795" s="139">
        <v>4</v>
      </c>
    </row>
    <row r="796" spans="2:33" ht="15" customHeight="1" x14ac:dyDescent="0.3">
      <c r="B796" s="124">
        <v>44618</v>
      </c>
      <c r="C796" s="96"/>
      <c r="D796" s="96"/>
      <c r="E796" s="96"/>
      <c r="F796" s="96"/>
      <c r="G796" s="96"/>
      <c r="H796" s="95">
        <v>332</v>
      </c>
      <c r="I796" s="56"/>
      <c r="J796" s="92">
        <v>923</v>
      </c>
      <c r="K796" s="93">
        <v>1.0301339285714286</v>
      </c>
      <c r="L796" s="92">
        <v>53</v>
      </c>
      <c r="M796" s="93">
        <v>0.89830508474576276</v>
      </c>
      <c r="N796" s="15">
        <v>976</v>
      </c>
      <c r="O796" s="56"/>
      <c r="P796" s="56"/>
      <c r="Q796" s="95">
        <v>0</v>
      </c>
      <c r="R796" s="67">
        <f t="shared" si="637"/>
        <v>0</v>
      </c>
      <c r="S796" s="95">
        <v>0</v>
      </c>
      <c r="T796" s="67">
        <f t="shared" si="638"/>
        <v>0</v>
      </c>
      <c r="U796" s="61">
        <f t="shared" si="639"/>
        <v>0</v>
      </c>
      <c r="V796" s="95">
        <v>0</v>
      </c>
      <c r="W796" s="67">
        <f t="shared" si="640"/>
        <v>0</v>
      </c>
      <c r="X796" s="95">
        <v>0</v>
      </c>
      <c r="Y796" s="92">
        <f t="shared" si="621"/>
        <v>0</v>
      </c>
      <c r="Z796" s="62">
        <f t="shared" si="641"/>
        <v>0</v>
      </c>
      <c r="AB796" s="139">
        <v>-1</v>
      </c>
      <c r="AC796" s="139">
        <v>29</v>
      </c>
      <c r="AD796" s="139">
        <v>19</v>
      </c>
      <c r="AE796" s="139">
        <v>0</v>
      </c>
      <c r="AF796" s="139">
        <v>5</v>
      </c>
      <c r="AG796" s="139">
        <v>2</v>
      </c>
    </row>
    <row r="797" spans="2:33" ht="15" customHeight="1" x14ac:dyDescent="0.3">
      <c r="B797" s="124">
        <v>44619</v>
      </c>
      <c r="C797" s="96"/>
      <c r="D797" s="96"/>
      <c r="E797" s="96"/>
      <c r="F797" s="96"/>
      <c r="G797" s="96"/>
      <c r="H797" s="95">
        <v>340</v>
      </c>
      <c r="I797" s="56"/>
      <c r="J797" s="92">
        <v>898</v>
      </c>
      <c r="K797" s="93">
        <v>1.0169875424688561</v>
      </c>
      <c r="L797" s="92">
        <v>32</v>
      </c>
      <c r="M797" s="93">
        <v>1.2307692307692308</v>
      </c>
      <c r="N797" s="15">
        <v>930</v>
      </c>
      <c r="O797" s="56"/>
      <c r="P797" s="56"/>
      <c r="Q797" s="95">
        <v>0</v>
      </c>
      <c r="R797" s="67">
        <f t="shared" si="637"/>
        <v>0</v>
      </c>
      <c r="S797" s="95">
        <v>0</v>
      </c>
      <c r="T797" s="67">
        <f t="shared" si="638"/>
        <v>0</v>
      </c>
      <c r="U797" s="61">
        <f t="shared" si="639"/>
        <v>0</v>
      </c>
      <c r="V797" s="95">
        <v>0</v>
      </c>
      <c r="W797" s="67">
        <f t="shared" si="640"/>
        <v>0</v>
      </c>
      <c r="X797" s="95">
        <v>0</v>
      </c>
      <c r="Y797" s="92">
        <f t="shared" si="621"/>
        <v>0</v>
      </c>
      <c r="Z797" s="62">
        <f t="shared" si="641"/>
        <v>0</v>
      </c>
      <c r="AB797" s="139">
        <v>1</v>
      </c>
      <c r="AC797" s="139">
        <v>20</v>
      </c>
      <c r="AD797" s="139">
        <v>34</v>
      </c>
      <c r="AE797" s="139">
        <v>0</v>
      </c>
      <c r="AF797" s="139">
        <v>5</v>
      </c>
      <c r="AG797" s="139">
        <v>1</v>
      </c>
    </row>
    <row r="798" spans="2:33" ht="15" customHeight="1" x14ac:dyDescent="0.3">
      <c r="B798" s="124">
        <v>44620</v>
      </c>
      <c r="C798" s="96"/>
      <c r="D798" s="96"/>
      <c r="E798" s="96"/>
      <c r="F798" s="96"/>
      <c r="G798" s="96"/>
      <c r="H798" s="95">
        <v>352</v>
      </c>
      <c r="I798" s="56"/>
      <c r="J798" s="92">
        <v>1496</v>
      </c>
      <c r="K798" s="93">
        <v>1.0121786197564275</v>
      </c>
      <c r="L798" s="92">
        <v>92</v>
      </c>
      <c r="M798" s="93">
        <v>1.0454545454545454</v>
      </c>
      <c r="N798" s="15">
        <v>1588</v>
      </c>
      <c r="O798" s="56"/>
      <c r="P798" s="56"/>
      <c r="Q798" s="92">
        <v>1177</v>
      </c>
      <c r="R798" s="64">
        <f t="shared" si="637"/>
        <v>1.3042774990058044</v>
      </c>
      <c r="S798" s="92">
        <v>365</v>
      </c>
      <c r="T798" s="64">
        <f t="shared" si="638"/>
        <v>2.3539813803505485</v>
      </c>
      <c r="U798" s="61">
        <f t="shared" si="639"/>
        <v>1542</v>
      </c>
      <c r="V798" s="92">
        <v>1</v>
      </c>
      <c r="W798" s="64">
        <f t="shared" si="640"/>
        <v>0.41264559068219636</v>
      </c>
      <c r="X798" s="92">
        <v>1</v>
      </c>
      <c r="Y798" s="92">
        <f t="shared" si="621"/>
        <v>4.9859268194611985E-2</v>
      </c>
      <c r="Z798" s="62">
        <f t="shared" si="641"/>
        <v>2</v>
      </c>
      <c r="AB798" s="139">
        <v>17</v>
      </c>
      <c r="AC798" s="139">
        <v>51</v>
      </c>
      <c r="AD798" s="139">
        <v>50</v>
      </c>
      <c r="AE798" s="139">
        <v>-8</v>
      </c>
      <c r="AF798" s="139">
        <v>-18</v>
      </c>
      <c r="AG798" s="139">
        <v>5</v>
      </c>
    </row>
    <row r="799" spans="2:33" ht="15" customHeight="1" x14ac:dyDescent="0.3">
      <c r="B799" s="124">
        <v>44621</v>
      </c>
      <c r="C799" s="96"/>
      <c r="D799" s="96"/>
      <c r="E799" s="96"/>
      <c r="F799" s="96"/>
      <c r="G799" s="96"/>
      <c r="H799" s="95">
        <v>268</v>
      </c>
      <c r="I799" s="56"/>
      <c r="J799" s="92">
        <v>964</v>
      </c>
      <c r="K799" s="93">
        <v>0.65091154625253211</v>
      </c>
      <c r="L799" s="92">
        <v>91</v>
      </c>
      <c r="M799" s="93">
        <v>0.82727272727272727</v>
      </c>
      <c r="N799" s="15">
        <v>1055</v>
      </c>
      <c r="O799" s="56"/>
      <c r="P799" s="56"/>
      <c r="Q799" s="95">
        <v>0</v>
      </c>
      <c r="R799" s="67">
        <f t="shared" ref="R799:R800" si="642">Q799/Q$68</f>
        <v>0</v>
      </c>
      <c r="S799" s="95">
        <v>0</v>
      </c>
      <c r="T799" s="67">
        <f t="shared" ref="T799:T800" si="643">S799/S$68</f>
        <v>0</v>
      </c>
      <c r="U799" s="61">
        <f t="shared" ref="U799:U800" si="644">Q799+S799</f>
        <v>0</v>
      </c>
      <c r="V799" s="95">
        <v>0</v>
      </c>
      <c r="W799" s="67">
        <f t="shared" ref="W799:W800" si="645">V799/$V$68</f>
        <v>0</v>
      </c>
      <c r="X799" s="95">
        <v>0</v>
      </c>
      <c r="Y799" s="92">
        <f t="shared" si="621"/>
        <v>0</v>
      </c>
      <c r="Z799" s="62">
        <f t="shared" ref="Z799:Z800" si="646">V799+X799</f>
        <v>0</v>
      </c>
      <c r="AB799" s="139">
        <v>-1</v>
      </c>
      <c r="AC799" s="139">
        <v>32</v>
      </c>
      <c r="AD799" s="139">
        <v>39</v>
      </c>
      <c r="AE799" s="139">
        <v>-26</v>
      </c>
      <c r="AF799" s="139">
        <v>-63</v>
      </c>
      <c r="AG799" s="139">
        <v>19</v>
      </c>
    </row>
    <row r="800" spans="2:33" ht="15" customHeight="1" x14ac:dyDescent="0.3">
      <c r="B800" s="124">
        <v>44622</v>
      </c>
      <c r="C800" s="96"/>
      <c r="D800" s="96"/>
      <c r="E800" s="96"/>
      <c r="F800" s="96"/>
      <c r="G800" s="96"/>
      <c r="H800" s="95">
        <v>291</v>
      </c>
      <c r="I800" s="56"/>
      <c r="J800" s="92">
        <v>1498</v>
      </c>
      <c r="K800" s="93">
        <v>1.0121621621621621</v>
      </c>
      <c r="L800" s="92">
        <v>123</v>
      </c>
      <c r="M800" s="93">
        <v>0.97619047619047616</v>
      </c>
      <c r="N800" s="15">
        <v>1621</v>
      </c>
      <c r="O800" s="56"/>
      <c r="P800" s="56"/>
      <c r="Q800" s="92">
        <v>368</v>
      </c>
      <c r="R800" s="64">
        <f t="shared" si="642"/>
        <v>0.4077944941666406</v>
      </c>
      <c r="S800" s="92">
        <v>33</v>
      </c>
      <c r="T800" s="64">
        <f t="shared" si="643"/>
        <v>0.21282571383991261</v>
      </c>
      <c r="U800" s="61">
        <f t="shared" si="644"/>
        <v>401</v>
      </c>
      <c r="V800" s="92">
        <v>52</v>
      </c>
      <c r="W800" s="64">
        <f t="shared" si="645"/>
        <v>21.457570715474208</v>
      </c>
      <c r="X800" s="92">
        <v>12</v>
      </c>
      <c r="Y800" s="92">
        <f t="shared" si="621"/>
        <v>0.59831121833534384</v>
      </c>
      <c r="Z800" s="62">
        <f t="shared" si="646"/>
        <v>64</v>
      </c>
      <c r="AB800" s="139">
        <v>2</v>
      </c>
      <c r="AC800" s="139">
        <v>42</v>
      </c>
      <c r="AD800" s="139">
        <v>16</v>
      </c>
      <c r="AE800" s="139">
        <v>-5</v>
      </c>
      <c r="AF800" s="139">
        <v>-6</v>
      </c>
      <c r="AG800" s="139">
        <v>4</v>
      </c>
    </row>
    <row r="801" spans="2:33" ht="15" customHeight="1" x14ac:dyDescent="0.3">
      <c r="B801" s="124">
        <v>44623</v>
      </c>
      <c r="C801" s="96"/>
      <c r="D801" s="96"/>
      <c r="E801" s="96"/>
      <c r="F801" s="96"/>
      <c r="G801" s="96"/>
      <c r="H801" s="95">
        <v>307</v>
      </c>
      <c r="I801" s="56"/>
      <c r="J801" s="92">
        <v>1500</v>
      </c>
      <c r="K801" s="93">
        <v>1.0114632501685772</v>
      </c>
      <c r="L801" s="92">
        <v>116</v>
      </c>
      <c r="M801" s="93">
        <v>1.288888888888889</v>
      </c>
      <c r="N801" s="15">
        <v>1616</v>
      </c>
      <c r="O801" s="56"/>
      <c r="P801" s="56"/>
      <c r="Q801" s="92">
        <v>344</v>
      </c>
      <c r="R801" s="64">
        <f t="shared" ref="R801:R807" si="647">Q801/Q$68</f>
        <v>0.38119920106881622</v>
      </c>
      <c r="S801" s="92">
        <v>52</v>
      </c>
      <c r="T801" s="64">
        <f t="shared" ref="T801:T807" si="648">S801/S$68</f>
        <v>0.33536173089925625</v>
      </c>
      <c r="U801" s="61">
        <f t="shared" ref="U801:U807" si="649">Q801+S801</f>
        <v>396</v>
      </c>
      <c r="V801" s="92">
        <v>5</v>
      </c>
      <c r="W801" s="64">
        <f t="shared" ref="W801:W807" si="650">V801/$V$68</f>
        <v>2.0632279534109816</v>
      </c>
      <c r="X801" s="92">
        <v>9</v>
      </c>
      <c r="Y801" s="92">
        <f t="shared" si="621"/>
        <v>0.44873341375150788</v>
      </c>
      <c r="Z801" s="62">
        <f t="shared" ref="Z801:Z807" si="651">V801+X801</f>
        <v>14</v>
      </c>
      <c r="AB801" s="139">
        <v>1</v>
      </c>
      <c r="AC801" s="139">
        <v>39</v>
      </c>
      <c r="AD801" s="139">
        <v>4</v>
      </c>
      <c r="AE801" s="139">
        <v>-9</v>
      </c>
      <c r="AF801" s="139">
        <v>-6</v>
      </c>
      <c r="AG801" s="139">
        <v>5</v>
      </c>
    </row>
    <row r="802" spans="2:33" ht="15" customHeight="1" x14ac:dyDescent="0.3">
      <c r="B802" s="124">
        <v>44624</v>
      </c>
      <c r="C802" s="96"/>
      <c r="D802" s="96"/>
      <c r="E802" s="96"/>
      <c r="F802" s="96"/>
      <c r="G802" s="96"/>
      <c r="H802" s="95">
        <v>370</v>
      </c>
      <c r="I802" s="56"/>
      <c r="J802" s="92">
        <v>1502</v>
      </c>
      <c r="K802" s="93">
        <v>1.0107671601615074</v>
      </c>
      <c r="L802" s="92">
        <v>119</v>
      </c>
      <c r="M802" s="93">
        <v>1.1553398058252426</v>
      </c>
      <c r="N802" s="15">
        <v>1621</v>
      </c>
      <c r="O802" s="56"/>
      <c r="P802" s="56"/>
      <c r="Q802" s="92">
        <v>257</v>
      </c>
      <c r="R802" s="64">
        <f t="shared" si="647"/>
        <v>0.28479126358920281</v>
      </c>
      <c r="S802" s="92">
        <v>45</v>
      </c>
      <c r="T802" s="64">
        <f t="shared" si="648"/>
        <v>0.29021688250897176</v>
      </c>
      <c r="U802" s="61">
        <f t="shared" si="649"/>
        <v>302</v>
      </c>
      <c r="V802" s="92">
        <v>1</v>
      </c>
      <c r="W802" s="64">
        <f t="shared" si="650"/>
        <v>0.41264559068219636</v>
      </c>
      <c r="X802" s="92">
        <v>11</v>
      </c>
      <c r="Y802" s="92">
        <f t="shared" si="621"/>
        <v>0.54845195014073189</v>
      </c>
      <c r="Z802" s="62">
        <f t="shared" si="651"/>
        <v>12</v>
      </c>
      <c r="AB802" s="139">
        <v>-2</v>
      </c>
      <c r="AC802" s="139">
        <v>39</v>
      </c>
      <c r="AD802" s="139">
        <v>8</v>
      </c>
      <c r="AE802" s="139">
        <v>-7</v>
      </c>
      <c r="AF802" s="139">
        <v>-5</v>
      </c>
      <c r="AG802" s="139">
        <v>5</v>
      </c>
    </row>
    <row r="803" spans="2:33" ht="15" customHeight="1" x14ac:dyDescent="0.3">
      <c r="B803" s="124">
        <v>44625</v>
      </c>
      <c r="C803" s="96"/>
      <c r="D803" s="96"/>
      <c r="E803" s="96"/>
      <c r="F803" s="96"/>
      <c r="G803" s="96"/>
      <c r="H803" s="95">
        <v>347</v>
      </c>
      <c r="I803" s="56"/>
      <c r="J803" s="92">
        <v>919</v>
      </c>
      <c r="K803" s="93">
        <v>1.0256696428571428</v>
      </c>
      <c r="L803" s="92">
        <v>68</v>
      </c>
      <c r="M803" s="93">
        <v>1.152542372881356</v>
      </c>
      <c r="N803" s="15">
        <v>987</v>
      </c>
      <c r="O803" s="56"/>
      <c r="P803" s="56"/>
      <c r="Q803" s="95">
        <v>0</v>
      </c>
      <c r="R803" s="67">
        <f t="shared" si="647"/>
        <v>0</v>
      </c>
      <c r="S803" s="95">
        <v>0</v>
      </c>
      <c r="T803" s="67">
        <f t="shared" si="648"/>
        <v>0</v>
      </c>
      <c r="U803" s="61">
        <f t="shared" si="649"/>
        <v>0</v>
      </c>
      <c r="V803" s="95">
        <v>0</v>
      </c>
      <c r="W803" s="67">
        <f t="shared" si="650"/>
        <v>0</v>
      </c>
      <c r="X803" s="95">
        <v>0</v>
      </c>
      <c r="Y803" s="92">
        <f t="shared" si="621"/>
        <v>0</v>
      </c>
      <c r="Z803" s="62">
        <f t="shared" si="651"/>
        <v>0</v>
      </c>
      <c r="AB803" s="139">
        <v>-5</v>
      </c>
      <c r="AC803" s="139">
        <v>28</v>
      </c>
      <c r="AD803" s="139">
        <v>-6</v>
      </c>
      <c r="AE803" s="139">
        <v>-7</v>
      </c>
      <c r="AF803" s="139">
        <v>6</v>
      </c>
      <c r="AG803" s="139">
        <v>4</v>
      </c>
    </row>
    <row r="804" spans="2:33" ht="15" customHeight="1" x14ac:dyDescent="0.3">
      <c r="B804" s="124">
        <v>44626</v>
      </c>
      <c r="C804" s="96"/>
      <c r="D804" s="96"/>
      <c r="E804" s="96"/>
      <c r="F804" s="96"/>
      <c r="G804" s="96"/>
      <c r="H804" s="95">
        <v>361</v>
      </c>
      <c r="I804" s="56"/>
      <c r="J804" s="92">
        <v>901</v>
      </c>
      <c r="K804" s="93">
        <v>1.0203850509626273</v>
      </c>
      <c r="L804" s="92">
        <v>40</v>
      </c>
      <c r="M804" s="93">
        <v>1.5384615384615385</v>
      </c>
      <c r="N804" s="15">
        <v>941</v>
      </c>
      <c r="O804" s="56"/>
      <c r="P804" s="56"/>
      <c r="Q804" s="95">
        <v>0</v>
      </c>
      <c r="R804" s="67">
        <f t="shared" si="647"/>
        <v>0</v>
      </c>
      <c r="S804" s="95">
        <v>0</v>
      </c>
      <c r="T804" s="67">
        <f t="shared" si="648"/>
        <v>0</v>
      </c>
      <c r="U804" s="61">
        <f t="shared" si="649"/>
        <v>0</v>
      </c>
      <c r="V804" s="95">
        <v>0</v>
      </c>
      <c r="W804" s="67">
        <f t="shared" si="650"/>
        <v>0</v>
      </c>
      <c r="X804" s="95">
        <v>0</v>
      </c>
      <c r="Y804" s="92">
        <f t="shared" si="621"/>
        <v>0</v>
      </c>
      <c r="Z804" s="62">
        <f t="shared" si="651"/>
        <v>0</v>
      </c>
      <c r="AB804" s="139">
        <v>-5</v>
      </c>
      <c r="AC804" s="139">
        <v>24</v>
      </c>
      <c r="AD804" s="139">
        <v>10</v>
      </c>
      <c r="AE804" s="139">
        <v>-1</v>
      </c>
      <c r="AF804" s="139">
        <v>8</v>
      </c>
      <c r="AG804" s="139">
        <v>3</v>
      </c>
    </row>
    <row r="805" spans="2:33" ht="15" customHeight="1" x14ac:dyDescent="0.3">
      <c r="B805" s="124">
        <v>44627</v>
      </c>
      <c r="C805" s="96"/>
      <c r="D805" s="96"/>
      <c r="E805" s="96"/>
      <c r="F805" s="96"/>
      <c r="G805" s="96"/>
      <c r="H805" s="95">
        <v>337</v>
      </c>
      <c r="I805" s="56"/>
      <c r="J805" s="92">
        <v>1494</v>
      </c>
      <c r="K805" s="93">
        <v>1.0108254397834913</v>
      </c>
      <c r="L805" s="92">
        <v>98</v>
      </c>
      <c r="M805" s="93">
        <v>1.1136363636363635</v>
      </c>
      <c r="N805" s="15">
        <v>1592</v>
      </c>
      <c r="O805" s="56"/>
      <c r="P805" s="56"/>
      <c r="Q805" s="92">
        <v>491</v>
      </c>
      <c r="R805" s="64">
        <f t="shared" si="647"/>
        <v>0.54409537129299057</v>
      </c>
      <c r="S805" s="92">
        <v>40</v>
      </c>
      <c r="T805" s="64">
        <f t="shared" si="648"/>
        <v>0.2579705622301971</v>
      </c>
      <c r="U805" s="61">
        <f t="shared" si="649"/>
        <v>531</v>
      </c>
      <c r="V805" s="92">
        <v>5</v>
      </c>
      <c r="W805" s="64">
        <f t="shared" si="650"/>
        <v>2.0632279534109816</v>
      </c>
      <c r="X805" s="92">
        <v>24</v>
      </c>
      <c r="Y805" s="92">
        <f t="shared" si="621"/>
        <v>1.1966224366706877</v>
      </c>
      <c r="Z805" s="62">
        <f t="shared" si="651"/>
        <v>29</v>
      </c>
      <c r="AB805" s="139">
        <v>-1</v>
      </c>
      <c r="AC805" s="139">
        <v>37</v>
      </c>
      <c r="AD805" s="139">
        <v>7</v>
      </c>
      <c r="AE805" s="139">
        <v>-8</v>
      </c>
      <c r="AF805" s="139">
        <v>-5</v>
      </c>
      <c r="AG805" s="139">
        <v>6</v>
      </c>
    </row>
    <row r="806" spans="2:33" ht="15" customHeight="1" x14ac:dyDescent="0.3">
      <c r="B806" s="124">
        <v>44628</v>
      </c>
      <c r="C806" s="96"/>
      <c r="D806" s="96"/>
      <c r="E806" s="96"/>
      <c r="F806" s="96"/>
      <c r="G806" s="96"/>
      <c r="H806" s="95">
        <v>262</v>
      </c>
      <c r="I806" s="56"/>
      <c r="J806" s="92">
        <v>1500</v>
      </c>
      <c r="K806" s="93">
        <v>1.0128291694800811</v>
      </c>
      <c r="L806" s="92">
        <v>132</v>
      </c>
      <c r="M806" s="93">
        <v>1.2</v>
      </c>
      <c r="N806" s="15">
        <v>1632</v>
      </c>
      <c r="O806" s="56"/>
      <c r="P806" s="56"/>
      <c r="Q806" s="92">
        <v>323</v>
      </c>
      <c r="R806" s="64">
        <f t="shared" si="647"/>
        <v>0.35792831960821991</v>
      </c>
      <c r="S806" s="92">
        <v>54</v>
      </c>
      <c r="T806" s="64">
        <f t="shared" si="648"/>
        <v>0.34826025901076607</v>
      </c>
      <c r="U806" s="61">
        <f t="shared" si="649"/>
        <v>377</v>
      </c>
      <c r="V806" s="92">
        <v>0</v>
      </c>
      <c r="W806" s="64">
        <f t="shared" si="650"/>
        <v>0</v>
      </c>
      <c r="X806" s="92">
        <v>15</v>
      </c>
      <c r="Y806" s="92">
        <f t="shared" si="621"/>
        <v>0.7478890229191798</v>
      </c>
      <c r="Z806" s="62">
        <f t="shared" si="651"/>
        <v>15</v>
      </c>
      <c r="AB806" s="139">
        <v>6</v>
      </c>
      <c r="AC806" s="139">
        <v>42</v>
      </c>
      <c r="AD806" s="139">
        <v>6</v>
      </c>
      <c r="AE806" s="139">
        <v>-6</v>
      </c>
      <c r="AF806" s="139">
        <v>-4</v>
      </c>
      <c r="AG806" s="139">
        <v>5</v>
      </c>
    </row>
    <row r="807" spans="2:33" ht="15" customHeight="1" x14ac:dyDescent="0.3">
      <c r="B807" s="124">
        <v>44629</v>
      </c>
      <c r="C807" s="96"/>
      <c r="D807" s="96"/>
      <c r="E807" s="96"/>
      <c r="F807" s="96"/>
      <c r="G807" s="96"/>
      <c r="H807" s="95">
        <v>289</v>
      </c>
      <c r="I807" s="56"/>
      <c r="J807" s="92">
        <v>1497</v>
      </c>
      <c r="K807" s="93">
        <v>1.0114864864864865</v>
      </c>
      <c r="L807" s="92">
        <v>127</v>
      </c>
      <c r="M807" s="93">
        <v>1.0079365079365079</v>
      </c>
      <c r="N807" s="15">
        <v>1624</v>
      </c>
      <c r="O807" s="56"/>
      <c r="P807" s="56"/>
      <c r="Q807" s="92">
        <v>376</v>
      </c>
      <c r="R807" s="64">
        <f t="shared" si="647"/>
        <v>0.41665959186591539</v>
      </c>
      <c r="S807" s="92">
        <v>50</v>
      </c>
      <c r="T807" s="64">
        <f t="shared" si="648"/>
        <v>0.32246320278774637</v>
      </c>
      <c r="U807" s="61">
        <f t="shared" si="649"/>
        <v>426</v>
      </c>
      <c r="V807" s="92">
        <v>49</v>
      </c>
      <c r="W807" s="64">
        <f t="shared" si="650"/>
        <v>20.21963394342762</v>
      </c>
      <c r="X807" s="92">
        <v>8</v>
      </c>
      <c r="Y807" s="92">
        <f t="shared" si="621"/>
        <v>0.39887414555689588</v>
      </c>
      <c r="Z807" s="62">
        <f t="shared" si="651"/>
        <v>57</v>
      </c>
      <c r="AB807" s="139">
        <v>-3</v>
      </c>
      <c r="AC807" s="139">
        <v>33</v>
      </c>
      <c r="AD807" s="139">
        <v>2</v>
      </c>
      <c r="AE807" s="139">
        <v>-7</v>
      </c>
      <c r="AF807" s="139">
        <v>-4</v>
      </c>
      <c r="AG807" s="139">
        <v>6</v>
      </c>
    </row>
    <row r="808" spans="2:33" ht="15" customHeight="1" x14ac:dyDescent="0.3">
      <c r="B808" s="124">
        <v>44630</v>
      </c>
      <c r="C808" s="96"/>
      <c r="D808" s="96"/>
      <c r="E808" s="96"/>
      <c r="F808" s="96"/>
      <c r="G808" s="96"/>
      <c r="H808" s="95">
        <v>314</v>
      </c>
      <c r="I808" s="56"/>
      <c r="J808" s="92">
        <v>1494</v>
      </c>
      <c r="K808" s="93">
        <v>1.0074173971679028</v>
      </c>
      <c r="L808" s="92">
        <v>114</v>
      </c>
      <c r="M808" s="93">
        <v>1.2666666666666666</v>
      </c>
      <c r="N808" s="15">
        <v>1608</v>
      </c>
      <c r="O808" s="56"/>
      <c r="P808" s="56"/>
      <c r="Q808" s="92">
        <v>468</v>
      </c>
      <c r="R808" s="64">
        <f t="shared" ref="R808:R813" si="652">Q808/Q$68</f>
        <v>0.51860821540757562</v>
      </c>
      <c r="S808" s="92">
        <v>102</v>
      </c>
      <c r="T808" s="64">
        <f t="shared" ref="T808:T813" si="653">S808/S$68</f>
        <v>0.65782493368700268</v>
      </c>
      <c r="U808" s="61">
        <f t="shared" ref="U808:U813" si="654">Q808+S808</f>
        <v>570</v>
      </c>
      <c r="V808" s="92">
        <v>1</v>
      </c>
      <c r="W808" s="64">
        <f t="shared" ref="W808:W813" si="655">V808/$V$68</f>
        <v>0.41264559068219636</v>
      </c>
      <c r="X808" s="92">
        <v>3</v>
      </c>
      <c r="Y808" s="92">
        <f t="shared" si="621"/>
        <v>0.14957780458383596</v>
      </c>
      <c r="Z808" s="62">
        <f t="shared" ref="Z808:Z813" si="656">V808+X808</f>
        <v>4</v>
      </c>
      <c r="AB808" s="139">
        <v>-2</v>
      </c>
      <c r="AC808" s="139">
        <v>36</v>
      </c>
      <c r="AD808" s="139">
        <v>3</v>
      </c>
      <c r="AE808" s="139">
        <v>-7</v>
      </c>
      <c r="AF808" s="139">
        <v>-4</v>
      </c>
      <c r="AG808" s="139">
        <v>6</v>
      </c>
    </row>
    <row r="809" spans="2:33" ht="15" customHeight="1" x14ac:dyDescent="0.3">
      <c r="B809" s="124">
        <v>44631</v>
      </c>
      <c r="C809" s="96"/>
      <c r="D809" s="96"/>
      <c r="E809" s="96"/>
      <c r="F809" s="96"/>
      <c r="G809" s="96"/>
      <c r="H809" s="95">
        <v>365</v>
      </c>
      <c r="I809" s="56"/>
      <c r="J809" s="92">
        <v>1503</v>
      </c>
      <c r="K809" s="93">
        <v>1.0114401076716015</v>
      </c>
      <c r="L809" s="92">
        <v>107</v>
      </c>
      <c r="M809" s="93">
        <v>1.0388349514563107</v>
      </c>
      <c r="N809" s="15">
        <v>1610</v>
      </c>
      <c r="O809" s="56"/>
      <c r="P809" s="56"/>
      <c r="Q809" s="92">
        <v>398</v>
      </c>
      <c r="R809" s="64">
        <f t="shared" si="652"/>
        <v>0.44103861053892113</v>
      </c>
      <c r="S809" s="92">
        <v>59</v>
      </c>
      <c r="T809" s="64">
        <f t="shared" si="653"/>
        <v>0.38050657928954074</v>
      </c>
      <c r="U809" s="61">
        <f t="shared" si="654"/>
        <v>457</v>
      </c>
      <c r="V809" s="92">
        <v>2</v>
      </c>
      <c r="W809" s="64">
        <f t="shared" si="655"/>
        <v>0.82529118136439272</v>
      </c>
      <c r="X809" s="92">
        <v>7</v>
      </c>
      <c r="Y809" s="92">
        <f t="shared" si="621"/>
        <v>0.34901487736228393</v>
      </c>
      <c r="Z809" s="62">
        <f t="shared" si="656"/>
        <v>9</v>
      </c>
      <c r="AB809" s="139">
        <v>-4</v>
      </c>
      <c r="AC809" s="139">
        <v>32</v>
      </c>
      <c r="AD809" s="139">
        <v>2</v>
      </c>
      <c r="AE809" s="139">
        <v>-6</v>
      </c>
      <c r="AF809" s="139">
        <v>-4</v>
      </c>
      <c r="AG809" s="139">
        <v>6</v>
      </c>
    </row>
    <row r="810" spans="2:33" ht="15" customHeight="1" x14ac:dyDescent="0.3">
      <c r="B810" s="124">
        <v>44632</v>
      </c>
      <c r="C810" s="96"/>
      <c r="D810" s="96"/>
      <c r="E810" s="96"/>
      <c r="F810" s="96"/>
      <c r="G810" s="96"/>
      <c r="H810" s="95">
        <v>349</v>
      </c>
      <c r="I810" s="56"/>
      <c r="J810" s="92">
        <v>922</v>
      </c>
      <c r="K810" s="93">
        <v>1.0290178571428572</v>
      </c>
      <c r="L810" s="92">
        <v>51</v>
      </c>
      <c r="M810" s="93">
        <v>0.86440677966101698</v>
      </c>
      <c r="N810" s="15">
        <v>973</v>
      </c>
      <c r="O810" s="56"/>
      <c r="P810" s="56"/>
      <c r="Q810" s="95">
        <v>0</v>
      </c>
      <c r="R810" s="67">
        <f t="shared" si="652"/>
        <v>0</v>
      </c>
      <c r="S810" s="95">
        <v>0</v>
      </c>
      <c r="T810" s="67">
        <f t="shared" si="653"/>
        <v>0</v>
      </c>
      <c r="U810" s="61">
        <f t="shared" si="654"/>
        <v>0</v>
      </c>
      <c r="V810" s="95">
        <v>0</v>
      </c>
      <c r="W810" s="67">
        <f t="shared" si="655"/>
        <v>0</v>
      </c>
      <c r="X810" s="95">
        <v>0</v>
      </c>
      <c r="Y810" s="92">
        <f t="shared" si="621"/>
        <v>0</v>
      </c>
      <c r="Z810" s="62">
        <f t="shared" si="656"/>
        <v>0</v>
      </c>
      <c r="AB810" s="139">
        <v>-12</v>
      </c>
      <c r="AC810" s="139">
        <v>17</v>
      </c>
      <c r="AD810" s="139">
        <v>-28</v>
      </c>
      <c r="AE810" s="139">
        <v>-11</v>
      </c>
      <c r="AF810" s="139">
        <v>5</v>
      </c>
      <c r="AG810" s="139">
        <v>7</v>
      </c>
    </row>
    <row r="811" spans="2:33" ht="15" customHeight="1" x14ac:dyDescent="0.3">
      <c r="B811" s="124">
        <v>44633</v>
      </c>
      <c r="C811" s="96"/>
      <c r="D811" s="96"/>
      <c r="E811" s="96"/>
      <c r="F811" s="96"/>
      <c r="G811" s="96"/>
      <c r="H811" s="95">
        <v>360</v>
      </c>
      <c r="I811" s="56"/>
      <c r="J811" s="92">
        <v>892</v>
      </c>
      <c r="K811" s="93">
        <v>1.0101925254813138</v>
      </c>
      <c r="L811" s="92">
        <v>35</v>
      </c>
      <c r="M811" s="93">
        <v>1.3461538461538463</v>
      </c>
      <c r="N811" s="15">
        <v>927</v>
      </c>
      <c r="O811" s="56"/>
      <c r="P811" s="56"/>
      <c r="Q811" s="95">
        <v>0</v>
      </c>
      <c r="R811" s="67">
        <f t="shared" si="652"/>
        <v>0</v>
      </c>
      <c r="S811" s="95">
        <v>0</v>
      </c>
      <c r="T811" s="67">
        <f t="shared" si="653"/>
        <v>0</v>
      </c>
      <c r="U811" s="61">
        <f t="shared" si="654"/>
        <v>0</v>
      </c>
      <c r="V811" s="95">
        <v>0</v>
      </c>
      <c r="W811" s="67">
        <f t="shared" si="655"/>
        <v>0</v>
      </c>
      <c r="X811" s="95">
        <v>0</v>
      </c>
      <c r="Y811" s="92">
        <f t="shared" si="621"/>
        <v>0</v>
      </c>
      <c r="Z811" s="62">
        <f t="shared" si="656"/>
        <v>0</v>
      </c>
      <c r="AB811" s="139">
        <v>-10</v>
      </c>
      <c r="AC811" s="139">
        <v>16</v>
      </c>
      <c r="AD811" s="139">
        <v>-11</v>
      </c>
      <c r="AE811" s="139">
        <v>-4</v>
      </c>
      <c r="AF811" s="139">
        <v>7</v>
      </c>
      <c r="AG811" s="139">
        <v>6</v>
      </c>
    </row>
    <row r="812" spans="2:33" ht="15" customHeight="1" x14ac:dyDescent="0.3">
      <c r="B812" s="124">
        <v>44634</v>
      </c>
      <c r="C812" s="96"/>
      <c r="D812" s="96"/>
      <c r="E812" s="96"/>
      <c r="F812" s="96"/>
      <c r="G812" s="96"/>
      <c r="H812" s="95">
        <v>329</v>
      </c>
      <c r="I812" s="56"/>
      <c r="J812" s="92">
        <v>1498</v>
      </c>
      <c r="K812" s="93">
        <v>1.013531799729364</v>
      </c>
      <c r="L812" s="92">
        <v>104</v>
      </c>
      <c r="M812" s="93">
        <v>1.1818181818181819</v>
      </c>
      <c r="N812" s="15">
        <v>1602</v>
      </c>
      <c r="O812" s="56"/>
      <c r="P812" s="56"/>
      <c r="Q812" s="92">
        <v>492</v>
      </c>
      <c r="R812" s="64">
        <f t="shared" si="652"/>
        <v>0.5452035085054</v>
      </c>
      <c r="S812" s="92">
        <v>95</v>
      </c>
      <c r="T812" s="64">
        <f t="shared" si="653"/>
        <v>0.61268008529671814</v>
      </c>
      <c r="U812" s="61">
        <f t="shared" si="654"/>
        <v>587</v>
      </c>
      <c r="V812" s="92">
        <v>0</v>
      </c>
      <c r="W812" s="64">
        <f t="shared" si="655"/>
        <v>0</v>
      </c>
      <c r="X812" s="92">
        <v>12</v>
      </c>
      <c r="Y812" s="92">
        <f t="shared" si="621"/>
        <v>0.59831121833534384</v>
      </c>
      <c r="Z812" s="62">
        <f t="shared" si="656"/>
        <v>12</v>
      </c>
      <c r="AB812" s="139">
        <v>-6</v>
      </c>
      <c r="AC812" s="139">
        <v>27</v>
      </c>
      <c r="AD812" s="139">
        <v>-1</v>
      </c>
      <c r="AE812" s="139">
        <v>-9</v>
      </c>
      <c r="AF812" s="139">
        <v>-4</v>
      </c>
      <c r="AG812" s="139">
        <v>8</v>
      </c>
    </row>
    <row r="813" spans="2:33" ht="15" customHeight="1" x14ac:dyDescent="0.3">
      <c r="B813" s="124">
        <v>44635</v>
      </c>
      <c r="C813" s="96"/>
      <c r="D813" s="96"/>
      <c r="E813" s="96"/>
      <c r="F813" s="96"/>
      <c r="G813" s="96"/>
      <c r="H813" s="95">
        <v>264</v>
      </c>
      <c r="I813" s="56"/>
      <c r="J813" s="92">
        <v>1501</v>
      </c>
      <c r="K813" s="93">
        <v>1.013504388926401</v>
      </c>
      <c r="L813" s="92">
        <v>138</v>
      </c>
      <c r="M813" s="93">
        <v>1.2545454545454546</v>
      </c>
      <c r="N813" s="15">
        <v>1639</v>
      </c>
      <c r="O813" s="56"/>
      <c r="P813" s="56"/>
      <c r="Q813" s="92">
        <v>535</v>
      </c>
      <c r="R813" s="64">
        <f t="shared" si="652"/>
        <v>0.59285340863900193</v>
      </c>
      <c r="S813" s="92">
        <v>79</v>
      </c>
      <c r="T813" s="64">
        <f t="shared" si="653"/>
        <v>0.50949186040463934</v>
      </c>
      <c r="U813" s="61">
        <f t="shared" si="654"/>
        <v>614</v>
      </c>
      <c r="V813" s="92">
        <v>0</v>
      </c>
      <c r="W813" s="64">
        <f t="shared" si="655"/>
        <v>0</v>
      </c>
      <c r="X813" s="92">
        <v>13</v>
      </c>
      <c r="Y813" s="92">
        <f t="shared" si="621"/>
        <v>0.64817048652995579</v>
      </c>
      <c r="Z813" s="62">
        <f t="shared" si="656"/>
        <v>13</v>
      </c>
      <c r="AB813" s="139">
        <v>-3</v>
      </c>
      <c r="AC813" s="139">
        <v>29</v>
      </c>
      <c r="AD813" s="139">
        <v>5</v>
      </c>
      <c r="AE813" s="139">
        <v>-6</v>
      </c>
      <c r="AF813" s="139">
        <v>-3</v>
      </c>
      <c r="AG813" s="139">
        <v>7</v>
      </c>
    </row>
    <row r="814" spans="2:33" ht="15" customHeight="1" x14ac:dyDescent="0.3">
      <c r="B814" s="124">
        <v>44636</v>
      </c>
      <c r="C814" s="96"/>
      <c r="D814" s="96"/>
      <c r="E814" s="96"/>
      <c r="F814" s="96"/>
      <c r="G814" s="96"/>
      <c r="H814" s="95">
        <v>308</v>
      </c>
      <c r="I814" s="56"/>
      <c r="J814" s="92">
        <v>1501</v>
      </c>
      <c r="K814" s="93">
        <v>1.0141891891891892</v>
      </c>
      <c r="L814" s="92">
        <v>112</v>
      </c>
      <c r="M814" s="93">
        <v>0.88888888888888884</v>
      </c>
      <c r="N814" s="15">
        <v>1613</v>
      </c>
      <c r="O814" s="56"/>
      <c r="P814" s="56"/>
      <c r="Q814" s="92">
        <v>587</v>
      </c>
      <c r="R814" s="64">
        <f t="shared" ref="R814" si="657">Q814/Q$68</f>
        <v>0.6504765436842882</v>
      </c>
      <c r="S814" s="92">
        <v>103</v>
      </c>
      <c r="T814" s="64">
        <f t="shared" ref="T814" si="658">S814/S$68</f>
        <v>0.66427419774275753</v>
      </c>
      <c r="U814" s="61">
        <f t="shared" ref="U814" si="659">Q814+S814</f>
        <v>690</v>
      </c>
      <c r="V814" s="92">
        <v>20</v>
      </c>
      <c r="W814" s="64">
        <f t="shared" ref="W814" si="660">V814/$V$68</f>
        <v>8.2529118136439266</v>
      </c>
      <c r="X814" s="92">
        <v>10</v>
      </c>
      <c r="Y814" s="92">
        <f t="shared" si="621"/>
        <v>0.49859268194611989</v>
      </c>
      <c r="Z814" s="62">
        <f t="shared" ref="Z814" si="661">V814+X814</f>
        <v>30</v>
      </c>
      <c r="AB814" s="139">
        <v>-3</v>
      </c>
      <c r="AC814" s="139">
        <v>29</v>
      </c>
      <c r="AD814" s="139">
        <v>5</v>
      </c>
      <c r="AE814" s="139">
        <v>-5</v>
      </c>
      <c r="AF814" s="139">
        <v>-3</v>
      </c>
      <c r="AG814" s="139">
        <v>7</v>
      </c>
    </row>
    <row r="815" spans="2:33" ht="15" customHeight="1" x14ac:dyDescent="0.3">
      <c r="B815" s="124">
        <v>44637</v>
      </c>
      <c r="C815" s="96"/>
      <c r="D815" s="96"/>
      <c r="E815" s="96"/>
      <c r="F815" s="96"/>
      <c r="G815" s="96"/>
      <c r="H815" s="95">
        <v>324</v>
      </c>
      <c r="I815" s="56"/>
      <c r="J815" s="92">
        <v>1499</v>
      </c>
      <c r="K815" s="93">
        <v>1.0107889413351314</v>
      </c>
      <c r="L815" s="92">
        <v>110</v>
      </c>
      <c r="M815" s="93">
        <v>1.2222222222222223</v>
      </c>
      <c r="N815" s="15">
        <v>1609</v>
      </c>
      <c r="O815" s="56"/>
      <c r="P815" s="56"/>
      <c r="Q815" s="92">
        <v>715</v>
      </c>
      <c r="R815" s="64">
        <f t="shared" ref="R815:R821" si="662">Q815/Q$68</f>
        <v>0.79231810687268489</v>
      </c>
      <c r="S815" s="92">
        <v>97</v>
      </c>
      <c r="T815" s="64">
        <f t="shared" ref="T815:T821" si="663">S815/S$68</f>
        <v>0.62557861340822796</v>
      </c>
      <c r="U815" s="61">
        <f t="shared" ref="U815:U821" si="664">Q815+S815</f>
        <v>812</v>
      </c>
      <c r="V815" s="92">
        <v>0</v>
      </c>
      <c r="W815" s="64">
        <f t="shared" ref="W815:W821" si="665">V815/$V$68</f>
        <v>0</v>
      </c>
      <c r="X815" s="92">
        <v>14</v>
      </c>
      <c r="Y815" s="92">
        <f t="shared" si="621"/>
        <v>0.69802975472456785</v>
      </c>
      <c r="Z815" s="62">
        <f t="shared" ref="Z815:Z821" si="666">V815+X815</f>
        <v>14</v>
      </c>
      <c r="AB815" s="139">
        <v>1</v>
      </c>
      <c r="AC815" s="139">
        <v>30</v>
      </c>
      <c r="AD815" s="139">
        <v>16</v>
      </c>
      <c r="AE815" s="139">
        <v>-4</v>
      </c>
      <c r="AF815" s="139">
        <v>-3</v>
      </c>
      <c r="AG815" s="139">
        <v>6</v>
      </c>
    </row>
    <row r="816" spans="2:33" ht="15" customHeight="1" x14ac:dyDescent="0.3">
      <c r="B816" s="124">
        <v>44638</v>
      </c>
      <c r="C816" s="96"/>
      <c r="D816" s="96"/>
      <c r="E816" s="96"/>
      <c r="F816" s="96"/>
      <c r="G816" s="96"/>
      <c r="H816" s="95">
        <v>372</v>
      </c>
      <c r="I816" s="56"/>
      <c r="J816" s="92">
        <v>1503</v>
      </c>
      <c r="K816" s="93">
        <v>1.0114401076716015</v>
      </c>
      <c r="L816" s="92">
        <v>107</v>
      </c>
      <c r="M816" s="93">
        <v>1.0388349514563107</v>
      </c>
      <c r="N816" s="15">
        <v>1610</v>
      </c>
      <c r="O816" s="56"/>
      <c r="P816" s="56"/>
      <c r="Q816" s="92">
        <v>526</v>
      </c>
      <c r="R816" s="64">
        <f t="shared" si="662"/>
        <v>0.58288017372731782</v>
      </c>
      <c r="S816" s="92">
        <v>74</v>
      </c>
      <c r="T816" s="64">
        <f t="shared" si="663"/>
        <v>0.47724554012586468</v>
      </c>
      <c r="U816" s="61">
        <f t="shared" si="664"/>
        <v>600</v>
      </c>
      <c r="V816" s="92">
        <v>2</v>
      </c>
      <c r="W816" s="64">
        <f t="shared" si="665"/>
        <v>0.82529118136439272</v>
      </c>
      <c r="X816" s="92">
        <v>39</v>
      </c>
      <c r="Y816" s="92">
        <f t="shared" si="621"/>
        <v>1.9445114595898674</v>
      </c>
      <c r="Z816" s="62">
        <f t="shared" si="666"/>
        <v>41</v>
      </c>
      <c r="AB816" s="139">
        <v>0</v>
      </c>
      <c r="AC816" s="139">
        <v>30</v>
      </c>
      <c r="AD816" s="139">
        <v>24</v>
      </c>
      <c r="AE816" s="139">
        <v>-2</v>
      </c>
      <c r="AF816" s="139">
        <v>-4</v>
      </c>
      <c r="AG816" s="139">
        <v>5</v>
      </c>
    </row>
    <row r="817" spans="2:33" ht="15" customHeight="1" x14ac:dyDescent="0.3">
      <c r="B817" s="124">
        <v>44639</v>
      </c>
      <c r="C817" s="96"/>
      <c r="D817" s="96"/>
      <c r="E817" s="96"/>
      <c r="F817" s="96"/>
      <c r="G817" s="96"/>
      <c r="H817" s="95">
        <v>357</v>
      </c>
      <c r="I817" s="56"/>
      <c r="J817" s="92">
        <v>921</v>
      </c>
      <c r="K817" s="93">
        <v>1.0279017857142858</v>
      </c>
      <c r="L817" s="92">
        <v>66</v>
      </c>
      <c r="M817" s="93">
        <v>1.1186440677966101</v>
      </c>
      <c r="N817" s="15">
        <v>987</v>
      </c>
      <c r="O817" s="56"/>
      <c r="P817" s="56"/>
      <c r="Q817" s="95">
        <v>0</v>
      </c>
      <c r="R817" s="67">
        <f t="shared" si="662"/>
        <v>0</v>
      </c>
      <c r="S817" s="95">
        <v>0</v>
      </c>
      <c r="T817" s="67">
        <f t="shared" si="663"/>
        <v>0</v>
      </c>
      <c r="U817" s="61">
        <f t="shared" si="664"/>
        <v>0</v>
      </c>
      <c r="V817" s="95">
        <v>0</v>
      </c>
      <c r="W817" s="67">
        <f t="shared" si="665"/>
        <v>0</v>
      </c>
      <c r="X817" s="95">
        <v>0</v>
      </c>
      <c r="Y817" s="92">
        <f t="shared" si="621"/>
        <v>0</v>
      </c>
      <c r="Z817" s="62">
        <f t="shared" si="666"/>
        <v>0</v>
      </c>
      <c r="AB817" s="139">
        <v>2</v>
      </c>
      <c r="AC817" s="139">
        <v>21</v>
      </c>
      <c r="AD817" s="139">
        <v>27</v>
      </c>
      <c r="AE817" s="139">
        <v>4</v>
      </c>
      <c r="AF817" s="139">
        <v>6</v>
      </c>
      <c r="AG817" s="139">
        <v>2</v>
      </c>
    </row>
    <row r="818" spans="2:33" ht="15" customHeight="1" x14ac:dyDescent="0.3">
      <c r="B818" s="124">
        <v>44640</v>
      </c>
      <c r="C818" s="96"/>
      <c r="D818" s="96"/>
      <c r="E818" s="96"/>
      <c r="F818" s="96"/>
      <c r="G818" s="96"/>
      <c r="H818" s="95">
        <v>371</v>
      </c>
      <c r="I818" s="56"/>
      <c r="J818" s="92">
        <v>899</v>
      </c>
      <c r="K818" s="93">
        <v>1.0181200453001134</v>
      </c>
      <c r="L818" s="92">
        <v>30</v>
      </c>
      <c r="M818" s="93">
        <v>1.1538461538461537</v>
      </c>
      <c r="N818" s="15">
        <v>929</v>
      </c>
      <c r="O818" s="56"/>
      <c r="P818" s="56"/>
      <c r="Q818" s="95">
        <v>0</v>
      </c>
      <c r="R818" s="67">
        <f t="shared" si="662"/>
        <v>0</v>
      </c>
      <c r="S818" s="95">
        <v>0</v>
      </c>
      <c r="T818" s="67">
        <f t="shared" si="663"/>
        <v>0</v>
      </c>
      <c r="U818" s="61">
        <f t="shared" si="664"/>
        <v>0</v>
      </c>
      <c r="V818" s="95">
        <v>0</v>
      </c>
      <c r="W818" s="67">
        <f t="shared" si="665"/>
        <v>0</v>
      </c>
      <c r="X818" s="95">
        <v>0</v>
      </c>
      <c r="Y818" s="92">
        <f t="shared" si="621"/>
        <v>0</v>
      </c>
      <c r="Z818" s="62">
        <f t="shared" si="666"/>
        <v>0</v>
      </c>
      <c r="AB818" s="139">
        <v>-14</v>
      </c>
      <c r="AC818" s="139">
        <v>7</v>
      </c>
      <c r="AD818" s="139">
        <v>-21</v>
      </c>
      <c r="AE818" s="139">
        <v>-8</v>
      </c>
      <c r="AF818" s="139">
        <v>4</v>
      </c>
      <c r="AG818" s="139">
        <v>6</v>
      </c>
    </row>
    <row r="819" spans="2:33" ht="15" customHeight="1" x14ac:dyDescent="0.3">
      <c r="B819" s="124">
        <v>44641</v>
      </c>
      <c r="C819" s="96"/>
      <c r="D819" s="96"/>
      <c r="E819" s="96"/>
      <c r="F819" s="96"/>
      <c r="G819" s="96"/>
      <c r="H819" s="95">
        <v>326</v>
      </c>
      <c r="I819" s="56"/>
      <c r="J819" s="92">
        <v>1501</v>
      </c>
      <c r="K819" s="93">
        <v>1.0155615696887685</v>
      </c>
      <c r="L819" s="92">
        <v>79</v>
      </c>
      <c r="M819" s="93">
        <v>0.89772727272727271</v>
      </c>
      <c r="N819" s="15">
        <v>1580</v>
      </c>
      <c r="O819" s="56"/>
      <c r="P819" s="56"/>
      <c r="Q819" s="92">
        <v>570</v>
      </c>
      <c r="R819" s="64">
        <f t="shared" si="662"/>
        <v>0.63163821107332918</v>
      </c>
      <c r="S819" s="92">
        <v>114</v>
      </c>
      <c r="T819" s="64">
        <f t="shared" si="663"/>
        <v>0.73521610235606172</v>
      </c>
      <c r="U819" s="61">
        <f t="shared" si="664"/>
        <v>684</v>
      </c>
      <c r="V819" s="92">
        <v>1</v>
      </c>
      <c r="W819" s="64">
        <f t="shared" si="665"/>
        <v>0.41264559068219636</v>
      </c>
      <c r="X819" s="92">
        <v>4</v>
      </c>
      <c r="Y819" s="92">
        <f t="shared" si="621"/>
        <v>0.19943707277844794</v>
      </c>
      <c r="Z819" s="62">
        <f t="shared" si="666"/>
        <v>5</v>
      </c>
      <c r="AB819" s="139">
        <v>-4</v>
      </c>
      <c r="AC819" s="139">
        <v>30</v>
      </c>
      <c r="AD819" s="139">
        <v>10</v>
      </c>
      <c r="AE819" s="139">
        <v>-7</v>
      </c>
      <c r="AF819" s="139">
        <v>-3</v>
      </c>
      <c r="AG819" s="139">
        <v>7</v>
      </c>
    </row>
    <row r="820" spans="2:33" ht="15" customHeight="1" x14ac:dyDescent="0.3">
      <c r="B820" s="124">
        <v>44642</v>
      </c>
      <c r="C820" s="96"/>
      <c r="D820" s="96"/>
      <c r="E820" s="96"/>
      <c r="F820" s="96"/>
      <c r="G820" s="96"/>
      <c r="H820" s="95">
        <v>274</v>
      </c>
      <c r="I820" s="56"/>
      <c r="J820" s="92">
        <v>1500</v>
      </c>
      <c r="K820" s="93">
        <v>1.0128291694800811</v>
      </c>
      <c r="L820" s="92">
        <v>109</v>
      </c>
      <c r="M820" s="93">
        <v>0.99090909090909096</v>
      </c>
      <c r="N820" s="15">
        <v>1609</v>
      </c>
      <c r="O820" s="56"/>
      <c r="P820" s="56"/>
      <c r="Q820" s="92">
        <v>736</v>
      </c>
      <c r="R820" s="64">
        <f t="shared" si="662"/>
        <v>0.8155889883332812</v>
      </c>
      <c r="S820" s="92">
        <v>113</v>
      </c>
      <c r="T820" s="64">
        <f t="shared" si="663"/>
        <v>0.72876683830030686</v>
      </c>
      <c r="U820" s="61">
        <f t="shared" si="664"/>
        <v>849</v>
      </c>
      <c r="V820" s="92">
        <v>0</v>
      </c>
      <c r="W820" s="64">
        <f t="shared" si="665"/>
        <v>0</v>
      </c>
      <c r="X820" s="92">
        <v>14</v>
      </c>
      <c r="Y820" s="92">
        <f t="shared" si="621"/>
        <v>0.69802975472456785</v>
      </c>
      <c r="Z820" s="62">
        <f t="shared" si="666"/>
        <v>14</v>
      </c>
      <c r="AB820" s="139">
        <v>-5</v>
      </c>
      <c r="AC820" s="139">
        <v>26</v>
      </c>
      <c r="AD820" s="139">
        <v>-4</v>
      </c>
      <c r="AE820" s="139">
        <v>-7</v>
      </c>
      <c r="AF820" s="139">
        <v>-3</v>
      </c>
      <c r="AG820" s="139">
        <v>7</v>
      </c>
    </row>
    <row r="821" spans="2:33" ht="15" customHeight="1" x14ac:dyDescent="0.3">
      <c r="B821" s="124">
        <v>44643</v>
      </c>
      <c r="C821" s="96"/>
      <c r="D821" s="96"/>
      <c r="E821" s="96"/>
      <c r="F821" s="96"/>
      <c r="G821" s="96"/>
      <c r="H821" s="95">
        <v>293</v>
      </c>
      <c r="I821" s="56"/>
      <c r="J821" s="92">
        <v>1499</v>
      </c>
      <c r="K821" s="93">
        <v>1.0128378378378378</v>
      </c>
      <c r="L821" s="92">
        <v>109</v>
      </c>
      <c r="M821" s="93">
        <v>0.86507936507936511</v>
      </c>
      <c r="N821" s="15">
        <v>1608</v>
      </c>
      <c r="O821" s="56"/>
      <c r="P821" s="56"/>
      <c r="Q821" s="92">
        <v>677</v>
      </c>
      <c r="R821" s="64">
        <f t="shared" si="662"/>
        <v>0.75020889280112957</v>
      </c>
      <c r="S821" s="92">
        <v>113</v>
      </c>
      <c r="T821" s="64">
        <f t="shared" si="663"/>
        <v>0.72876683830030686</v>
      </c>
      <c r="U821" s="61">
        <f t="shared" si="664"/>
        <v>790</v>
      </c>
      <c r="V821" s="92">
        <v>1</v>
      </c>
      <c r="W821" s="64">
        <f t="shared" si="665"/>
        <v>0.41264559068219636</v>
      </c>
      <c r="X821" s="92">
        <v>39</v>
      </c>
      <c r="Y821" s="92">
        <f t="shared" si="621"/>
        <v>1.9445114595898674</v>
      </c>
      <c r="Z821" s="62">
        <f t="shared" si="666"/>
        <v>40</v>
      </c>
      <c r="AB821" s="139">
        <v>-3</v>
      </c>
      <c r="AC821" s="139">
        <v>28</v>
      </c>
      <c r="AD821" s="139">
        <v>3</v>
      </c>
      <c r="AE821" s="139">
        <v>-6</v>
      </c>
      <c r="AF821" s="139">
        <v>-3</v>
      </c>
      <c r="AG821" s="139">
        <v>7</v>
      </c>
    </row>
    <row r="822" spans="2:33" ht="15" customHeight="1" x14ac:dyDescent="0.3">
      <c r="B822" s="124">
        <v>44644</v>
      </c>
      <c r="C822" s="96"/>
      <c r="D822" s="96"/>
      <c r="E822" s="96"/>
      <c r="F822" s="96"/>
      <c r="G822" s="96"/>
      <c r="H822" s="95">
        <v>327</v>
      </c>
      <c r="I822" s="56"/>
      <c r="J822" s="92">
        <v>1495</v>
      </c>
      <c r="K822" s="93">
        <v>1.0080917060013486</v>
      </c>
      <c r="L822" s="92">
        <v>95</v>
      </c>
      <c r="M822" s="93">
        <v>1.0555555555555556</v>
      </c>
      <c r="N822" s="15">
        <v>1590</v>
      </c>
      <c r="O822" s="56"/>
      <c r="P822" s="56"/>
      <c r="Q822" s="92">
        <v>717</v>
      </c>
      <c r="R822" s="64">
        <f t="shared" ref="R822:R827" si="667">Q822/Q$68</f>
        <v>0.79453438129750364</v>
      </c>
      <c r="S822" s="92">
        <v>139</v>
      </c>
      <c r="T822" s="64">
        <f t="shared" ref="T822:T827" si="668">S822/S$68</f>
        <v>0.89644770374993499</v>
      </c>
      <c r="U822" s="61">
        <f t="shared" ref="U822:U827" si="669">Q822+S822</f>
        <v>856</v>
      </c>
      <c r="V822" s="92">
        <v>1</v>
      </c>
      <c r="W822" s="64">
        <f t="shared" ref="W822:W827" si="670">V822/$V$68</f>
        <v>0.41264559068219636</v>
      </c>
      <c r="X822" s="92">
        <v>10</v>
      </c>
      <c r="Y822" s="92">
        <f t="shared" si="621"/>
        <v>0.49859268194611989</v>
      </c>
      <c r="Z822" s="62">
        <f t="shared" ref="Z822:Z827" si="671">V822+X822</f>
        <v>11</v>
      </c>
      <c r="AB822" s="139">
        <v>1</v>
      </c>
      <c r="AC822" s="139">
        <v>29</v>
      </c>
      <c r="AD822" s="139">
        <v>14</v>
      </c>
      <c r="AE822" s="139">
        <v>-4</v>
      </c>
      <c r="AF822" s="139">
        <v>-3</v>
      </c>
      <c r="AG822" s="139">
        <v>6</v>
      </c>
    </row>
    <row r="823" spans="2:33" ht="15" customHeight="1" x14ac:dyDescent="0.3">
      <c r="B823" s="124">
        <v>44645</v>
      </c>
      <c r="C823" s="96"/>
      <c r="D823" s="96"/>
      <c r="E823" s="96"/>
      <c r="F823" s="96"/>
      <c r="G823" s="96"/>
      <c r="H823" s="95">
        <v>371</v>
      </c>
      <c r="I823" s="56"/>
      <c r="J823" s="92">
        <v>1502</v>
      </c>
      <c r="K823" s="93">
        <v>1.0107671601615074</v>
      </c>
      <c r="L823" s="92">
        <v>96</v>
      </c>
      <c r="M823" s="93">
        <v>0.93203883495145634</v>
      </c>
      <c r="N823" s="15">
        <v>1598</v>
      </c>
      <c r="O823" s="56"/>
      <c r="P823" s="56"/>
      <c r="Q823" s="92">
        <v>512</v>
      </c>
      <c r="R823" s="64">
        <f t="shared" si="667"/>
        <v>0.56736625275358699</v>
      </c>
      <c r="S823" s="92">
        <v>96</v>
      </c>
      <c r="T823" s="64">
        <f t="shared" si="668"/>
        <v>0.6191293493524731</v>
      </c>
      <c r="U823" s="61">
        <f t="shared" si="669"/>
        <v>608</v>
      </c>
      <c r="V823" s="92">
        <v>1</v>
      </c>
      <c r="W823" s="64">
        <f t="shared" si="670"/>
        <v>0.41264559068219636</v>
      </c>
      <c r="X823" s="92">
        <v>7</v>
      </c>
      <c r="Y823" s="92">
        <f t="shared" si="621"/>
        <v>0.34901487736228393</v>
      </c>
      <c r="Z823" s="62">
        <f t="shared" si="671"/>
        <v>8</v>
      </c>
      <c r="AB823" s="139">
        <v>-3</v>
      </c>
      <c r="AC823" s="139">
        <v>30</v>
      </c>
      <c r="AD823" s="139">
        <v>12</v>
      </c>
      <c r="AE823" s="139">
        <v>-4</v>
      </c>
      <c r="AF823" s="139">
        <v>-3</v>
      </c>
      <c r="AG823" s="139">
        <v>6</v>
      </c>
    </row>
    <row r="824" spans="2:33" ht="15" customHeight="1" x14ac:dyDescent="0.3">
      <c r="B824" s="124">
        <v>44646</v>
      </c>
      <c r="C824" s="96"/>
      <c r="D824" s="96"/>
      <c r="E824" s="96"/>
      <c r="F824" s="96"/>
      <c r="G824" s="96"/>
      <c r="H824" s="95">
        <v>360</v>
      </c>
      <c r="I824" s="56"/>
      <c r="J824" s="92">
        <v>924</v>
      </c>
      <c r="K824" s="93">
        <v>1.03125</v>
      </c>
      <c r="L824" s="92">
        <v>60</v>
      </c>
      <c r="M824" s="93">
        <v>1.0169491525423728</v>
      </c>
      <c r="N824" s="15">
        <v>984</v>
      </c>
      <c r="O824" s="56"/>
      <c r="P824" s="56"/>
      <c r="Q824" s="95">
        <v>0</v>
      </c>
      <c r="R824" s="67">
        <f t="shared" si="667"/>
        <v>0</v>
      </c>
      <c r="S824" s="95">
        <v>0</v>
      </c>
      <c r="T824" s="67">
        <f t="shared" si="668"/>
        <v>0</v>
      </c>
      <c r="U824" s="61">
        <f t="shared" si="669"/>
        <v>0</v>
      </c>
      <c r="V824" s="95">
        <v>0</v>
      </c>
      <c r="W824" s="67">
        <f t="shared" si="670"/>
        <v>0</v>
      </c>
      <c r="X824" s="95">
        <v>0</v>
      </c>
      <c r="Y824" s="92">
        <f t="shared" si="621"/>
        <v>0</v>
      </c>
      <c r="Z824" s="62">
        <f t="shared" si="671"/>
        <v>0</v>
      </c>
      <c r="AB824" s="139">
        <v>-2</v>
      </c>
      <c r="AC824" s="139">
        <v>20</v>
      </c>
      <c r="AD824" s="139">
        <v>19</v>
      </c>
      <c r="AE824" s="139">
        <v>2</v>
      </c>
      <c r="AF824" s="139">
        <v>7</v>
      </c>
      <c r="AG824" s="139">
        <v>3</v>
      </c>
    </row>
    <row r="825" spans="2:33" ht="15" customHeight="1" x14ac:dyDescent="0.3">
      <c r="B825" s="124">
        <v>44647</v>
      </c>
      <c r="C825" s="96"/>
      <c r="D825" s="96"/>
      <c r="E825" s="96"/>
      <c r="F825" s="96"/>
      <c r="G825" s="96"/>
      <c r="H825" s="95">
        <v>411</v>
      </c>
      <c r="I825" s="56"/>
      <c r="J825" s="92">
        <v>899</v>
      </c>
      <c r="K825" s="93">
        <v>1.0181200453001134</v>
      </c>
      <c r="L825" s="92">
        <v>38</v>
      </c>
      <c r="M825" s="93">
        <v>1.4615384615384615</v>
      </c>
      <c r="N825" s="15">
        <v>937</v>
      </c>
      <c r="O825" s="56"/>
      <c r="P825" s="56"/>
      <c r="Q825" s="95">
        <v>0</v>
      </c>
      <c r="R825" s="67">
        <f t="shared" si="667"/>
        <v>0</v>
      </c>
      <c r="S825" s="95">
        <v>0</v>
      </c>
      <c r="T825" s="67">
        <f t="shared" si="668"/>
        <v>0</v>
      </c>
      <c r="U825" s="61">
        <f t="shared" si="669"/>
        <v>0</v>
      </c>
      <c r="V825" s="95">
        <v>0</v>
      </c>
      <c r="W825" s="67">
        <f t="shared" si="670"/>
        <v>0</v>
      </c>
      <c r="X825" s="95">
        <v>0</v>
      </c>
      <c r="Y825" s="92">
        <f t="shared" si="621"/>
        <v>0</v>
      </c>
      <c r="Z825" s="62">
        <f t="shared" si="671"/>
        <v>0</v>
      </c>
      <c r="AB825" s="139">
        <v>-7</v>
      </c>
      <c r="AC825" s="139">
        <v>14</v>
      </c>
      <c r="AD825" s="139">
        <v>17</v>
      </c>
      <c r="AE825" s="139">
        <v>2</v>
      </c>
      <c r="AF825" s="139">
        <v>6</v>
      </c>
      <c r="AG825" s="139">
        <v>4</v>
      </c>
    </row>
    <row r="826" spans="2:33" ht="15" customHeight="1" x14ac:dyDescent="0.3">
      <c r="B826" s="124">
        <v>44648</v>
      </c>
      <c r="C826" s="96"/>
      <c r="D826" s="96"/>
      <c r="E826" s="96"/>
      <c r="F826" s="96"/>
      <c r="G826" s="96"/>
      <c r="H826" s="95">
        <v>366</v>
      </c>
      <c r="I826" s="56"/>
      <c r="J826" s="92">
        <v>1501</v>
      </c>
      <c r="K826" s="93">
        <v>1.0155615696887685</v>
      </c>
      <c r="L826" s="92">
        <v>87</v>
      </c>
      <c r="M826" s="93">
        <v>0.98863636363636365</v>
      </c>
      <c r="N826" s="15">
        <v>1588</v>
      </c>
      <c r="O826" s="56"/>
      <c r="P826" s="56"/>
      <c r="Q826" s="92">
        <v>801</v>
      </c>
      <c r="R826" s="64">
        <f t="shared" si="667"/>
        <v>0.88761790713988897</v>
      </c>
      <c r="S826" s="92">
        <v>155</v>
      </c>
      <c r="T826" s="64">
        <f t="shared" si="668"/>
        <v>0.99963592864201378</v>
      </c>
      <c r="U826" s="61">
        <f t="shared" si="669"/>
        <v>956</v>
      </c>
      <c r="V826" s="92">
        <v>1</v>
      </c>
      <c r="W826" s="64">
        <f t="shared" si="670"/>
        <v>0.41264559068219636</v>
      </c>
      <c r="X826" s="92">
        <v>3</v>
      </c>
      <c r="Y826" s="92">
        <f t="shared" si="621"/>
        <v>0.14957780458383596</v>
      </c>
      <c r="Z826" s="62">
        <f t="shared" si="671"/>
        <v>4</v>
      </c>
      <c r="AB826" s="139">
        <v>-3</v>
      </c>
      <c r="AC826" s="139">
        <v>28</v>
      </c>
      <c r="AD826" s="139">
        <v>19</v>
      </c>
      <c r="AE826" s="139">
        <v>-5</v>
      </c>
      <c r="AF826" s="139">
        <v>-3</v>
      </c>
      <c r="AG826" s="139">
        <v>7</v>
      </c>
    </row>
    <row r="827" spans="2:33" ht="15" customHeight="1" x14ac:dyDescent="0.3">
      <c r="B827" s="124">
        <v>44649</v>
      </c>
      <c r="C827" s="96"/>
      <c r="D827" s="96"/>
      <c r="E827" s="96"/>
      <c r="F827" s="96"/>
      <c r="G827" s="96"/>
      <c r="H827" s="95">
        <v>334</v>
      </c>
      <c r="I827" s="56"/>
      <c r="J827" s="92">
        <v>1501</v>
      </c>
      <c r="K827" s="93">
        <v>1.013504388926401</v>
      </c>
      <c r="L827" s="92">
        <v>107</v>
      </c>
      <c r="M827" s="93">
        <v>0.97272727272727277</v>
      </c>
      <c r="N827" s="15">
        <v>1608</v>
      </c>
      <c r="O827" s="56"/>
      <c r="P827" s="56"/>
      <c r="Q827" s="92">
        <v>1125</v>
      </c>
      <c r="R827" s="64">
        <f t="shared" si="667"/>
        <v>1.2466543639605181</v>
      </c>
      <c r="S827" s="92">
        <v>243</v>
      </c>
      <c r="T827" s="64">
        <f t="shared" si="668"/>
        <v>1.5671711655484475</v>
      </c>
      <c r="U827" s="61">
        <f t="shared" si="669"/>
        <v>1368</v>
      </c>
      <c r="V827" s="92">
        <v>0</v>
      </c>
      <c r="W827" s="64">
        <f t="shared" si="670"/>
        <v>0</v>
      </c>
      <c r="X827" s="92">
        <v>11</v>
      </c>
      <c r="Y827" s="92">
        <f t="shared" si="621"/>
        <v>0.54845195014073189</v>
      </c>
      <c r="Z827" s="62">
        <f t="shared" si="671"/>
        <v>11</v>
      </c>
      <c r="AB827" s="139">
        <v>0</v>
      </c>
      <c r="AC827" s="139">
        <v>29</v>
      </c>
      <c r="AD827" s="139">
        <v>13</v>
      </c>
      <c r="AE827" s="139">
        <v>-2</v>
      </c>
      <c r="AF827" s="139">
        <v>-2</v>
      </c>
      <c r="AG827" s="139">
        <v>6</v>
      </c>
    </row>
    <row r="828" spans="2:33" ht="15" customHeight="1" x14ac:dyDescent="0.3">
      <c r="B828" s="124">
        <v>44650</v>
      </c>
      <c r="C828" s="96"/>
      <c r="D828" s="96"/>
      <c r="E828" s="96"/>
      <c r="F828" s="96"/>
      <c r="G828" s="96"/>
      <c r="H828" s="95">
        <v>370</v>
      </c>
      <c r="I828" s="56"/>
      <c r="J828" s="92">
        <v>1497</v>
      </c>
      <c r="K828" s="93">
        <v>1.0114864864864865</v>
      </c>
      <c r="L828" s="92">
        <v>119</v>
      </c>
      <c r="M828" s="93">
        <v>0.94444444444444442</v>
      </c>
      <c r="N828" s="15">
        <v>1616</v>
      </c>
      <c r="O828" s="56"/>
      <c r="P828" s="56"/>
      <c r="Q828" s="92">
        <v>1416</v>
      </c>
      <c r="R828" s="64">
        <f t="shared" ref="R828:R834" si="672">Q828/Q$68</f>
        <v>1.5691222927716388</v>
      </c>
      <c r="S828" s="92">
        <v>232</v>
      </c>
      <c r="T828" s="64">
        <f t="shared" ref="T828:T834" si="673">S828/S$68</f>
        <v>1.4962292609351433</v>
      </c>
      <c r="U828" s="61">
        <f t="shared" ref="U828:U834" si="674">Q828+S828</f>
        <v>1648</v>
      </c>
      <c r="V828" s="92">
        <v>0</v>
      </c>
      <c r="W828" s="64">
        <f t="shared" ref="W828:W834" si="675">V828/$V$68</f>
        <v>0</v>
      </c>
      <c r="X828" s="92">
        <v>8</v>
      </c>
      <c r="Y828" s="92">
        <f t="shared" si="621"/>
        <v>0.39887414555689588</v>
      </c>
      <c r="Z828" s="62">
        <f t="shared" ref="Z828:Z834" si="676">V828+X828</f>
        <v>8</v>
      </c>
      <c r="AB828" s="139">
        <v>2</v>
      </c>
      <c r="AC828" s="139">
        <v>31</v>
      </c>
      <c r="AD828" s="139">
        <v>25</v>
      </c>
      <c r="AE828" s="139">
        <v>1</v>
      </c>
      <c r="AF828" s="139">
        <v>-1</v>
      </c>
      <c r="AG828" s="139">
        <v>5</v>
      </c>
    </row>
    <row r="829" spans="2:33" ht="15" customHeight="1" x14ac:dyDescent="0.3">
      <c r="B829" s="124">
        <v>44651</v>
      </c>
      <c r="C829" s="96"/>
      <c r="D829" s="96"/>
      <c r="E829" s="96"/>
      <c r="F829" s="96"/>
      <c r="G829" s="96"/>
      <c r="H829" s="95">
        <v>381</v>
      </c>
      <c r="I829" s="56"/>
      <c r="J829" s="92">
        <v>1501</v>
      </c>
      <c r="K829" s="93">
        <v>1.012137559002023</v>
      </c>
      <c r="L829" s="92">
        <v>102</v>
      </c>
      <c r="M829" s="93">
        <v>1.1333333333333333</v>
      </c>
      <c r="N829" s="15">
        <v>1603</v>
      </c>
      <c r="O829" s="56"/>
      <c r="P829" s="56"/>
      <c r="Q829" s="92">
        <v>930</v>
      </c>
      <c r="R829" s="64">
        <f t="shared" si="672"/>
        <v>1.0305676075406951</v>
      </c>
      <c r="S829" s="92">
        <v>242</v>
      </c>
      <c r="T829" s="64">
        <f t="shared" si="673"/>
        <v>1.5607219014926925</v>
      </c>
      <c r="U829" s="61">
        <f t="shared" si="674"/>
        <v>1172</v>
      </c>
      <c r="V829" s="92">
        <v>0</v>
      </c>
      <c r="W829" s="64">
        <f t="shared" si="675"/>
        <v>0</v>
      </c>
      <c r="X829" s="92">
        <v>3</v>
      </c>
      <c r="Y829" s="92">
        <f t="shared" si="621"/>
        <v>0.14957780458383596</v>
      </c>
      <c r="Z829" s="62">
        <f t="shared" si="676"/>
        <v>3</v>
      </c>
      <c r="AB829" s="139">
        <v>6</v>
      </c>
      <c r="AC829" s="139">
        <v>35</v>
      </c>
      <c r="AD829" s="139">
        <v>18</v>
      </c>
      <c r="AE829" s="139">
        <v>1</v>
      </c>
      <c r="AF829" s="139">
        <v>-2</v>
      </c>
      <c r="AG829" s="139">
        <v>5</v>
      </c>
    </row>
    <row r="830" spans="2:33" ht="15" customHeight="1" x14ac:dyDescent="0.3">
      <c r="B830" s="124">
        <v>44652</v>
      </c>
      <c r="C830" s="96"/>
      <c r="D830" s="96"/>
      <c r="E830" s="96"/>
      <c r="F830" s="96"/>
      <c r="G830" s="96"/>
      <c r="H830" s="95">
        <v>410</v>
      </c>
      <c r="I830" s="56"/>
      <c r="J830" s="92">
        <v>1504</v>
      </c>
      <c r="K830" s="93">
        <v>1.0121130551816959</v>
      </c>
      <c r="L830" s="92">
        <v>120</v>
      </c>
      <c r="M830" s="93">
        <v>1.1650485436893203</v>
      </c>
      <c r="N830" s="15">
        <v>1624</v>
      </c>
      <c r="O830" s="56"/>
      <c r="P830" s="56"/>
      <c r="Q830" s="92">
        <v>537</v>
      </c>
      <c r="R830" s="64">
        <f t="shared" si="672"/>
        <v>0.59506968306382069</v>
      </c>
      <c r="S830" s="92">
        <v>34</v>
      </c>
      <c r="T830" s="64">
        <f t="shared" si="673"/>
        <v>0.21927497789566755</v>
      </c>
      <c r="U830" s="61">
        <f t="shared" si="674"/>
        <v>571</v>
      </c>
      <c r="V830" s="92">
        <v>1</v>
      </c>
      <c r="W830" s="64">
        <f t="shared" si="675"/>
        <v>0.41264559068219636</v>
      </c>
      <c r="X830" s="92">
        <v>5</v>
      </c>
      <c r="Y830" s="92">
        <f t="shared" si="621"/>
        <v>0.24929634097305994</v>
      </c>
      <c r="Z830" s="62">
        <f t="shared" si="676"/>
        <v>6</v>
      </c>
      <c r="AB830" s="139">
        <v>3</v>
      </c>
      <c r="AC830" s="139">
        <v>33</v>
      </c>
      <c r="AD830" s="139">
        <v>25</v>
      </c>
      <c r="AE830" s="139">
        <v>3</v>
      </c>
      <c r="AF830" s="139">
        <v>-2</v>
      </c>
      <c r="AG830" s="139">
        <v>4</v>
      </c>
    </row>
    <row r="831" spans="2:33" ht="15" customHeight="1" x14ac:dyDescent="0.3">
      <c r="B831" s="124">
        <v>44653</v>
      </c>
      <c r="C831" s="96"/>
      <c r="D831" s="96"/>
      <c r="E831" s="96"/>
      <c r="F831" s="96"/>
      <c r="G831" s="96"/>
      <c r="H831" s="95">
        <v>406</v>
      </c>
      <c r="I831" s="56"/>
      <c r="J831" s="92">
        <v>910</v>
      </c>
      <c r="K831" s="93">
        <v>1.015625</v>
      </c>
      <c r="L831" s="92">
        <v>37</v>
      </c>
      <c r="M831" s="93">
        <v>0.6271186440677966</v>
      </c>
      <c r="N831" s="15">
        <v>947</v>
      </c>
      <c r="O831" s="56"/>
      <c r="P831" s="56"/>
      <c r="Q831" s="95">
        <v>0</v>
      </c>
      <c r="R831" s="67">
        <f t="shared" si="672"/>
        <v>0</v>
      </c>
      <c r="S831" s="95">
        <v>0</v>
      </c>
      <c r="T831" s="67">
        <f t="shared" si="673"/>
        <v>0</v>
      </c>
      <c r="U831" s="61">
        <f t="shared" si="674"/>
        <v>0</v>
      </c>
      <c r="V831" s="95">
        <v>0</v>
      </c>
      <c r="W831" s="67">
        <f t="shared" si="675"/>
        <v>0</v>
      </c>
      <c r="X831" s="95">
        <v>0</v>
      </c>
      <c r="Y831" s="92">
        <f t="shared" si="621"/>
        <v>0</v>
      </c>
      <c r="Z831" s="62">
        <f t="shared" si="676"/>
        <v>0</v>
      </c>
      <c r="AB831" s="139">
        <v>4</v>
      </c>
      <c r="AC831" s="139">
        <v>25</v>
      </c>
      <c r="AD831" s="139">
        <v>31</v>
      </c>
      <c r="AE831" s="139">
        <v>11</v>
      </c>
      <c r="AF831" s="139">
        <v>7</v>
      </c>
      <c r="AG831" s="139">
        <v>1</v>
      </c>
    </row>
    <row r="832" spans="2:33" ht="15" customHeight="1" x14ac:dyDescent="0.3">
      <c r="B832" s="124">
        <v>44654</v>
      </c>
      <c r="C832" s="96"/>
      <c r="D832" s="96"/>
      <c r="E832" s="96"/>
      <c r="F832" s="96"/>
      <c r="G832" s="96"/>
      <c r="H832" s="95">
        <v>411</v>
      </c>
      <c r="I832" s="56"/>
      <c r="J832" s="92">
        <v>868</v>
      </c>
      <c r="K832" s="93">
        <v>0.98301245753114386</v>
      </c>
      <c r="L832" s="92">
        <v>29</v>
      </c>
      <c r="M832" s="93">
        <v>1.1153846153846154</v>
      </c>
      <c r="N832" s="15">
        <v>897</v>
      </c>
      <c r="O832" s="56"/>
      <c r="P832" s="56"/>
      <c r="Q832" s="95">
        <v>0</v>
      </c>
      <c r="R832" s="67">
        <f t="shared" si="672"/>
        <v>0</v>
      </c>
      <c r="S832" s="95">
        <v>0</v>
      </c>
      <c r="T832" s="67">
        <f t="shared" si="673"/>
        <v>0</v>
      </c>
      <c r="U832" s="61">
        <f t="shared" si="674"/>
        <v>0</v>
      </c>
      <c r="V832" s="95">
        <v>0</v>
      </c>
      <c r="W832" s="67">
        <f t="shared" si="675"/>
        <v>0</v>
      </c>
      <c r="X832" s="95">
        <v>0</v>
      </c>
      <c r="Y832" s="92">
        <f t="shared" ref="Y832:Y895" si="677">X832/$X$68</f>
        <v>0</v>
      </c>
      <c r="Z832" s="62">
        <f t="shared" si="676"/>
        <v>0</v>
      </c>
      <c r="AB832" s="139">
        <v>0</v>
      </c>
      <c r="AC832" s="139">
        <v>20</v>
      </c>
      <c r="AD832" s="139">
        <v>17</v>
      </c>
      <c r="AE832" s="139">
        <v>8</v>
      </c>
      <c r="AF832" s="139">
        <v>7</v>
      </c>
      <c r="AG832" s="139">
        <v>3</v>
      </c>
    </row>
    <row r="833" spans="2:33" ht="15" customHeight="1" x14ac:dyDescent="0.3">
      <c r="B833" s="124">
        <v>44655</v>
      </c>
      <c r="C833" s="96"/>
      <c r="D833" s="96"/>
      <c r="E833" s="96"/>
      <c r="F833" s="96"/>
      <c r="G833" s="96"/>
      <c r="H833" s="95">
        <v>386</v>
      </c>
      <c r="I833" s="56"/>
      <c r="J833" s="92">
        <v>1498</v>
      </c>
      <c r="K833" s="93">
        <v>1.013531799729364</v>
      </c>
      <c r="L833" s="92">
        <v>91</v>
      </c>
      <c r="M833" s="93">
        <v>1.0340909090909092</v>
      </c>
      <c r="N833" s="15">
        <v>1589</v>
      </c>
      <c r="O833" s="56"/>
      <c r="P833" s="56"/>
      <c r="Q833" s="92">
        <v>413</v>
      </c>
      <c r="R833" s="64">
        <f t="shared" si="672"/>
        <v>0.45766066872506134</v>
      </c>
      <c r="S833" s="92">
        <v>42</v>
      </c>
      <c r="T833" s="64">
        <f t="shared" si="673"/>
        <v>0.27086909034170698</v>
      </c>
      <c r="U833" s="61">
        <f t="shared" si="674"/>
        <v>455</v>
      </c>
      <c r="V833" s="92">
        <v>0</v>
      </c>
      <c r="W833" s="64">
        <f t="shared" si="675"/>
        <v>0</v>
      </c>
      <c r="X833" s="92">
        <v>18</v>
      </c>
      <c r="Y833" s="92">
        <f t="shared" si="677"/>
        <v>0.89746682750301576</v>
      </c>
      <c r="Z833" s="62">
        <f t="shared" si="676"/>
        <v>18</v>
      </c>
      <c r="AB833" s="139">
        <v>1</v>
      </c>
      <c r="AC833" s="139">
        <v>33</v>
      </c>
      <c r="AD833" s="139">
        <v>15</v>
      </c>
      <c r="AE833" s="139">
        <v>-2</v>
      </c>
      <c r="AF833" s="139">
        <v>-3</v>
      </c>
      <c r="AG833" s="139">
        <v>6</v>
      </c>
    </row>
    <row r="834" spans="2:33" ht="15" customHeight="1" x14ac:dyDescent="0.3">
      <c r="B834" s="124">
        <v>44656</v>
      </c>
      <c r="C834" s="96"/>
      <c r="D834" s="96"/>
      <c r="E834" s="96"/>
      <c r="F834" s="96"/>
      <c r="G834" s="96"/>
      <c r="H834" s="95">
        <v>342</v>
      </c>
      <c r="I834" s="56"/>
      <c r="J834" s="92">
        <v>1499</v>
      </c>
      <c r="K834" s="93">
        <v>1.0121539500337611</v>
      </c>
      <c r="L834" s="92">
        <v>113</v>
      </c>
      <c r="M834" s="93">
        <v>1.0272727272727273</v>
      </c>
      <c r="N834" s="15">
        <v>1612</v>
      </c>
      <c r="O834" s="56"/>
      <c r="P834" s="56"/>
      <c r="Q834" s="92">
        <v>432</v>
      </c>
      <c r="R834" s="64">
        <f t="shared" si="672"/>
        <v>0.478715275760839</v>
      </c>
      <c r="S834" s="92">
        <v>87</v>
      </c>
      <c r="T834" s="64">
        <f t="shared" si="673"/>
        <v>0.56108597285067874</v>
      </c>
      <c r="U834" s="61">
        <f t="shared" si="674"/>
        <v>519</v>
      </c>
      <c r="V834" s="92">
        <v>8</v>
      </c>
      <c r="W834" s="64">
        <f t="shared" si="675"/>
        <v>3.3011647254575709</v>
      </c>
      <c r="X834" s="92">
        <v>15</v>
      </c>
      <c r="Y834" s="92">
        <f t="shared" si="677"/>
        <v>0.7478890229191798</v>
      </c>
      <c r="Z834" s="62">
        <f t="shared" si="676"/>
        <v>23</v>
      </c>
      <c r="AB834" s="139">
        <v>3</v>
      </c>
      <c r="AC834" s="139">
        <v>33</v>
      </c>
      <c r="AD834" s="139">
        <v>12</v>
      </c>
      <c r="AE834" s="139">
        <v>0</v>
      </c>
      <c r="AF834" s="139">
        <v>-3</v>
      </c>
      <c r="AG834" s="139">
        <v>5</v>
      </c>
    </row>
    <row r="835" spans="2:33" ht="15" customHeight="1" x14ac:dyDescent="0.3">
      <c r="B835" s="124">
        <v>44657</v>
      </c>
      <c r="C835" s="96"/>
      <c r="D835" s="96"/>
      <c r="E835" s="96"/>
      <c r="F835" s="96"/>
      <c r="G835" s="96"/>
      <c r="H835" s="95">
        <v>381</v>
      </c>
      <c r="I835" s="56"/>
      <c r="J835" s="92">
        <v>1500</v>
      </c>
      <c r="K835" s="93">
        <v>1.0135135135135136</v>
      </c>
      <c r="L835" s="92">
        <v>131</v>
      </c>
      <c r="M835" s="93">
        <v>1.0396825396825398</v>
      </c>
      <c r="N835" s="15">
        <v>1631</v>
      </c>
      <c r="O835" s="56"/>
      <c r="P835" s="56"/>
      <c r="Q835" s="92">
        <v>504</v>
      </c>
      <c r="R835" s="64">
        <f t="shared" ref="R835" si="678">Q835/Q$68</f>
        <v>0.55850115505431219</v>
      </c>
      <c r="S835" s="92">
        <v>60</v>
      </c>
      <c r="T835" s="64">
        <f t="shared" ref="T835" si="679">S835/S$68</f>
        <v>0.38695584334529565</v>
      </c>
      <c r="U835" s="61">
        <f t="shared" ref="U835" si="680">Q835+S835</f>
        <v>564</v>
      </c>
      <c r="V835" s="92">
        <v>0</v>
      </c>
      <c r="W835" s="64">
        <f t="shared" ref="W835" si="681">V835/$V$68</f>
        <v>0</v>
      </c>
      <c r="X835" s="92">
        <v>16</v>
      </c>
      <c r="Y835" s="92">
        <f t="shared" si="677"/>
        <v>0.79774829111379175</v>
      </c>
      <c r="Z835" s="62">
        <f t="shared" ref="Z835" si="682">V835+X835</f>
        <v>16</v>
      </c>
      <c r="AB835" s="139">
        <v>5</v>
      </c>
      <c r="AC835" s="139">
        <v>34</v>
      </c>
      <c r="AD835" s="139">
        <v>36</v>
      </c>
      <c r="AE835" s="139">
        <v>4</v>
      </c>
      <c r="AF835" s="139">
        <v>-2</v>
      </c>
      <c r="AG835" s="139">
        <v>4</v>
      </c>
    </row>
    <row r="836" spans="2:33" ht="15" customHeight="1" x14ac:dyDescent="0.3">
      <c r="B836" s="124">
        <v>44658</v>
      </c>
      <c r="C836" s="96"/>
      <c r="D836" s="96"/>
      <c r="E836" s="96"/>
      <c r="F836" s="96"/>
      <c r="G836" s="96"/>
      <c r="H836" s="95">
        <v>396</v>
      </c>
      <c r="I836" s="56"/>
      <c r="J836" s="92">
        <v>1501</v>
      </c>
      <c r="K836" s="93">
        <v>1.012137559002023</v>
      </c>
      <c r="L836" s="92">
        <v>118</v>
      </c>
      <c r="M836" s="93">
        <v>1.3111111111111111</v>
      </c>
      <c r="N836" s="15">
        <v>1619</v>
      </c>
      <c r="O836" s="56"/>
      <c r="P836" s="56"/>
      <c r="Q836" s="92">
        <v>416</v>
      </c>
      <c r="R836" s="64">
        <f t="shared" ref="R836:R842" si="683">Q836/Q$68</f>
        <v>0.46098508036228941</v>
      </c>
      <c r="S836" s="92">
        <v>59</v>
      </c>
      <c r="T836" s="64">
        <f t="shared" ref="T836:T842" si="684">S836/S$68</f>
        <v>0.38050657928954074</v>
      </c>
      <c r="U836" s="61">
        <f t="shared" ref="U836:U842" si="685">Q836+S836</f>
        <v>475</v>
      </c>
      <c r="V836" s="92">
        <v>0</v>
      </c>
      <c r="W836" s="64">
        <f t="shared" ref="W836:W842" si="686">V836/$V$68</f>
        <v>0</v>
      </c>
      <c r="X836" s="92">
        <v>6</v>
      </c>
      <c r="Y836" s="92">
        <f t="shared" si="677"/>
        <v>0.29915560916767192</v>
      </c>
      <c r="Z836" s="62">
        <f t="shared" ref="Z836:Z842" si="687">V836+X836</f>
        <v>6</v>
      </c>
      <c r="AB836" s="139">
        <v>7</v>
      </c>
      <c r="AC836" s="139">
        <v>35</v>
      </c>
      <c r="AD836" s="139">
        <v>30</v>
      </c>
      <c r="AE836" s="139">
        <v>3</v>
      </c>
      <c r="AF836" s="139">
        <v>-3</v>
      </c>
      <c r="AG836" s="139">
        <v>5</v>
      </c>
    </row>
    <row r="837" spans="2:33" ht="15" customHeight="1" x14ac:dyDescent="0.3">
      <c r="B837" s="124">
        <v>44659</v>
      </c>
      <c r="C837" s="96"/>
      <c r="D837" s="96"/>
      <c r="E837" s="96"/>
      <c r="F837" s="96"/>
      <c r="G837" s="96"/>
      <c r="H837" s="95">
        <v>425</v>
      </c>
      <c r="I837" s="56"/>
      <c r="J837" s="92">
        <v>1501</v>
      </c>
      <c r="K837" s="93">
        <v>1.0100942126514132</v>
      </c>
      <c r="L837" s="92">
        <v>116</v>
      </c>
      <c r="M837" s="93">
        <v>1.1262135922330097</v>
      </c>
      <c r="N837" s="15">
        <v>1617</v>
      </c>
      <c r="O837" s="56"/>
      <c r="P837" s="56"/>
      <c r="Q837" s="92">
        <v>446</v>
      </c>
      <c r="R837" s="64">
        <f t="shared" si="683"/>
        <v>0.49422919673456989</v>
      </c>
      <c r="S837" s="92">
        <v>35</v>
      </c>
      <c r="T837" s="64">
        <f t="shared" si="684"/>
        <v>0.22572424195142246</v>
      </c>
      <c r="U837" s="61">
        <f t="shared" si="685"/>
        <v>481</v>
      </c>
      <c r="V837" s="92">
        <v>6</v>
      </c>
      <c r="W837" s="64">
        <f t="shared" si="686"/>
        <v>2.4758735440931781</v>
      </c>
      <c r="X837" s="92">
        <v>16</v>
      </c>
      <c r="Y837" s="92">
        <f t="shared" si="677"/>
        <v>0.79774829111379175</v>
      </c>
      <c r="Z837" s="62">
        <f t="shared" si="687"/>
        <v>22</v>
      </c>
      <c r="AB837" s="139">
        <v>1</v>
      </c>
      <c r="AC837" s="139">
        <v>36</v>
      </c>
      <c r="AD837" s="139">
        <v>13</v>
      </c>
      <c r="AE837" s="139">
        <v>2</v>
      </c>
      <c r="AF837" s="139">
        <v>-3</v>
      </c>
      <c r="AG837" s="139">
        <v>5</v>
      </c>
    </row>
    <row r="838" spans="2:33" ht="15" customHeight="1" x14ac:dyDescent="0.3">
      <c r="B838" s="124">
        <v>44660</v>
      </c>
      <c r="C838" s="96"/>
      <c r="D838" s="96"/>
      <c r="E838" s="96"/>
      <c r="F838" s="96"/>
      <c r="G838" s="96"/>
      <c r="H838" s="95">
        <v>409</v>
      </c>
      <c r="I838" s="56"/>
      <c r="J838" s="92">
        <v>923</v>
      </c>
      <c r="K838" s="93">
        <v>1.0301339285714286</v>
      </c>
      <c r="L838" s="92">
        <v>66</v>
      </c>
      <c r="M838" s="93">
        <v>1.1186440677966101</v>
      </c>
      <c r="N838" s="15">
        <v>989</v>
      </c>
      <c r="O838" s="56"/>
      <c r="P838" s="56"/>
      <c r="Q838" s="95">
        <v>0</v>
      </c>
      <c r="R838" s="67">
        <f t="shared" si="683"/>
        <v>0</v>
      </c>
      <c r="S838" s="95">
        <v>0</v>
      </c>
      <c r="T838" s="67">
        <f t="shared" si="684"/>
        <v>0</v>
      </c>
      <c r="U838" s="61">
        <f t="shared" si="685"/>
        <v>0</v>
      </c>
      <c r="V838" s="95">
        <v>0</v>
      </c>
      <c r="W838" s="67">
        <f t="shared" si="686"/>
        <v>0</v>
      </c>
      <c r="X838" s="95">
        <v>0</v>
      </c>
      <c r="Y838" s="92">
        <f t="shared" si="677"/>
        <v>0</v>
      </c>
      <c r="Z838" s="62">
        <f t="shared" si="687"/>
        <v>0</v>
      </c>
      <c r="AB838" s="139">
        <v>4</v>
      </c>
      <c r="AC838" s="139">
        <v>28</v>
      </c>
      <c r="AD838" s="139">
        <v>18</v>
      </c>
      <c r="AE838" s="139">
        <v>11</v>
      </c>
      <c r="AF838" s="139">
        <v>8</v>
      </c>
      <c r="AG838" s="139">
        <v>2</v>
      </c>
    </row>
    <row r="839" spans="2:33" ht="15" customHeight="1" x14ac:dyDescent="0.3">
      <c r="B839" s="124">
        <v>44661</v>
      </c>
      <c r="C839" s="96"/>
      <c r="D839" s="96"/>
      <c r="E839" s="96"/>
      <c r="F839" s="96"/>
      <c r="G839" s="96"/>
      <c r="H839" s="95">
        <v>413</v>
      </c>
      <c r="I839" s="56"/>
      <c r="J839" s="92">
        <v>902</v>
      </c>
      <c r="K839" s="93">
        <v>1.0215175537938845</v>
      </c>
      <c r="L839" s="92">
        <v>45</v>
      </c>
      <c r="M839" s="93">
        <v>1.7307692307692308</v>
      </c>
      <c r="N839" s="15">
        <v>947</v>
      </c>
      <c r="O839" s="56"/>
      <c r="P839" s="56"/>
      <c r="Q839" s="95">
        <v>0</v>
      </c>
      <c r="R839" s="67">
        <f t="shared" si="683"/>
        <v>0</v>
      </c>
      <c r="S839" s="95">
        <v>0</v>
      </c>
      <c r="T839" s="67">
        <f t="shared" si="684"/>
        <v>0</v>
      </c>
      <c r="U839" s="61">
        <f t="shared" si="685"/>
        <v>0</v>
      </c>
      <c r="V839" s="95">
        <v>0</v>
      </c>
      <c r="W839" s="67">
        <f t="shared" si="686"/>
        <v>0</v>
      </c>
      <c r="X839" s="95">
        <v>0</v>
      </c>
      <c r="Y839" s="92">
        <f t="shared" si="677"/>
        <v>0</v>
      </c>
      <c r="Z839" s="62">
        <f t="shared" si="687"/>
        <v>0</v>
      </c>
      <c r="AB839" s="139">
        <v>3</v>
      </c>
      <c r="AC839" s="139">
        <v>23</v>
      </c>
      <c r="AD839" s="139">
        <v>29</v>
      </c>
      <c r="AE839" s="139">
        <v>11</v>
      </c>
      <c r="AF839" s="139">
        <v>8</v>
      </c>
      <c r="AG839" s="139">
        <v>2</v>
      </c>
    </row>
    <row r="840" spans="2:33" ht="15" customHeight="1" x14ac:dyDescent="0.3">
      <c r="B840" s="124">
        <v>44662</v>
      </c>
      <c r="C840" s="96"/>
      <c r="D840" s="96"/>
      <c r="E840" s="96"/>
      <c r="F840" s="96"/>
      <c r="G840" s="96"/>
      <c r="H840" s="95">
        <v>393</v>
      </c>
      <c r="I840" s="56"/>
      <c r="J840" s="92">
        <v>1500</v>
      </c>
      <c r="K840" s="93">
        <v>1.0148849797023005</v>
      </c>
      <c r="L840" s="92">
        <v>101</v>
      </c>
      <c r="M840" s="93">
        <v>1.1477272727272727</v>
      </c>
      <c r="N840" s="15">
        <v>1601</v>
      </c>
      <c r="O840" s="56"/>
      <c r="P840" s="56"/>
      <c r="Q840" s="92">
        <v>343</v>
      </c>
      <c r="R840" s="64">
        <f t="shared" si="683"/>
        <v>0.3800910638564069</v>
      </c>
      <c r="S840" s="92">
        <v>38</v>
      </c>
      <c r="T840" s="64">
        <f t="shared" si="684"/>
        <v>0.24507203411868725</v>
      </c>
      <c r="U840" s="61">
        <f t="shared" si="685"/>
        <v>381</v>
      </c>
      <c r="V840" s="92">
        <v>1</v>
      </c>
      <c r="W840" s="64">
        <f t="shared" si="686"/>
        <v>0.41264559068219636</v>
      </c>
      <c r="X840" s="92">
        <v>8</v>
      </c>
      <c r="Y840" s="92">
        <f t="shared" si="677"/>
        <v>0.39887414555689588</v>
      </c>
      <c r="Z840" s="62">
        <f t="shared" si="687"/>
        <v>9</v>
      </c>
      <c r="AB840" s="139">
        <v>5</v>
      </c>
      <c r="AC840" s="139">
        <v>37</v>
      </c>
      <c r="AD840" s="139">
        <v>22</v>
      </c>
      <c r="AE840" s="139">
        <v>-3</v>
      </c>
      <c r="AF840" s="139">
        <v>-13</v>
      </c>
      <c r="AG840" s="139">
        <v>8</v>
      </c>
    </row>
    <row r="841" spans="2:33" ht="15" customHeight="1" x14ac:dyDescent="0.3">
      <c r="B841" s="124">
        <v>44663</v>
      </c>
      <c r="C841" s="96"/>
      <c r="D841" s="96"/>
      <c r="E841" s="96"/>
      <c r="F841" s="96"/>
      <c r="G841" s="96"/>
      <c r="H841" s="95">
        <v>363</v>
      </c>
      <c r="I841" s="56"/>
      <c r="J841" s="92">
        <v>1495</v>
      </c>
      <c r="K841" s="93">
        <v>1.0094530722484807</v>
      </c>
      <c r="L841" s="92">
        <v>122</v>
      </c>
      <c r="M841" s="93">
        <v>1.1090909090909091</v>
      </c>
      <c r="N841" s="15">
        <v>1617</v>
      </c>
      <c r="O841" s="56"/>
      <c r="P841" s="56"/>
      <c r="Q841" s="92">
        <v>558</v>
      </c>
      <c r="R841" s="64">
        <f t="shared" si="683"/>
        <v>0.61834056452441699</v>
      </c>
      <c r="S841" s="92">
        <v>78</v>
      </c>
      <c r="T841" s="64">
        <f t="shared" si="684"/>
        <v>0.50304259634888437</v>
      </c>
      <c r="U841" s="61">
        <f t="shared" si="685"/>
        <v>636</v>
      </c>
      <c r="V841" s="92">
        <v>1</v>
      </c>
      <c r="W841" s="64">
        <f t="shared" si="686"/>
        <v>0.41264559068219636</v>
      </c>
      <c r="X841" s="92">
        <v>25</v>
      </c>
      <c r="Y841" s="92">
        <f t="shared" si="677"/>
        <v>1.2464817048652996</v>
      </c>
      <c r="Z841" s="62">
        <f t="shared" si="687"/>
        <v>26</v>
      </c>
      <c r="AB841" s="139">
        <v>10</v>
      </c>
      <c r="AC841" s="139">
        <v>39</v>
      </c>
      <c r="AD841" s="139">
        <v>33</v>
      </c>
      <c r="AE841" s="139">
        <v>1</v>
      </c>
      <c r="AF841" s="139">
        <v>-13</v>
      </c>
      <c r="AG841" s="139">
        <v>7</v>
      </c>
    </row>
    <row r="842" spans="2:33" ht="15" customHeight="1" x14ac:dyDescent="0.3">
      <c r="B842" s="124">
        <v>44664</v>
      </c>
      <c r="C842" s="96"/>
      <c r="D842" s="96"/>
      <c r="E842" s="96"/>
      <c r="F842" s="96"/>
      <c r="G842" s="96"/>
      <c r="H842" s="95">
        <v>400</v>
      </c>
      <c r="I842" s="56"/>
      <c r="J842" s="92">
        <v>1499</v>
      </c>
      <c r="K842" s="93">
        <v>1.0128378378378378</v>
      </c>
      <c r="L842" s="92">
        <v>123</v>
      </c>
      <c r="M842" s="93">
        <v>0.97619047619047616</v>
      </c>
      <c r="N842" s="15">
        <v>1622</v>
      </c>
      <c r="O842" s="56"/>
      <c r="P842" s="56"/>
      <c r="Q842" s="92">
        <v>516</v>
      </c>
      <c r="R842" s="64">
        <f t="shared" si="683"/>
        <v>0.57179880160322438</v>
      </c>
      <c r="S842" s="92">
        <v>56</v>
      </c>
      <c r="T842" s="64">
        <f t="shared" si="684"/>
        <v>0.36115878712227595</v>
      </c>
      <c r="U842" s="61">
        <f t="shared" si="685"/>
        <v>572</v>
      </c>
      <c r="V842" s="92">
        <v>0</v>
      </c>
      <c r="W842" s="64">
        <f t="shared" si="686"/>
        <v>0</v>
      </c>
      <c r="X842" s="92">
        <v>21</v>
      </c>
      <c r="Y842" s="92">
        <f t="shared" si="677"/>
        <v>1.0470446320868516</v>
      </c>
      <c r="Z842" s="62">
        <f t="shared" si="687"/>
        <v>21</v>
      </c>
      <c r="AB842" s="139">
        <v>14</v>
      </c>
      <c r="AC842" s="139">
        <v>41</v>
      </c>
      <c r="AD842" s="139">
        <v>59</v>
      </c>
      <c r="AE842" s="139">
        <v>6</v>
      </c>
      <c r="AF842" s="139">
        <v>-15</v>
      </c>
      <c r="AG842" s="139">
        <v>6</v>
      </c>
    </row>
    <row r="843" spans="2:33" ht="15" customHeight="1" x14ac:dyDescent="0.3">
      <c r="B843" s="124">
        <v>44665</v>
      </c>
      <c r="C843" s="96"/>
      <c r="D843" s="96"/>
      <c r="E843" s="96"/>
      <c r="F843" s="96"/>
      <c r="G843" s="96"/>
      <c r="H843" s="95">
        <v>399</v>
      </c>
      <c r="I843" s="56"/>
      <c r="J843" s="92">
        <v>1504</v>
      </c>
      <c r="K843" s="93">
        <v>1.01416048550236</v>
      </c>
      <c r="L843" s="92">
        <v>120</v>
      </c>
      <c r="M843" s="93">
        <v>1.3333333333333333</v>
      </c>
      <c r="N843" s="15">
        <v>1624</v>
      </c>
      <c r="O843" s="56"/>
      <c r="P843" s="56"/>
      <c r="Q843" s="92">
        <v>418</v>
      </c>
      <c r="R843" s="64">
        <f t="shared" ref="R843:R849" si="688">Q843/Q$68</f>
        <v>0.46320135478710811</v>
      </c>
      <c r="S843" s="92">
        <v>80</v>
      </c>
      <c r="T843" s="64">
        <f t="shared" ref="T843:T849" si="689">S843/S$68</f>
        <v>0.5159411244603942</v>
      </c>
      <c r="U843" s="61">
        <f t="shared" ref="U843:U849" si="690">Q843+S843</f>
        <v>498</v>
      </c>
      <c r="V843" s="92">
        <v>0</v>
      </c>
      <c r="W843" s="64">
        <f t="shared" ref="W843:W849" si="691">V843/$V$68</f>
        <v>0</v>
      </c>
      <c r="X843" s="92">
        <v>5</v>
      </c>
      <c r="Y843" s="92">
        <f t="shared" si="677"/>
        <v>0.24929634097305994</v>
      </c>
      <c r="Z843" s="62">
        <f t="shared" ref="Z843:Z849" si="692">V843+X843</f>
        <v>5</v>
      </c>
      <c r="AB843" s="139">
        <v>30</v>
      </c>
      <c r="AC843" s="139">
        <v>56</v>
      </c>
      <c r="AD843" s="139">
        <v>105</v>
      </c>
      <c r="AE843" s="139">
        <v>9</v>
      </c>
      <c r="AF843" s="139">
        <v>-21</v>
      </c>
      <c r="AG843" s="139">
        <v>3</v>
      </c>
    </row>
    <row r="844" spans="2:33" ht="15" customHeight="1" x14ac:dyDescent="0.3">
      <c r="B844" s="124">
        <v>44666</v>
      </c>
      <c r="C844" s="96"/>
      <c r="D844" s="96"/>
      <c r="E844" s="96"/>
      <c r="F844" s="96"/>
      <c r="G844" s="96"/>
      <c r="H844" s="95">
        <v>416</v>
      </c>
      <c r="I844" s="56"/>
      <c r="J844" s="92">
        <v>915</v>
      </c>
      <c r="K844" s="93">
        <v>0.61574697173620463</v>
      </c>
      <c r="L844" s="92">
        <v>57</v>
      </c>
      <c r="M844" s="93">
        <v>0.55339805825242716</v>
      </c>
      <c r="N844" s="15">
        <v>972</v>
      </c>
      <c r="O844" s="56"/>
      <c r="P844" s="56"/>
      <c r="Q844" s="95">
        <v>0</v>
      </c>
      <c r="R844" s="67">
        <f t="shared" si="688"/>
        <v>0</v>
      </c>
      <c r="S844" s="95">
        <v>0</v>
      </c>
      <c r="T844" s="67">
        <f t="shared" si="689"/>
        <v>0</v>
      </c>
      <c r="U844" s="61">
        <f t="shared" si="690"/>
        <v>0</v>
      </c>
      <c r="V844" s="95">
        <v>0</v>
      </c>
      <c r="W844" s="67">
        <f t="shared" si="691"/>
        <v>0</v>
      </c>
      <c r="X844" s="95">
        <v>0</v>
      </c>
      <c r="Y844" s="92">
        <f t="shared" si="677"/>
        <v>0</v>
      </c>
      <c r="Z844" s="62">
        <f t="shared" si="692"/>
        <v>0</v>
      </c>
      <c r="AB844" s="139">
        <v>4</v>
      </c>
      <c r="AC844" s="139">
        <v>37</v>
      </c>
      <c r="AD844" s="139">
        <v>132</v>
      </c>
      <c r="AE844" s="139">
        <v>-18</v>
      </c>
      <c r="AF844" s="139">
        <v>-66</v>
      </c>
      <c r="AG844" s="139">
        <v>18</v>
      </c>
    </row>
    <row r="845" spans="2:33" ht="15" customHeight="1" x14ac:dyDescent="0.3">
      <c r="B845" s="124">
        <v>44667</v>
      </c>
      <c r="C845" s="96"/>
      <c r="D845" s="96"/>
      <c r="E845" s="96"/>
      <c r="F845" s="96"/>
      <c r="G845" s="96"/>
      <c r="H845" s="95">
        <v>425</v>
      </c>
      <c r="I845" s="56"/>
      <c r="J845" s="92">
        <v>923</v>
      </c>
      <c r="K845" s="93">
        <v>1.0301339285714286</v>
      </c>
      <c r="L845" s="92">
        <v>39</v>
      </c>
      <c r="M845" s="93">
        <v>0.66101694915254239</v>
      </c>
      <c r="N845" s="15">
        <v>962</v>
      </c>
      <c r="O845" s="56"/>
      <c r="P845" s="56"/>
      <c r="Q845" s="95">
        <v>0</v>
      </c>
      <c r="R845" s="67">
        <f t="shared" si="688"/>
        <v>0</v>
      </c>
      <c r="S845" s="95">
        <v>0</v>
      </c>
      <c r="T845" s="67">
        <f t="shared" si="689"/>
        <v>0</v>
      </c>
      <c r="U845" s="61">
        <f t="shared" si="690"/>
        <v>0</v>
      </c>
      <c r="V845" s="95">
        <v>0</v>
      </c>
      <c r="W845" s="67">
        <f t="shared" si="691"/>
        <v>0</v>
      </c>
      <c r="X845" s="95">
        <v>0</v>
      </c>
      <c r="Y845" s="92">
        <f t="shared" si="677"/>
        <v>0</v>
      </c>
      <c r="Z845" s="62">
        <f t="shared" si="692"/>
        <v>0</v>
      </c>
      <c r="AB845" s="139">
        <v>5</v>
      </c>
      <c r="AC845" s="139">
        <v>36</v>
      </c>
      <c r="AD845" s="139">
        <v>79</v>
      </c>
      <c r="AE845" s="139">
        <v>9</v>
      </c>
      <c r="AF845" s="139">
        <v>-8</v>
      </c>
      <c r="AG845" s="139">
        <v>3</v>
      </c>
    </row>
    <row r="846" spans="2:33" ht="15" customHeight="1" x14ac:dyDescent="0.3">
      <c r="B846" s="124">
        <v>44668</v>
      </c>
      <c r="C846" s="96"/>
      <c r="D846" s="96"/>
      <c r="E846" s="96"/>
      <c r="F846" s="96"/>
      <c r="G846" s="96"/>
      <c r="H846" s="95">
        <v>431</v>
      </c>
      <c r="I846" s="56"/>
      <c r="J846" s="92">
        <v>905</v>
      </c>
      <c r="K846" s="93">
        <v>1.0249150622876557</v>
      </c>
      <c r="L846" s="92">
        <v>21</v>
      </c>
      <c r="M846" s="93">
        <v>0.80769230769230771</v>
      </c>
      <c r="N846" s="15">
        <v>926</v>
      </c>
      <c r="O846" s="56"/>
      <c r="P846" s="56"/>
      <c r="Q846" s="95">
        <v>0</v>
      </c>
      <c r="R846" s="67">
        <f t="shared" si="688"/>
        <v>0</v>
      </c>
      <c r="S846" s="95">
        <v>0</v>
      </c>
      <c r="T846" s="67">
        <f t="shared" si="689"/>
        <v>0</v>
      </c>
      <c r="U846" s="61">
        <f t="shared" si="690"/>
        <v>0</v>
      </c>
      <c r="V846" s="95">
        <v>0</v>
      </c>
      <c r="W846" s="67">
        <f t="shared" si="691"/>
        <v>0</v>
      </c>
      <c r="X846" s="95">
        <v>0</v>
      </c>
      <c r="Y846" s="92">
        <f t="shared" si="677"/>
        <v>0</v>
      </c>
      <c r="Z846" s="62">
        <f t="shared" si="692"/>
        <v>0</v>
      </c>
      <c r="AB846" s="139">
        <v>-18</v>
      </c>
      <c r="AC846" s="139">
        <v>-26</v>
      </c>
      <c r="AD846" s="139">
        <v>33</v>
      </c>
      <c r="AE846" s="139">
        <v>5</v>
      </c>
      <c r="AF846" s="139">
        <v>-3</v>
      </c>
      <c r="AG846" s="139">
        <v>-2</v>
      </c>
    </row>
    <row r="847" spans="2:33" ht="15" customHeight="1" x14ac:dyDescent="0.3">
      <c r="B847" s="124">
        <v>44669</v>
      </c>
      <c r="C847" s="96"/>
      <c r="D847" s="96"/>
      <c r="E847" s="96"/>
      <c r="F847" s="96"/>
      <c r="G847" s="96"/>
      <c r="H847" s="95">
        <v>405</v>
      </c>
      <c r="I847" s="56"/>
      <c r="J847" s="92">
        <v>1499</v>
      </c>
      <c r="K847" s="93">
        <v>1.0142083897158323</v>
      </c>
      <c r="L847" s="92">
        <v>94</v>
      </c>
      <c r="M847" s="93">
        <v>1.0681818181818181</v>
      </c>
      <c r="N847" s="15">
        <v>1593</v>
      </c>
      <c r="O847" s="56"/>
      <c r="P847" s="56"/>
      <c r="Q847" s="92">
        <v>461</v>
      </c>
      <c r="R847" s="64">
        <f t="shared" si="688"/>
        <v>0.51085125492071015</v>
      </c>
      <c r="S847" s="92">
        <v>80</v>
      </c>
      <c r="T847" s="64">
        <f t="shared" si="689"/>
        <v>0.5159411244603942</v>
      </c>
      <c r="U847" s="61">
        <f t="shared" si="690"/>
        <v>541</v>
      </c>
      <c r="V847" s="92">
        <v>5</v>
      </c>
      <c r="W847" s="64">
        <f t="shared" si="691"/>
        <v>2.0632279534109816</v>
      </c>
      <c r="X847" s="92">
        <v>6</v>
      </c>
      <c r="Y847" s="92">
        <f t="shared" si="677"/>
        <v>0.29915560916767192</v>
      </c>
      <c r="Z847" s="62">
        <f t="shared" si="692"/>
        <v>11</v>
      </c>
      <c r="AB847" s="139">
        <v>4</v>
      </c>
      <c r="AC847" s="139">
        <v>38</v>
      </c>
      <c r="AD847" s="139">
        <v>52</v>
      </c>
      <c r="AE847" s="139">
        <v>-2</v>
      </c>
      <c r="AF847" s="139">
        <v>-34</v>
      </c>
      <c r="AG847" s="139">
        <v>10</v>
      </c>
    </row>
    <row r="848" spans="2:33" ht="15" customHeight="1" x14ac:dyDescent="0.3">
      <c r="B848" s="124">
        <v>44670</v>
      </c>
      <c r="C848" s="96"/>
      <c r="D848" s="96"/>
      <c r="E848" s="96"/>
      <c r="F848" s="96"/>
      <c r="G848" s="96"/>
      <c r="H848" s="95">
        <v>366</v>
      </c>
      <c r="I848" s="56"/>
      <c r="J848" s="92">
        <v>1491</v>
      </c>
      <c r="K848" s="93">
        <v>1.0067521944632005</v>
      </c>
      <c r="L848" s="92">
        <v>118</v>
      </c>
      <c r="M848" s="93">
        <v>1.0727272727272728</v>
      </c>
      <c r="N848" s="15">
        <v>1609</v>
      </c>
      <c r="O848" s="56"/>
      <c r="P848" s="56"/>
      <c r="Q848" s="92">
        <v>660</v>
      </c>
      <c r="R848" s="64">
        <f t="shared" si="688"/>
        <v>0.73137056019017066</v>
      </c>
      <c r="S848" s="92">
        <v>104</v>
      </c>
      <c r="T848" s="64">
        <f t="shared" si="689"/>
        <v>0.6707234617985125</v>
      </c>
      <c r="U848" s="61">
        <f t="shared" si="690"/>
        <v>764</v>
      </c>
      <c r="V848" s="92">
        <v>0</v>
      </c>
      <c r="W848" s="64">
        <f t="shared" si="691"/>
        <v>0</v>
      </c>
      <c r="X848" s="92">
        <v>11</v>
      </c>
      <c r="Y848" s="92">
        <f t="shared" si="677"/>
        <v>0.54845195014073189</v>
      </c>
      <c r="Z848" s="62">
        <f t="shared" si="692"/>
        <v>11</v>
      </c>
      <c r="AB848" s="139">
        <v>4</v>
      </c>
      <c r="AC848" s="139">
        <v>36</v>
      </c>
      <c r="AD848" s="139">
        <v>22</v>
      </c>
      <c r="AE848" s="139">
        <v>3</v>
      </c>
      <c r="AF848" s="139">
        <v>-4</v>
      </c>
      <c r="AG848" s="139">
        <v>5</v>
      </c>
    </row>
    <row r="849" spans="2:33" ht="15" customHeight="1" x14ac:dyDescent="0.3">
      <c r="B849" s="124">
        <v>44671</v>
      </c>
      <c r="C849" s="96"/>
      <c r="D849" s="96"/>
      <c r="E849" s="96"/>
      <c r="F849" s="96"/>
      <c r="G849" s="96"/>
      <c r="H849" s="95">
        <v>396</v>
      </c>
      <c r="I849" s="56"/>
      <c r="J849" s="92">
        <v>1491</v>
      </c>
      <c r="K849" s="93">
        <v>1.0074324324324324</v>
      </c>
      <c r="L849" s="92">
        <v>118</v>
      </c>
      <c r="M849" s="93">
        <v>0.93650793650793651</v>
      </c>
      <c r="N849" s="15">
        <v>1609</v>
      </c>
      <c r="O849" s="56"/>
      <c r="P849" s="56"/>
      <c r="Q849" s="92">
        <v>624</v>
      </c>
      <c r="R849" s="64">
        <f t="shared" si="688"/>
        <v>0.69147762054343409</v>
      </c>
      <c r="S849" s="92">
        <v>76</v>
      </c>
      <c r="T849" s="64">
        <f t="shared" si="689"/>
        <v>0.4901440682373745</v>
      </c>
      <c r="U849" s="61">
        <f t="shared" si="690"/>
        <v>700</v>
      </c>
      <c r="V849" s="92">
        <v>0</v>
      </c>
      <c r="W849" s="64">
        <f t="shared" si="691"/>
        <v>0</v>
      </c>
      <c r="X849" s="92">
        <v>9</v>
      </c>
      <c r="Y849" s="92">
        <f t="shared" si="677"/>
        <v>0.44873341375150788</v>
      </c>
      <c r="Z849" s="62">
        <f t="shared" si="692"/>
        <v>9</v>
      </c>
      <c r="AB849" s="139">
        <v>6</v>
      </c>
      <c r="AC849" s="139">
        <v>36</v>
      </c>
      <c r="AD849" s="139">
        <v>33</v>
      </c>
      <c r="AE849" s="139">
        <v>5</v>
      </c>
      <c r="AF849" s="139">
        <v>-3</v>
      </c>
      <c r="AG849" s="139">
        <v>5</v>
      </c>
    </row>
    <row r="850" spans="2:33" ht="15" customHeight="1" x14ac:dyDescent="0.3">
      <c r="B850" s="124">
        <v>44672</v>
      </c>
      <c r="C850" s="96"/>
      <c r="D850" s="96"/>
      <c r="E850" s="96"/>
      <c r="F850" s="96"/>
      <c r="G850" s="96"/>
      <c r="H850" s="95">
        <v>407</v>
      </c>
      <c r="I850" s="56"/>
      <c r="J850" s="92">
        <v>1491</v>
      </c>
      <c r="K850" s="93">
        <v>1.0053944706675657</v>
      </c>
      <c r="L850" s="92">
        <v>102</v>
      </c>
      <c r="M850" s="93">
        <v>1.1333333333333333</v>
      </c>
      <c r="N850" s="15">
        <v>1593</v>
      </c>
      <c r="O850" s="56"/>
      <c r="P850" s="56"/>
      <c r="Q850" s="92">
        <v>661</v>
      </c>
      <c r="R850" s="64">
        <f t="shared" ref="R850:R855" si="693">Q850/Q$68</f>
        <v>0.73247869740257998</v>
      </c>
      <c r="S850" s="92">
        <v>93</v>
      </c>
      <c r="T850" s="64">
        <f t="shared" ref="T850:T855" si="694">S850/S$68</f>
        <v>0.59978155718520831</v>
      </c>
      <c r="U850" s="61">
        <f t="shared" ref="U850:U855" si="695">Q850+S850</f>
        <v>754</v>
      </c>
      <c r="V850" s="92">
        <v>1</v>
      </c>
      <c r="W850" s="64">
        <f t="shared" ref="W850:W855" si="696">V850/$V$68</f>
        <v>0.41264559068219636</v>
      </c>
      <c r="X850" s="92">
        <v>1</v>
      </c>
      <c r="Y850" s="92">
        <f t="shared" si="677"/>
        <v>4.9859268194611985E-2</v>
      </c>
      <c r="Z850" s="62">
        <f t="shared" ref="Z850:Z855" si="697">V850+X850</f>
        <v>2</v>
      </c>
      <c r="AB850" s="139">
        <v>8</v>
      </c>
      <c r="AC850" s="139">
        <v>36</v>
      </c>
      <c r="AD850" s="139">
        <v>26</v>
      </c>
      <c r="AE850" s="139">
        <v>3</v>
      </c>
      <c r="AF850" s="139">
        <v>-3</v>
      </c>
      <c r="AG850" s="139">
        <v>5</v>
      </c>
    </row>
    <row r="851" spans="2:33" ht="15" customHeight="1" x14ac:dyDescent="0.3">
      <c r="B851" s="124">
        <v>44673</v>
      </c>
      <c r="C851" s="96"/>
      <c r="D851" s="96"/>
      <c r="E851" s="96"/>
      <c r="F851" s="96"/>
      <c r="G851" s="96"/>
      <c r="H851" s="95">
        <v>429</v>
      </c>
      <c r="I851" s="56"/>
      <c r="J851" s="92">
        <v>1493</v>
      </c>
      <c r="K851" s="93">
        <v>1.0047106325706594</v>
      </c>
      <c r="L851" s="92">
        <v>116</v>
      </c>
      <c r="M851" s="93">
        <v>1.1262135922330097</v>
      </c>
      <c r="N851" s="15">
        <v>1609</v>
      </c>
      <c r="O851" s="56"/>
      <c r="P851" s="56"/>
      <c r="Q851" s="92">
        <v>586</v>
      </c>
      <c r="R851" s="64">
        <f t="shared" si="693"/>
        <v>0.64936840647187877</v>
      </c>
      <c r="S851" s="92">
        <v>56</v>
      </c>
      <c r="T851" s="64">
        <f t="shared" si="694"/>
        <v>0.36115878712227595</v>
      </c>
      <c r="U851" s="61">
        <f t="shared" si="695"/>
        <v>642</v>
      </c>
      <c r="V851" s="92">
        <v>0</v>
      </c>
      <c r="W851" s="64">
        <f t="shared" si="696"/>
        <v>0</v>
      </c>
      <c r="X851" s="92">
        <v>6</v>
      </c>
      <c r="Y851" s="92">
        <f t="shared" si="677"/>
        <v>0.29915560916767192</v>
      </c>
      <c r="Z851" s="62">
        <f t="shared" si="697"/>
        <v>6</v>
      </c>
      <c r="AB851" s="139">
        <v>-1</v>
      </c>
      <c r="AC851" s="139">
        <v>34</v>
      </c>
      <c r="AD851" s="139">
        <v>1</v>
      </c>
      <c r="AE851" s="139">
        <v>-1</v>
      </c>
      <c r="AF851" s="139">
        <v>-5</v>
      </c>
      <c r="AG851" s="139">
        <v>6</v>
      </c>
    </row>
    <row r="852" spans="2:33" ht="15" customHeight="1" x14ac:dyDescent="0.3">
      <c r="B852" s="124">
        <v>44674</v>
      </c>
      <c r="C852" s="96"/>
      <c r="D852" s="96"/>
      <c r="E852" s="96"/>
      <c r="F852" s="96"/>
      <c r="G852" s="96"/>
      <c r="H852" s="95">
        <v>418</v>
      </c>
      <c r="I852" s="56"/>
      <c r="J852" s="92">
        <v>909</v>
      </c>
      <c r="K852" s="93">
        <v>1.0145089285714286</v>
      </c>
      <c r="L852" s="92">
        <v>71</v>
      </c>
      <c r="M852" s="93">
        <v>1.2033898305084745</v>
      </c>
      <c r="N852" s="15">
        <v>980</v>
      </c>
      <c r="O852" s="56"/>
      <c r="P852" s="56"/>
      <c r="Q852" s="95">
        <v>0</v>
      </c>
      <c r="R852" s="67">
        <f t="shared" si="693"/>
        <v>0</v>
      </c>
      <c r="S852" s="95">
        <v>0</v>
      </c>
      <c r="T852" s="67">
        <f t="shared" si="694"/>
        <v>0</v>
      </c>
      <c r="U852" s="61">
        <f t="shared" si="695"/>
        <v>0</v>
      </c>
      <c r="V852" s="95">
        <v>0</v>
      </c>
      <c r="W852" s="67">
        <f t="shared" si="696"/>
        <v>0</v>
      </c>
      <c r="X852" s="95">
        <v>0</v>
      </c>
      <c r="Y852" s="92">
        <f t="shared" si="677"/>
        <v>0</v>
      </c>
      <c r="Z852" s="62">
        <f t="shared" si="697"/>
        <v>0</v>
      </c>
      <c r="AB852" s="139">
        <v>3</v>
      </c>
      <c r="AC852" s="139">
        <v>28</v>
      </c>
      <c r="AD852" s="139">
        <v>22</v>
      </c>
      <c r="AE852" s="139">
        <v>10</v>
      </c>
      <c r="AF852" s="139">
        <v>7</v>
      </c>
      <c r="AG852" s="139">
        <v>2</v>
      </c>
    </row>
    <row r="853" spans="2:33" ht="15" customHeight="1" x14ac:dyDescent="0.3">
      <c r="B853" s="124">
        <v>44675</v>
      </c>
      <c r="C853" s="96"/>
      <c r="D853" s="96"/>
      <c r="E853" s="96"/>
      <c r="F853" s="96"/>
      <c r="G853" s="96"/>
      <c r="H853" s="95">
        <v>425</v>
      </c>
      <c r="I853" s="56"/>
      <c r="J853" s="92">
        <v>873</v>
      </c>
      <c r="K853" s="93">
        <v>0.98867497168742924</v>
      </c>
      <c r="L853" s="92">
        <v>49</v>
      </c>
      <c r="M853" s="93">
        <v>1.8846153846153846</v>
      </c>
      <c r="N853" s="15">
        <v>922</v>
      </c>
      <c r="O853" s="56"/>
      <c r="P853" s="56"/>
      <c r="Q853" s="95">
        <v>0</v>
      </c>
      <c r="R853" s="67">
        <f t="shared" si="693"/>
        <v>0</v>
      </c>
      <c r="S853" s="95">
        <v>0</v>
      </c>
      <c r="T853" s="67">
        <f t="shared" si="694"/>
        <v>0</v>
      </c>
      <c r="U853" s="61">
        <f t="shared" si="695"/>
        <v>0</v>
      </c>
      <c r="V853" s="95">
        <v>0</v>
      </c>
      <c r="W853" s="67">
        <f t="shared" si="696"/>
        <v>0</v>
      </c>
      <c r="X853" s="95">
        <v>0</v>
      </c>
      <c r="Y853" s="92">
        <f t="shared" si="677"/>
        <v>0</v>
      </c>
      <c r="Z853" s="62">
        <f t="shared" si="697"/>
        <v>0</v>
      </c>
      <c r="AB853" s="139">
        <v>6</v>
      </c>
      <c r="AC853" s="139">
        <v>19</v>
      </c>
      <c r="AD853" s="139">
        <v>40</v>
      </c>
      <c r="AE853" s="139">
        <v>8</v>
      </c>
      <c r="AF853" s="139">
        <v>8</v>
      </c>
      <c r="AG853" s="139">
        <v>1</v>
      </c>
    </row>
    <row r="854" spans="2:33" ht="15" customHeight="1" x14ac:dyDescent="0.3">
      <c r="B854" s="124">
        <v>44676</v>
      </c>
      <c r="C854" s="96"/>
      <c r="D854" s="96"/>
      <c r="E854" s="96"/>
      <c r="F854" s="96"/>
      <c r="G854" s="96"/>
      <c r="H854" s="95">
        <v>401</v>
      </c>
      <c r="I854" s="56"/>
      <c r="J854" s="92">
        <v>901</v>
      </c>
      <c r="K854" s="93">
        <v>0.60960757780784847</v>
      </c>
      <c r="L854" s="92">
        <v>47</v>
      </c>
      <c r="M854" s="93">
        <v>0.53409090909090906</v>
      </c>
      <c r="N854" s="15">
        <v>948</v>
      </c>
      <c r="O854" s="56"/>
      <c r="P854" s="56"/>
      <c r="Q854" s="95">
        <v>0</v>
      </c>
      <c r="R854" s="67">
        <f t="shared" si="693"/>
        <v>0</v>
      </c>
      <c r="S854" s="95">
        <v>0</v>
      </c>
      <c r="T854" s="67">
        <f t="shared" si="694"/>
        <v>0</v>
      </c>
      <c r="U854" s="61">
        <f t="shared" si="695"/>
        <v>0</v>
      </c>
      <c r="V854" s="95">
        <v>0</v>
      </c>
      <c r="W854" s="67">
        <f t="shared" si="696"/>
        <v>0</v>
      </c>
      <c r="X854" s="95">
        <v>0</v>
      </c>
      <c r="Y854" s="92">
        <f t="shared" si="677"/>
        <v>0</v>
      </c>
      <c r="Z854" s="62">
        <f t="shared" si="697"/>
        <v>0</v>
      </c>
      <c r="AB854" s="139">
        <v>4</v>
      </c>
      <c r="AC854" s="139">
        <v>22</v>
      </c>
      <c r="AD854" s="139">
        <v>103</v>
      </c>
      <c r="AE854" s="139">
        <v>-19</v>
      </c>
      <c r="AF854" s="139">
        <v>-71</v>
      </c>
      <c r="AG854" s="139">
        <v>19</v>
      </c>
    </row>
    <row r="855" spans="2:33" ht="15" customHeight="1" x14ac:dyDescent="0.3">
      <c r="B855" s="124">
        <v>44677</v>
      </c>
      <c r="C855" s="96"/>
      <c r="D855" s="96"/>
      <c r="E855" s="96"/>
      <c r="F855" s="96"/>
      <c r="G855" s="96"/>
      <c r="H855" s="95">
        <v>371</v>
      </c>
      <c r="I855" s="56"/>
      <c r="J855" s="92">
        <v>1479</v>
      </c>
      <c r="K855" s="93">
        <v>0.99864956110735992</v>
      </c>
      <c r="L855" s="92">
        <v>114</v>
      </c>
      <c r="M855" s="93">
        <v>1.0363636363636364</v>
      </c>
      <c r="N855" s="15">
        <v>1593</v>
      </c>
      <c r="O855" s="56"/>
      <c r="P855" s="56"/>
      <c r="Q855" s="92">
        <v>912</v>
      </c>
      <c r="R855" s="64">
        <f t="shared" si="693"/>
        <v>1.0106211377173266</v>
      </c>
      <c r="S855" s="92">
        <v>106</v>
      </c>
      <c r="T855" s="64">
        <f t="shared" si="694"/>
        <v>0.68362198991002232</v>
      </c>
      <c r="U855" s="61">
        <f t="shared" si="695"/>
        <v>1018</v>
      </c>
      <c r="V855" s="92">
        <v>4</v>
      </c>
      <c r="W855" s="64">
        <f t="shared" si="696"/>
        <v>1.6505823627287854</v>
      </c>
      <c r="X855" s="92">
        <v>8</v>
      </c>
      <c r="Y855" s="92">
        <f t="shared" si="677"/>
        <v>0.39887414555689588</v>
      </c>
      <c r="Z855" s="62">
        <f t="shared" si="697"/>
        <v>12</v>
      </c>
      <c r="AB855" s="139">
        <v>4</v>
      </c>
      <c r="AC855" s="139">
        <v>39</v>
      </c>
      <c r="AD855" s="139">
        <v>21</v>
      </c>
      <c r="AE855" s="139">
        <v>5</v>
      </c>
      <c r="AF855" s="139">
        <v>-3</v>
      </c>
      <c r="AG855" s="139">
        <v>5</v>
      </c>
    </row>
    <row r="856" spans="2:33" ht="15" customHeight="1" x14ac:dyDescent="0.3">
      <c r="B856" s="124">
        <v>44678</v>
      </c>
      <c r="C856" s="96"/>
      <c r="D856" s="96"/>
      <c r="E856" s="96"/>
      <c r="F856" s="96"/>
      <c r="G856" s="96"/>
      <c r="H856" s="95">
        <v>392</v>
      </c>
      <c r="I856" s="56"/>
      <c r="J856" s="92">
        <v>1490</v>
      </c>
      <c r="K856" s="93">
        <v>1.0067567567567568</v>
      </c>
      <c r="L856" s="92">
        <v>112</v>
      </c>
      <c r="M856" s="93">
        <v>0.88888888888888884</v>
      </c>
      <c r="N856" s="15">
        <v>1602</v>
      </c>
      <c r="O856" s="56"/>
      <c r="P856" s="56"/>
      <c r="Q856" s="92">
        <v>1163</v>
      </c>
      <c r="R856" s="64">
        <f t="shared" ref="R856:R862" si="698">Q856/Q$68</f>
        <v>1.2887635780320734</v>
      </c>
      <c r="S856" s="92">
        <v>180</v>
      </c>
      <c r="T856" s="64">
        <f t="shared" ref="T856:T862" si="699">S856/S$68</f>
        <v>1.1608675300358871</v>
      </c>
      <c r="U856" s="61">
        <f t="shared" ref="U856:U862" si="700">Q856+S856</f>
        <v>1343</v>
      </c>
      <c r="V856" s="92">
        <v>20</v>
      </c>
      <c r="W856" s="64">
        <f t="shared" ref="W856:W862" si="701">V856/$V$68</f>
        <v>8.2529118136439266</v>
      </c>
      <c r="X856" s="92">
        <v>29</v>
      </c>
      <c r="Y856" s="92">
        <f t="shared" si="677"/>
        <v>1.4459187776437477</v>
      </c>
      <c r="Z856" s="62">
        <f t="shared" ref="Z856:Z862" si="702">V856+X856</f>
        <v>49</v>
      </c>
      <c r="AA856" s="56"/>
      <c r="AB856" s="139">
        <v>8</v>
      </c>
      <c r="AC856" s="139">
        <v>38</v>
      </c>
      <c r="AD856" s="139">
        <v>38</v>
      </c>
      <c r="AE856" s="139">
        <v>7</v>
      </c>
      <c r="AF856" s="139">
        <v>-2</v>
      </c>
      <c r="AG856" s="139">
        <v>4</v>
      </c>
    </row>
    <row r="857" spans="2:33" ht="15" customHeight="1" x14ac:dyDescent="0.3">
      <c r="B857" s="124">
        <v>44679</v>
      </c>
      <c r="C857" s="96"/>
      <c r="D857" s="96"/>
      <c r="E857" s="96"/>
      <c r="F857" s="96"/>
      <c r="G857" s="96"/>
      <c r="H857" s="95">
        <v>399</v>
      </c>
      <c r="I857" s="56"/>
      <c r="J857" s="92">
        <v>1489</v>
      </c>
      <c r="K857" s="93">
        <v>1.0040458530006744</v>
      </c>
      <c r="L857" s="92">
        <v>105</v>
      </c>
      <c r="M857" s="93">
        <v>1.1666666666666667</v>
      </c>
      <c r="N857" s="15">
        <v>1594</v>
      </c>
      <c r="O857" s="56"/>
      <c r="P857" s="56"/>
      <c r="Q857" s="92">
        <v>1520</v>
      </c>
      <c r="R857" s="64">
        <f t="shared" si="698"/>
        <v>1.6843685628622111</v>
      </c>
      <c r="S857" s="92">
        <v>218</v>
      </c>
      <c r="T857" s="64">
        <f t="shared" si="699"/>
        <v>1.4059395641545742</v>
      </c>
      <c r="U857" s="61">
        <f t="shared" si="700"/>
        <v>1738</v>
      </c>
      <c r="V857" s="92">
        <v>0</v>
      </c>
      <c r="W857" s="64">
        <f t="shared" si="701"/>
        <v>0</v>
      </c>
      <c r="X857" s="92">
        <v>8</v>
      </c>
      <c r="Y857" s="92">
        <f t="shared" si="677"/>
        <v>0.39887414555689588</v>
      </c>
      <c r="Z857" s="62">
        <f t="shared" si="702"/>
        <v>8</v>
      </c>
      <c r="AA857" s="56"/>
      <c r="AB857" s="139">
        <v>13</v>
      </c>
      <c r="AC857" s="139">
        <v>40</v>
      </c>
      <c r="AD857" s="139">
        <v>48</v>
      </c>
      <c r="AE857" s="139">
        <v>7</v>
      </c>
      <c r="AF857" s="139">
        <v>-2</v>
      </c>
      <c r="AG857" s="139">
        <v>4</v>
      </c>
    </row>
    <row r="858" spans="2:33" ht="15" customHeight="1" x14ac:dyDescent="0.3">
      <c r="B858" s="124">
        <v>44680</v>
      </c>
      <c r="C858" s="96"/>
      <c r="D858" s="96"/>
      <c r="E858" s="96"/>
      <c r="F858" s="96"/>
      <c r="G858" s="96"/>
      <c r="H858" s="95">
        <v>424</v>
      </c>
      <c r="I858" s="56"/>
      <c r="J858" s="92">
        <v>1493</v>
      </c>
      <c r="K858" s="93">
        <v>1.0047106325706594</v>
      </c>
      <c r="L858" s="92">
        <v>100</v>
      </c>
      <c r="M858" s="93">
        <v>0.970873786407767</v>
      </c>
      <c r="N858" s="15">
        <v>1593</v>
      </c>
      <c r="O858" s="56"/>
      <c r="P858" s="56"/>
      <c r="Q858" s="92">
        <v>1248</v>
      </c>
      <c r="R858" s="64">
        <f t="shared" si="698"/>
        <v>1.3829552410868682</v>
      </c>
      <c r="S858" s="92">
        <v>248</v>
      </c>
      <c r="T858" s="64">
        <f t="shared" si="699"/>
        <v>1.5994174858272221</v>
      </c>
      <c r="U858" s="61">
        <f t="shared" si="700"/>
        <v>1496</v>
      </c>
      <c r="V858" s="92">
        <v>1</v>
      </c>
      <c r="W858" s="64">
        <f t="shared" si="701"/>
        <v>0.41264559068219636</v>
      </c>
      <c r="X858" s="92">
        <v>12</v>
      </c>
      <c r="Y858" s="92">
        <f t="shared" si="677"/>
        <v>0.59831121833534384</v>
      </c>
      <c r="Z858" s="62">
        <f t="shared" si="702"/>
        <v>13</v>
      </c>
      <c r="AA858" s="56"/>
      <c r="AB858" s="139">
        <v>10</v>
      </c>
      <c r="AC858" s="139">
        <v>40</v>
      </c>
      <c r="AD858" s="139">
        <v>48</v>
      </c>
      <c r="AE858" s="139">
        <v>8</v>
      </c>
      <c r="AF858" s="139">
        <v>-2</v>
      </c>
      <c r="AG858" s="139">
        <v>3</v>
      </c>
    </row>
    <row r="859" spans="2:33" ht="15" customHeight="1" x14ac:dyDescent="0.3">
      <c r="B859" s="124">
        <v>44681</v>
      </c>
      <c r="C859" s="96"/>
      <c r="D859" s="96"/>
      <c r="E859" s="96"/>
      <c r="F859" s="96"/>
      <c r="G859" s="96"/>
      <c r="H859" s="95">
        <v>423</v>
      </c>
      <c r="I859" s="56"/>
      <c r="J859" s="92">
        <v>913</v>
      </c>
      <c r="K859" s="93">
        <v>1.0189732142857142</v>
      </c>
      <c r="L859" s="92">
        <v>62</v>
      </c>
      <c r="M859" s="93">
        <v>1.0508474576271187</v>
      </c>
      <c r="N859" s="15">
        <v>975</v>
      </c>
      <c r="O859" s="56"/>
      <c r="P859" s="56"/>
      <c r="Q859" s="95">
        <v>0</v>
      </c>
      <c r="R859" s="67">
        <f t="shared" si="698"/>
        <v>0</v>
      </c>
      <c r="S859" s="95">
        <v>0</v>
      </c>
      <c r="T859" s="67">
        <f t="shared" si="699"/>
        <v>0</v>
      </c>
      <c r="U859" s="61">
        <f t="shared" si="700"/>
        <v>0</v>
      </c>
      <c r="V859" s="95">
        <v>0</v>
      </c>
      <c r="W859" s="67">
        <f t="shared" si="701"/>
        <v>0</v>
      </c>
      <c r="X859" s="95">
        <v>0</v>
      </c>
      <c r="Y859" s="92">
        <f t="shared" si="677"/>
        <v>0</v>
      </c>
      <c r="Z859" s="62">
        <f t="shared" si="702"/>
        <v>0</v>
      </c>
      <c r="AA859" s="56"/>
      <c r="AB859" s="139">
        <v>12</v>
      </c>
      <c r="AC859" s="139">
        <v>35</v>
      </c>
      <c r="AD859" s="139">
        <v>58</v>
      </c>
      <c r="AE859" s="139">
        <v>23</v>
      </c>
      <c r="AF859" s="139">
        <v>12</v>
      </c>
      <c r="AG859" s="139">
        <v>-1</v>
      </c>
    </row>
    <row r="860" spans="2:33" ht="15" customHeight="1" x14ac:dyDescent="0.3">
      <c r="B860" s="124">
        <v>44682</v>
      </c>
      <c r="C860" s="96"/>
      <c r="D860" s="96"/>
      <c r="E860" s="96"/>
      <c r="F860" s="96"/>
      <c r="G860" s="96"/>
      <c r="H860" s="95">
        <v>440</v>
      </c>
      <c r="I860" s="56"/>
      <c r="J860" s="92">
        <v>891</v>
      </c>
      <c r="K860" s="93">
        <v>1.0090600226500566</v>
      </c>
      <c r="L860" s="92">
        <v>36</v>
      </c>
      <c r="M860" s="93">
        <v>1.3846153846153846</v>
      </c>
      <c r="N860" s="15">
        <v>927</v>
      </c>
      <c r="O860" s="56"/>
      <c r="P860" s="56"/>
      <c r="Q860" s="95">
        <v>0</v>
      </c>
      <c r="R860" s="67">
        <f t="shared" si="698"/>
        <v>0</v>
      </c>
      <c r="S860" s="95">
        <v>0</v>
      </c>
      <c r="T860" s="67">
        <f t="shared" si="699"/>
        <v>0</v>
      </c>
      <c r="U860" s="61">
        <f t="shared" si="700"/>
        <v>0</v>
      </c>
      <c r="V860" s="95">
        <v>0</v>
      </c>
      <c r="W860" s="67">
        <f t="shared" si="701"/>
        <v>0</v>
      </c>
      <c r="X860" s="95">
        <v>0</v>
      </c>
      <c r="Y860" s="92">
        <f t="shared" si="677"/>
        <v>0</v>
      </c>
      <c r="Z860" s="62">
        <f t="shared" si="702"/>
        <v>0</v>
      </c>
      <c r="AA860" s="56"/>
      <c r="AB860" s="139">
        <v>15</v>
      </c>
      <c r="AC860" s="139">
        <v>30</v>
      </c>
      <c r="AD860" s="139">
        <v>39</v>
      </c>
      <c r="AE860" s="139">
        <v>25</v>
      </c>
      <c r="AF860" s="139">
        <v>13</v>
      </c>
      <c r="AG860" s="139">
        <v>-1</v>
      </c>
    </row>
    <row r="861" spans="2:33" ht="15" customHeight="1" x14ac:dyDescent="0.3">
      <c r="B861" s="124">
        <v>44683</v>
      </c>
      <c r="C861" s="96"/>
      <c r="D861" s="96"/>
      <c r="E861" s="96"/>
      <c r="F861" s="96"/>
      <c r="G861" s="96"/>
      <c r="H861" s="95">
        <v>401</v>
      </c>
      <c r="I861" s="56"/>
      <c r="J861" s="92">
        <v>1487</v>
      </c>
      <c r="K861" s="93">
        <v>1.0060893098782138</v>
      </c>
      <c r="L861" s="92">
        <v>87</v>
      </c>
      <c r="M861" s="93">
        <v>0.98863636363636365</v>
      </c>
      <c r="N861" s="15">
        <v>1574</v>
      </c>
      <c r="O861" s="56"/>
      <c r="P861" s="56"/>
      <c r="Q861" s="92">
        <v>508</v>
      </c>
      <c r="R861" s="64">
        <f t="shared" si="698"/>
        <v>0.56293370390394959</v>
      </c>
      <c r="S861" s="92">
        <v>59</v>
      </c>
      <c r="T861" s="64">
        <f t="shared" si="699"/>
        <v>0.38050657928954074</v>
      </c>
      <c r="U861" s="61">
        <f t="shared" si="700"/>
        <v>567</v>
      </c>
      <c r="V861" s="92">
        <v>1</v>
      </c>
      <c r="W861" s="64">
        <f t="shared" si="701"/>
        <v>0.41264559068219636</v>
      </c>
      <c r="X861" s="92">
        <v>29</v>
      </c>
      <c r="Y861" s="92">
        <f t="shared" si="677"/>
        <v>1.4459187776437477</v>
      </c>
      <c r="Z861" s="62">
        <f t="shared" si="702"/>
        <v>30</v>
      </c>
      <c r="AA861" s="56"/>
      <c r="AB861" s="139">
        <v>8</v>
      </c>
      <c r="AC861" s="139">
        <v>43</v>
      </c>
      <c r="AD861" s="139">
        <v>33</v>
      </c>
      <c r="AE861" s="139">
        <v>6</v>
      </c>
      <c r="AF861" s="139">
        <v>-3</v>
      </c>
      <c r="AG861" s="139">
        <v>5</v>
      </c>
    </row>
    <row r="862" spans="2:33" ht="15" customHeight="1" x14ac:dyDescent="0.3">
      <c r="B862" s="124">
        <v>44684</v>
      </c>
      <c r="C862" s="96"/>
      <c r="D862" s="96"/>
      <c r="E862" s="96"/>
      <c r="F862" s="96"/>
      <c r="G862" s="96"/>
      <c r="H862" s="95">
        <v>363</v>
      </c>
      <c r="I862" s="56"/>
      <c r="J862" s="92">
        <v>1490</v>
      </c>
      <c r="K862" s="93">
        <v>1.0060769750168805</v>
      </c>
      <c r="L862" s="92">
        <v>102</v>
      </c>
      <c r="M862" s="93">
        <v>0.92727272727272725</v>
      </c>
      <c r="N862" s="15">
        <v>1592</v>
      </c>
      <c r="O862" s="56"/>
      <c r="P862" s="56"/>
      <c r="Q862" s="92">
        <v>461</v>
      </c>
      <c r="R862" s="64">
        <f t="shared" si="698"/>
        <v>0.51085125492071015</v>
      </c>
      <c r="S862" s="92">
        <v>35</v>
      </c>
      <c r="T862" s="64">
        <f t="shared" si="699"/>
        <v>0.22572424195142246</v>
      </c>
      <c r="U862" s="61">
        <f t="shared" si="700"/>
        <v>496</v>
      </c>
      <c r="V862" s="92">
        <v>17</v>
      </c>
      <c r="W862" s="64">
        <f t="shared" si="701"/>
        <v>7.0149750415973378</v>
      </c>
      <c r="X862" s="92">
        <v>3</v>
      </c>
      <c r="Y862" s="92">
        <f t="shared" si="677"/>
        <v>0.14957780458383596</v>
      </c>
      <c r="Z862" s="62">
        <f t="shared" si="702"/>
        <v>20</v>
      </c>
      <c r="AA862" s="56"/>
      <c r="AB862" s="139">
        <v>11</v>
      </c>
      <c r="AC862" s="139">
        <v>43</v>
      </c>
      <c r="AD862" s="139">
        <v>36</v>
      </c>
      <c r="AE862" s="139">
        <v>11</v>
      </c>
      <c r="AF862" s="139">
        <v>-3</v>
      </c>
      <c r="AG862" s="139">
        <v>4</v>
      </c>
    </row>
    <row r="863" spans="2:33" ht="15" customHeight="1" x14ac:dyDescent="0.3">
      <c r="B863" s="124">
        <v>44685</v>
      </c>
      <c r="C863" s="96"/>
      <c r="D863" s="96"/>
      <c r="E863" s="96"/>
      <c r="F863" s="96"/>
      <c r="G863" s="96"/>
      <c r="H863" s="95">
        <v>409</v>
      </c>
      <c r="I863" s="56"/>
      <c r="J863" s="92">
        <v>1490</v>
      </c>
      <c r="K863" s="93">
        <v>1.0067567567567568</v>
      </c>
      <c r="L863" s="92">
        <v>100</v>
      </c>
      <c r="M863" s="93">
        <v>0.79365079365079361</v>
      </c>
      <c r="N863" s="15">
        <v>1590</v>
      </c>
      <c r="O863" s="56"/>
      <c r="P863" s="56"/>
      <c r="Q863" s="92">
        <v>452</v>
      </c>
      <c r="R863" s="64">
        <f t="shared" ref="R863:R869" si="703">Q863/Q$68</f>
        <v>0.50087802000902593</v>
      </c>
      <c r="S863" s="92">
        <v>51</v>
      </c>
      <c r="T863" s="64">
        <f t="shared" ref="T863:T869" si="704">S863/S$68</f>
        <v>0.32891246684350134</v>
      </c>
      <c r="U863" s="61">
        <f t="shared" ref="U863:U869" si="705">Q863+S863</f>
        <v>503</v>
      </c>
      <c r="V863" s="92">
        <v>0</v>
      </c>
      <c r="W863" s="64">
        <f t="shared" ref="W863:W869" si="706">V863/$V$68</f>
        <v>0</v>
      </c>
      <c r="X863" s="92">
        <v>13</v>
      </c>
      <c r="Y863" s="92">
        <f t="shared" si="677"/>
        <v>0.64817048652995579</v>
      </c>
      <c r="Z863" s="62">
        <f t="shared" ref="Z863:Z869" si="707">V863+X863</f>
        <v>13</v>
      </c>
      <c r="AA863" s="56"/>
      <c r="AB863" s="139">
        <v>12</v>
      </c>
      <c r="AC863" s="139">
        <v>41</v>
      </c>
      <c r="AD863" s="139">
        <v>50</v>
      </c>
      <c r="AE863" s="139">
        <v>10</v>
      </c>
      <c r="AF863" s="139">
        <v>-1</v>
      </c>
      <c r="AG863" s="139">
        <v>3</v>
      </c>
    </row>
    <row r="864" spans="2:33" ht="15" customHeight="1" x14ac:dyDescent="0.3">
      <c r="B864" s="124">
        <v>44686</v>
      </c>
      <c r="C864" s="96"/>
      <c r="D864" s="96"/>
      <c r="E864" s="96"/>
      <c r="F864" s="96"/>
      <c r="G864" s="96"/>
      <c r="H864" s="95">
        <v>415</v>
      </c>
      <c r="I864" s="56"/>
      <c r="J864" s="92">
        <v>1483</v>
      </c>
      <c r="K864" s="93">
        <v>1</v>
      </c>
      <c r="L864" s="92">
        <v>89</v>
      </c>
      <c r="M864" s="93">
        <v>0.98888888888888893</v>
      </c>
      <c r="N864" s="15">
        <v>1572</v>
      </c>
      <c r="O864" s="56"/>
      <c r="P864" s="56"/>
      <c r="Q864" s="92">
        <v>418</v>
      </c>
      <c r="R864" s="64">
        <f t="shared" si="703"/>
        <v>0.46320135478710811</v>
      </c>
      <c r="S864" s="92">
        <v>123</v>
      </c>
      <c r="T864" s="64">
        <f t="shared" si="704"/>
        <v>0.79325947885785608</v>
      </c>
      <c r="U864" s="61">
        <f t="shared" si="705"/>
        <v>541</v>
      </c>
      <c r="V864" s="92">
        <v>3</v>
      </c>
      <c r="W864" s="64">
        <f t="shared" si="706"/>
        <v>1.237936772046589</v>
      </c>
      <c r="X864" s="92">
        <v>10</v>
      </c>
      <c r="Y864" s="92">
        <f t="shared" si="677"/>
        <v>0.49859268194611989</v>
      </c>
      <c r="Z864" s="62">
        <f t="shared" si="707"/>
        <v>13</v>
      </c>
      <c r="AA864" s="56"/>
      <c r="AB864" s="139">
        <v>15</v>
      </c>
      <c r="AC864" s="139">
        <v>42</v>
      </c>
      <c r="AD864" s="139">
        <v>57</v>
      </c>
      <c r="AE864" s="139">
        <v>9</v>
      </c>
      <c r="AF864" s="139">
        <v>-2</v>
      </c>
      <c r="AG864" s="139">
        <v>3</v>
      </c>
    </row>
    <row r="865" spans="2:33" ht="15" customHeight="1" x14ac:dyDescent="0.3">
      <c r="B865" s="124">
        <v>44687</v>
      </c>
      <c r="C865" s="96"/>
      <c r="D865" s="96"/>
      <c r="E865" s="96"/>
      <c r="F865" s="96"/>
      <c r="G865" s="96"/>
      <c r="H865" s="95">
        <v>435</v>
      </c>
      <c r="I865" s="56"/>
      <c r="J865" s="92">
        <v>1489</v>
      </c>
      <c r="K865" s="93">
        <v>1.0020188425302827</v>
      </c>
      <c r="L865" s="92">
        <v>99</v>
      </c>
      <c r="M865" s="93">
        <v>0.96116504854368934</v>
      </c>
      <c r="N865" s="15">
        <v>1588</v>
      </c>
      <c r="O865" s="56"/>
      <c r="P865" s="56"/>
      <c r="Q865" s="92">
        <v>588</v>
      </c>
      <c r="R865" s="64">
        <f t="shared" si="703"/>
        <v>0.65158468089669752</v>
      </c>
      <c r="S865" s="92">
        <v>44</v>
      </c>
      <c r="T865" s="64">
        <f t="shared" si="704"/>
        <v>0.2837676184532168</v>
      </c>
      <c r="U865" s="61">
        <f t="shared" si="705"/>
        <v>632</v>
      </c>
      <c r="V865" s="92">
        <v>0</v>
      </c>
      <c r="W865" s="64">
        <f t="shared" si="706"/>
        <v>0</v>
      </c>
      <c r="X865" s="92">
        <v>10</v>
      </c>
      <c r="Y865" s="92">
        <f t="shared" si="677"/>
        <v>0.49859268194611989</v>
      </c>
      <c r="Z865" s="62">
        <f t="shared" si="707"/>
        <v>10</v>
      </c>
      <c r="AA865" s="56"/>
      <c r="AB865" s="139">
        <v>10</v>
      </c>
      <c r="AC865" s="139">
        <v>39</v>
      </c>
      <c r="AD865" s="139">
        <v>53</v>
      </c>
      <c r="AE865" s="139">
        <v>9</v>
      </c>
      <c r="AF865" s="139">
        <v>-2</v>
      </c>
      <c r="AG865" s="139">
        <v>3</v>
      </c>
    </row>
    <row r="866" spans="2:33" ht="15" customHeight="1" x14ac:dyDescent="0.3">
      <c r="B866" s="124">
        <v>44688</v>
      </c>
      <c r="C866" s="96"/>
      <c r="D866" s="96"/>
      <c r="E866" s="96"/>
      <c r="F866" s="96"/>
      <c r="G866" s="96"/>
      <c r="H866" s="95">
        <v>423</v>
      </c>
      <c r="I866" s="56"/>
      <c r="J866" s="92">
        <v>915</v>
      </c>
      <c r="K866" s="93">
        <v>1.0212053571428572</v>
      </c>
      <c r="L866" s="92">
        <v>39</v>
      </c>
      <c r="M866" s="93">
        <v>0.66101694915254239</v>
      </c>
      <c r="N866" s="15">
        <v>954</v>
      </c>
      <c r="O866" s="56"/>
      <c r="P866" s="56"/>
      <c r="Q866" s="95">
        <v>0</v>
      </c>
      <c r="R866" s="67">
        <f t="shared" si="703"/>
        <v>0</v>
      </c>
      <c r="S866" s="95">
        <v>0</v>
      </c>
      <c r="T866" s="67">
        <f t="shared" si="704"/>
        <v>0</v>
      </c>
      <c r="U866" s="61">
        <f t="shared" si="705"/>
        <v>0</v>
      </c>
      <c r="V866" s="95">
        <v>0</v>
      </c>
      <c r="W866" s="67">
        <f t="shared" si="706"/>
        <v>0</v>
      </c>
      <c r="X866" s="95">
        <v>0</v>
      </c>
      <c r="Y866" s="92">
        <f t="shared" si="677"/>
        <v>0</v>
      </c>
      <c r="Z866" s="62">
        <f t="shared" si="707"/>
        <v>0</v>
      </c>
      <c r="AA866" s="56"/>
      <c r="AB866" s="139">
        <v>9</v>
      </c>
      <c r="AC866" s="139">
        <v>27</v>
      </c>
      <c r="AD866" s="139">
        <v>59</v>
      </c>
      <c r="AE866" s="139">
        <v>23</v>
      </c>
      <c r="AF866" s="139">
        <v>10</v>
      </c>
      <c r="AG866" s="139">
        <v>-1</v>
      </c>
    </row>
    <row r="867" spans="2:33" ht="15" customHeight="1" x14ac:dyDescent="0.3">
      <c r="B867" s="124">
        <v>44689</v>
      </c>
      <c r="C867" s="96"/>
      <c r="D867" s="96"/>
      <c r="E867" s="96"/>
      <c r="F867" s="96"/>
      <c r="G867" s="96"/>
      <c r="H867" s="95">
        <v>433</v>
      </c>
      <c r="I867" s="56"/>
      <c r="J867" s="92">
        <v>900</v>
      </c>
      <c r="K867" s="93">
        <v>1.0192525481313703</v>
      </c>
      <c r="L867" s="92">
        <v>20</v>
      </c>
      <c r="M867" s="93">
        <v>0.76923076923076927</v>
      </c>
      <c r="N867" s="15">
        <v>920</v>
      </c>
      <c r="O867" s="56"/>
      <c r="P867" s="56"/>
      <c r="Q867" s="95">
        <v>0</v>
      </c>
      <c r="R867" s="67">
        <f t="shared" si="703"/>
        <v>0</v>
      </c>
      <c r="S867" s="95">
        <v>0</v>
      </c>
      <c r="T867" s="67">
        <f t="shared" si="704"/>
        <v>0</v>
      </c>
      <c r="U867" s="61">
        <f t="shared" si="705"/>
        <v>0</v>
      </c>
      <c r="V867" s="95">
        <v>0</v>
      </c>
      <c r="W867" s="67">
        <f t="shared" si="706"/>
        <v>0</v>
      </c>
      <c r="X867" s="95">
        <v>0</v>
      </c>
      <c r="Y867" s="92">
        <f t="shared" si="677"/>
        <v>0</v>
      </c>
      <c r="Z867" s="62">
        <f t="shared" si="707"/>
        <v>0</v>
      </c>
      <c r="AA867" s="56"/>
      <c r="AB867" s="139">
        <v>6</v>
      </c>
      <c r="AC867" s="139">
        <v>26</v>
      </c>
      <c r="AD867" s="139">
        <v>54</v>
      </c>
      <c r="AE867" s="139">
        <v>22</v>
      </c>
      <c r="AF867" s="139">
        <v>11</v>
      </c>
      <c r="AG867" s="139">
        <v>0</v>
      </c>
    </row>
    <row r="868" spans="2:33" ht="15" customHeight="1" x14ac:dyDescent="0.3">
      <c r="B868" s="124">
        <v>44690</v>
      </c>
      <c r="C868" s="96"/>
      <c r="D868" s="96"/>
      <c r="E868" s="96"/>
      <c r="F868" s="96"/>
      <c r="G868" s="96"/>
      <c r="H868" s="95">
        <v>406</v>
      </c>
      <c r="I868" s="56"/>
      <c r="J868" s="92">
        <v>1477</v>
      </c>
      <c r="K868" s="93">
        <v>0.99932341001353175</v>
      </c>
      <c r="L868" s="92">
        <v>89</v>
      </c>
      <c r="M868" s="93">
        <v>1.0113636363636365</v>
      </c>
      <c r="N868" s="15">
        <v>1566</v>
      </c>
      <c r="O868" s="56"/>
      <c r="P868" s="56"/>
      <c r="Q868" s="92">
        <v>335</v>
      </c>
      <c r="R868" s="64">
        <f t="shared" si="703"/>
        <v>0.3712259661571321</v>
      </c>
      <c r="S868" s="92">
        <v>45</v>
      </c>
      <c r="T868" s="64">
        <f t="shared" si="704"/>
        <v>0.29021688250897176</v>
      </c>
      <c r="U868" s="61">
        <f t="shared" si="705"/>
        <v>380</v>
      </c>
      <c r="V868" s="92">
        <v>0</v>
      </c>
      <c r="W868" s="64">
        <f t="shared" si="706"/>
        <v>0</v>
      </c>
      <c r="X868" s="92">
        <v>23</v>
      </c>
      <c r="Y868" s="92">
        <f t="shared" si="677"/>
        <v>1.1467631684760757</v>
      </c>
      <c r="Z868" s="62">
        <f t="shared" si="707"/>
        <v>23</v>
      </c>
      <c r="AA868" s="56"/>
      <c r="AB868" s="139">
        <v>8</v>
      </c>
      <c r="AC868" s="139">
        <v>43</v>
      </c>
      <c r="AD868" s="139">
        <v>46</v>
      </c>
      <c r="AE868" s="139">
        <v>6</v>
      </c>
      <c r="AF868" s="139">
        <v>-2</v>
      </c>
      <c r="AG868" s="139">
        <v>5</v>
      </c>
    </row>
    <row r="869" spans="2:33" ht="15" customHeight="1" x14ac:dyDescent="0.3">
      <c r="B869" s="124">
        <v>44691</v>
      </c>
      <c r="C869" s="96"/>
      <c r="D869" s="96"/>
      <c r="E869" s="96"/>
      <c r="F869" s="96"/>
      <c r="G869" s="96"/>
      <c r="H869" s="95">
        <v>358</v>
      </c>
      <c r="I869" s="96"/>
      <c r="J869" s="92">
        <v>1459</v>
      </c>
      <c r="K869" s="93">
        <v>0.98514517218095876</v>
      </c>
      <c r="L869" s="92">
        <v>111</v>
      </c>
      <c r="M869" s="93">
        <v>1.009090909090909</v>
      </c>
      <c r="N869" s="15">
        <v>1570</v>
      </c>
      <c r="O869" s="56"/>
      <c r="P869" s="56"/>
      <c r="Q869" s="92">
        <v>609</v>
      </c>
      <c r="R869" s="64">
        <f t="shared" si="703"/>
        <v>0.67485556235729383</v>
      </c>
      <c r="S869" s="92">
        <v>59</v>
      </c>
      <c r="T869" s="64">
        <f t="shared" si="704"/>
        <v>0.38050657928954074</v>
      </c>
      <c r="U869" s="61">
        <f t="shared" si="705"/>
        <v>668</v>
      </c>
      <c r="V869" s="92">
        <v>0</v>
      </c>
      <c r="W869" s="64">
        <f t="shared" si="706"/>
        <v>0</v>
      </c>
      <c r="X869" s="92">
        <v>11</v>
      </c>
      <c r="Y869" s="92">
        <f t="shared" si="677"/>
        <v>0.54845195014073189</v>
      </c>
      <c r="Z869" s="62">
        <f t="shared" si="707"/>
        <v>11</v>
      </c>
      <c r="AA869" s="56"/>
      <c r="AB869" s="139">
        <v>11</v>
      </c>
      <c r="AC869" s="139">
        <v>44</v>
      </c>
      <c r="AD869" s="139">
        <v>44</v>
      </c>
      <c r="AE869" s="139">
        <v>8</v>
      </c>
      <c r="AF869" s="139">
        <v>-2</v>
      </c>
      <c r="AG869" s="139">
        <v>4</v>
      </c>
    </row>
    <row r="870" spans="2:33" ht="15" customHeight="1" x14ac:dyDescent="0.3">
      <c r="B870" s="124">
        <v>44692</v>
      </c>
      <c r="C870" s="96"/>
      <c r="D870" s="96"/>
      <c r="E870" s="96"/>
      <c r="F870" s="96"/>
      <c r="G870" s="96"/>
      <c r="H870" s="95">
        <v>400</v>
      </c>
      <c r="I870" s="96"/>
      <c r="J870" s="92">
        <v>1491</v>
      </c>
      <c r="K870" s="93">
        <v>1.0074324324324324</v>
      </c>
      <c r="L870" s="92">
        <v>108</v>
      </c>
      <c r="M870" s="93">
        <v>0.8571428571428571</v>
      </c>
      <c r="N870" s="15">
        <v>1599</v>
      </c>
      <c r="O870" s="56"/>
      <c r="P870" s="96"/>
      <c r="Q870" s="92">
        <v>482</v>
      </c>
      <c r="R870" s="64">
        <f t="shared" ref="R870:R876" si="708">Q870/Q$68</f>
        <v>0.53412213638130646</v>
      </c>
      <c r="S870" s="92">
        <v>55</v>
      </c>
      <c r="T870" s="64">
        <f t="shared" ref="T870:T876" si="709">S870/S$68</f>
        <v>0.35470952306652104</v>
      </c>
      <c r="U870" s="61">
        <f t="shared" ref="U870:U876" si="710">Q870+S870</f>
        <v>537</v>
      </c>
      <c r="V870" s="92">
        <v>0</v>
      </c>
      <c r="W870" s="64">
        <f t="shared" ref="W870:W876" si="711">V870/$V$68</f>
        <v>0</v>
      </c>
      <c r="X870" s="92">
        <v>4</v>
      </c>
      <c r="Y870" s="92">
        <f t="shared" si="677"/>
        <v>0.19943707277844794</v>
      </c>
      <c r="Z870" s="62">
        <f t="shared" ref="Z870:Z876" si="712">V870+X870</f>
        <v>4</v>
      </c>
      <c r="AA870" s="56"/>
      <c r="AB870" s="139">
        <v>11</v>
      </c>
      <c r="AC870" s="139">
        <v>41</v>
      </c>
      <c r="AD870" s="139">
        <v>53</v>
      </c>
      <c r="AE870" s="139">
        <v>10</v>
      </c>
      <c r="AF870" s="139">
        <v>-2</v>
      </c>
      <c r="AG870" s="139">
        <v>4</v>
      </c>
    </row>
    <row r="871" spans="2:33" ht="15" customHeight="1" x14ac:dyDescent="0.3">
      <c r="B871" s="124">
        <v>44693</v>
      </c>
      <c r="C871" s="96"/>
      <c r="D871" s="96"/>
      <c r="E871" s="96"/>
      <c r="F871" s="96"/>
      <c r="G871" s="96"/>
      <c r="H871" s="95">
        <v>406</v>
      </c>
      <c r="I871" s="96"/>
      <c r="J871" s="92">
        <v>1485</v>
      </c>
      <c r="K871" s="93">
        <v>1.0013486176668915</v>
      </c>
      <c r="L871" s="92">
        <v>107</v>
      </c>
      <c r="M871" s="93">
        <v>1.1888888888888889</v>
      </c>
      <c r="N871" s="15">
        <v>1592</v>
      </c>
      <c r="O871" s="56"/>
      <c r="P871" s="56"/>
      <c r="Q871" s="92">
        <v>435</v>
      </c>
      <c r="R871" s="64">
        <f t="shared" si="708"/>
        <v>0.48203968739806702</v>
      </c>
      <c r="S871" s="92">
        <v>45</v>
      </c>
      <c r="T871" s="64">
        <f t="shared" si="709"/>
        <v>0.29021688250897176</v>
      </c>
      <c r="U871" s="61">
        <f t="shared" si="710"/>
        <v>480</v>
      </c>
      <c r="V871" s="92">
        <v>0</v>
      </c>
      <c r="W871" s="64">
        <f t="shared" si="711"/>
        <v>0</v>
      </c>
      <c r="X871" s="92">
        <v>5</v>
      </c>
      <c r="Y871" s="92">
        <f t="shared" si="677"/>
        <v>0.24929634097305994</v>
      </c>
      <c r="Z871" s="62">
        <f t="shared" si="712"/>
        <v>5</v>
      </c>
      <c r="AA871" s="56"/>
      <c r="AB871" s="139">
        <v>13</v>
      </c>
      <c r="AC871" s="139">
        <v>41</v>
      </c>
      <c r="AD871" s="139">
        <v>57</v>
      </c>
      <c r="AE871" s="139">
        <v>10</v>
      </c>
      <c r="AF871" s="139">
        <v>-3</v>
      </c>
      <c r="AG871" s="139">
        <v>4</v>
      </c>
    </row>
    <row r="872" spans="2:33" ht="15" customHeight="1" x14ac:dyDescent="0.3">
      <c r="B872" s="124">
        <v>44694</v>
      </c>
      <c r="C872" s="96"/>
      <c r="D872" s="96"/>
      <c r="E872" s="96"/>
      <c r="F872" s="96"/>
      <c r="G872" s="96"/>
      <c r="H872" s="95">
        <v>435</v>
      </c>
      <c r="I872" s="96"/>
      <c r="J872" s="92">
        <v>1489</v>
      </c>
      <c r="K872" s="93">
        <v>1.0020188425302827</v>
      </c>
      <c r="L872" s="92">
        <v>102</v>
      </c>
      <c r="M872" s="93">
        <v>0.99029126213592233</v>
      </c>
      <c r="N872" s="15">
        <v>1591</v>
      </c>
      <c r="O872" s="56"/>
      <c r="P872" s="56"/>
      <c r="Q872" s="92">
        <v>388</v>
      </c>
      <c r="R872" s="64">
        <f t="shared" si="708"/>
        <v>0.42995723841482758</v>
      </c>
      <c r="S872" s="92">
        <v>50</v>
      </c>
      <c r="T872" s="64">
        <f t="shared" si="709"/>
        <v>0.32246320278774637</v>
      </c>
      <c r="U872" s="61">
        <f t="shared" si="710"/>
        <v>438</v>
      </c>
      <c r="V872" s="92">
        <v>1</v>
      </c>
      <c r="W872" s="64">
        <f t="shared" si="711"/>
        <v>0.41264559068219636</v>
      </c>
      <c r="X872" s="92">
        <v>9</v>
      </c>
      <c r="Y872" s="92">
        <f t="shared" si="677"/>
        <v>0.44873341375150788</v>
      </c>
      <c r="Z872" s="62">
        <f t="shared" si="712"/>
        <v>10</v>
      </c>
      <c r="AA872" s="56"/>
      <c r="AB872" s="139">
        <v>7</v>
      </c>
      <c r="AC872" s="139">
        <v>37</v>
      </c>
      <c r="AD872" s="139">
        <v>56</v>
      </c>
      <c r="AE872" s="139">
        <v>8</v>
      </c>
      <c r="AF872" s="139">
        <v>-3</v>
      </c>
      <c r="AG872" s="139">
        <v>3</v>
      </c>
    </row>
    <row r="873" spans="2:33" ht="15" customHeight="1" x14ac:dyDescent="0.3">
      <c r="B873" s="124">
        <v>44695</v>
      </c>
      <c r="C873" s="96"/>
      <c r="D873" s="96"/>
      <c r="E873" s="96"/>
      <c r="F873" s="96"/>
      <c r="G873" s="96"/>
      <c r="H873" s="95">
        <v>419</v>
      </c>
      <c r="I873" s="96"/>
      <c r="J873" s="92">
        <v>910</v>
      </c>
      <c r="K873" s="93">
        <v>1.015625</v>
      </c>
      <c r="L873" s="92">
        <v>54</v>
      </c>
      <c r="M873" s="93">
        <v>0.9152542372881356</v>
      </c>
      <c r="N873" s="15">
        <v>964</v>
      </c>
      <c r="O873" s="56"/>
      <c r="P873" s="56"/>
      <c r="Q873" s="95">
        <v>0</v>
      </c>
      <c r="R873" s="67">
        <f t="shared" si="708"/>
        <v>0</v>
      </c>
      <c r="S873" s="95">
        <v>0</v>
      </c>
      <c r="T873" s="67">
        <f t="shared" si="709"/>
        <v>0</v>
      </c>
      <c r="U873" s="61">
        <f t="shared" si="710"/>
        <v>0</v>
      </c>
      <c r="V873" s="95">
        <v>0</v>
      </c>
      <c r="W873" s="67">
        <f t="shared" si="711"/>
        <v>0</v>
      </c>
      <c r="X873" s="95">
        <v>0</v>
      </c>
      <c r="Y873" s="92">
        <f t="shared" si="677"/>
        <v>0</v>
      </c>
      <c r="Z873" s="62">
        <f t="shared" si="712"/>
        <v>0</v>
      </c>
      <c r="AA873" s="56"/>
      <c r="AB873" s="139">
        <v>5</v>
      </c>
      <c r="AC873" s="139">
        <v>27</v>
      </c>
      <c r="AD873" s="139">
        <v>49</v>
      </c>
      <c r="AE873" s="139">
        <v>18</v>
      </c>
      <c r="AF873" s="139">
        <v>8</v>
      </c>
      <c r="AG873" s="139">
        <v>1</v>
      </c>
    </row>
    <row r="874" spans="2:33" ht="15" customHeight="1" x14ac:dyDescent="0.3">
      <c r="B874" s="124">
        <v>44696</v>
      </c>
      <c r="C874" s="96"/>
      <c r="D874" s="96"/>
      <c r="E874" s="96"/>
      <c r="F874" s="96"/>
      <c r="G874" s="96"/>
      <c r="H874" s="95">
        <v>444</v>
      </c>
      <c r="I874" s="96"/>
      <c r="J874" s="92">
        <v>699</v>
      </c>
      <c r="K874" s="93">
        <v>0.79161947904869767</v>
      </c>
      <c r="L874" s="92">
        <v>34</v>
      </c>
      <c r="M874" s="93">
        <v>1.3076923076923077</v>
      </c>
      <c r="N874" s="15">
        <v>733</v>
      </c>
      <c r="O874" s="56"/>
      <c r="P874" s="56"/>
      <c r="Q874" s="95">
        <v>0</v>
      </c>
      <c r="R874" s="67">
        <f t="shared" si="708"/>
        <v>0</v>
      </c>
      <c r="S874" s="95">
        <v>0</v>
      </c>
      <c r="T874" s="67">
        <f t="shared" si="709"/>
        <v>0</v>
      </c>
      <c r="U874" s="61">
        <f t="shared" si="710"/>
        <v>0</v>
      </c>
      <c r="V874" s="95">
        <v>0</v>
      </c>
      <c r="W874" s="67">
        <f t="shared" si="711"/>
        <v>0</v>
      </c>
      <c r="X874" s="95">
        <v>0</v>
      </c>
      <c r="Y874" s="92">
        <f t="shared" si="677"/>
        <v>0</v>
      </c>
      <c r="Z874" s="62">
        <f t="shared" si="712"/>
        <v>0</v>
      </c>
      <c r="AA874" s="56"/>
      <c r="AB874" s="139">
        <v>-1</v>
      </c>
      <c r="AC874" s="139">
        <v>23</v>
      </c>
      <c r="AD874" s="139">
        <v>12</v>
      </c>
      <c r="AE874" s="139">
        <v>10</v>
      </c>
      <c r="AF874" s="139">
        <v>10</v>
      </c>
      <c r="AG874" s="139">
        <v>3</v>
      </c>
    </row>
    <row r="875" spans="2:33" ht="15" customHeight="1" x14ac:dyDescent="0.3">
      <c r="B875" s="124">
        <v>44697</v>
      </c>
      <c r="C875" s="96"/>
      <c r="D875" s="96"/>
      <c r="E875" s="96"/>
      <c r="F875" s="96"/>
      <c r="G875" s="96"/>
      <c r="H875" s="95">
        <v>415</v>
      </c>
      <c r="I875" s="96"/>
      <c r="J875" s="92">
        <v>253</v>
      </c>
      <c r="K875" s="93">
        <v>0.17117726657645466</v>
      </c>
      <c r="L875" s="92">
        <v>89</v>
      </c>
      <c r="M875" s="93">
        <v>1.0113636363636365</v>
      </c>
      <c r="N875" s="15">
        <v>342</v>
      </c>
      <c r="O875" s="56"/>
      <c r="P875" s="56"/>
      <c r="Q875" s="92">
        <v>477</v>
      </c>
      <c r="R875" s="64">
        <f t="shared" si="708"/>
        <v>0.52858145031925974</v>
      </c>
      <c r="S875" s="92">
        <v>50</v>
      </c>
      <c r="T875" s="64">
        <f t="shared" si="709"/>
        <v>0.32246320278774637</v>
      </c>
      <c r="U875" s="61">
        <f t="shared" si="710"/>
        <v>527</v>
      </c>
      <c r="V875" s="92">
        <v>73</v>
      </c>
      <c r="W875" s="64">
        <f t="shared" si="711"/>
        <v>30.123128119800334</v>
      </c>
      <c r="X875" s="92">
        <v>4</v>
      </c>
      <c r="Y875" s="92">
        <f t="shared" si="677"/>
        <v>0.19943707277844794</v>
      </c>
      <c r="Z875" s="62">
        <f t="shared" si="712"/>
        <v>77</v>
      </c>
      <c r="AA875" s="56"/>
      <c r="AB875" s="139">
        <v>4</v>
      </c>
      <c r="AC875" s="139">
        <v>40</v>
      </c>
      <c r="AD875" s="139">
        <v>29</v>
      </c>
      <c r="AE875" s="139">
        <v>0</v>
      </c>
      <c r="AF875" s="139">
        <v>-4</v>
      </c>
      <c r="AG875" s="139">
        <v>6</v>
      </c>
    </row>
    <row r="876" spans="2:33" ht="15" customHeight="1" x14ac:dyDescent="0.3">
      <c r="B876" s="124">
        <v>44698</v>
      </c>
      <c r="C876" s="96"/>
      <c r="D876" s="96"/>
      <c r="E876" s="96"/>
      <c r="F876" s="96"/>
      <c r="G876" s="96"/>
      <c r="H876" s="95">
        <v>366</v>
      </c>
      <c r="I876" s="96"/>
      <c r="J876" s="92">
        <v>1334</v>
      </c>
      <c r="K876" s="93">
        <v>0.90074274139095201</v>
      </c>
      <c r="L876" s="92">
        <v>124</v>
      </c>
      <c r="M876" s="93">
        <v>1.1272727272727272</v>
      </c>
      <c r="N876" s="15">
        <v>1458</v>
      </c>
      <c r="O876" s="56"/>
      <c r="P876" s="56"/>
      <c r="Q876" s="92">
        <v>477</v>
      </c>
      <c r="R876" s="64">
        <f t="shared" si="708"/>
        <v>0.52858145031925974</v>
      </c>
      <c r="S876" s="92">
        <v>70</v>
      </c>
      <c r="T876" s="64">
        <f t="shared" si="709"/>
        <v>0.45144848390284492</v>
      </c>
      <c r="U876" s="61">
        <f t="shared" si="710"/>
        <v>547</v>
      </c>
      <c r="V876" s="92">
        <v>43</v>
      </c>
      <c r="W876" s="64">
        <f t="shared" si="711"/>
        <v>17.743760399334445</v>
      </c>
      <c r="X876" s="92">
        <v>5</v>
      </c>
      <c r="Y876" s="92">
        <f t="shared" si="677"/>
        <v>0.24929634097305994</v>
      </c>
      <c r="Z876" s="62">
        <f t="shared" si="712"/>
        <v>48</v>
      </c>
      <c r="AA876" s="56"/>
      <c r="AB876" s="139">
        <v>8</v>
      </c>
      <c r="AC876" s="139">
        <v>40</v>
      </c>
      <c r="AD876" s="139">
        <v>39</v>
      </c>
      <c r="AE876" s="139">
        <v>8</v>
      </c>
      <c r="AF876" s="139">
        <v>-2</v>
      </c>
      <c r="AG876" s="139">
        <v>5</v>
      </c>
    </row>
    <row r="877" spans="2:33" ht="15" customHeight="1" x14ac:dyDescent="0.3">
      <c r="B877" s="124">
        <v>44699</v>
      </c>
      <c r="C877" s="96"/>
      <c r="D877" s="96"/>
      <c r="E877" s="96"/>
      <c r="F877" s="96"/>
      <c r="G877" s="96"/>
      <c r="H877" s="95">
        <v>407</v>
      </c>
      <c r="I877" s="96"/>
      <c r="J877" s="92">
        <v>1493</v>
      </c>
      <c r="K877" s="93">
        <v>1.0087837837837839</v>
      </c>
      <c r="L877" s="92">
        <v>118</v>
      </c>
      <c r="M877" s="93">
        <v>0.93650793650793651</v>
      </c>
      <c r="N877" s="15">
        <v>1611</v>
      </c>
      <c r="O877" s="56"/>
      <c r="P877" s="56"/>
      <c r="Q877" s="92">
        <v>494</v>
      </c>
      <c r="R877" s="64">
        <f t="shared" ref="R877:R884" si="713">Q877/Q$68</f>
        <v>0.54741978293021865</v>
      </c>
      <c r="S877" s="92">
        <v>42</v>
      </c>
      <c r="T877" s="64">
        <f t="shared" ref="T877:T884" si="714">S877/S$68</f>
        <v>0.27086909034170698</v>
      </c>
      <c r="U877" s="61">
        <f t="shared" ref="U877:U884" si="715">Q877+S877</f>
        <v>536</v>
      </c>
      <c r="V877" s="92">
        <v>0</v>
      </c>
      <c r="W877" s="64">
        <f t="shared" ref="W877:W884" si="716">V877/$V$68</f>
        <v>0</v>
      </c>
      <c r="X877" s="92">
        <v>10</v>
      </c>
      <c r="Y877" s="92">
        <f t="shared" si="677"/>
        <v>0.49859268194611989</v>
      </c>
      <c r="Z877" s="62">
        <f t="shared" ref="Z877:Z884" si="717">V877+X877</f>
        <v>10</v>
      </c>
      <c r="AA877" s="56"/>
      <c r="AB877" s="139">
        <v>8</v>
      </c>
      <c r="AC877" s="139">
        <v>38</v>
      </c>
      <c r="AD877" s="139">
        <v>44</v>
      </c>
      <c r="AE877" s="139">
        <v>9</v>
      </c>
      <c r="AF877" s="139">
        <v>-2</v>
      </c>
      <c r="AG877" s="139">
        <v>4</v>
      </c>
    </row>
    <row r="878" spans="2:33" ht="15" customHeight="1" x14ac:dyDescent="0.3">
      <c r="B878" s="124">
        <v>44700</v>
      </c>
      <c r="C878" s="96"/>
      <c r="D878" s="96"/>
      <c r="E878" s="96"/>
      <c r="F878" s="96"/>
      <c r="G878" s="96"/>
      <c r="H878" s="95">
        <v>411</v>
      </c>
      <c r="I878" s="96"/>
      <c r="J878" s="92">
        <v>1498</v>
      </c>
      <c r="K878" s="93">
        <v>1.0101146325016859</v>
      </c>
      <c r="L878" s="92">
        <v>104</v>
      </c>
      <c r="M878" s="93">
        <v>1.1555555555555554</v>
      </c>
      <c r="N878" s="15">
        <v>1602</v>
      </c>
      <c r="O878" s="56"/>
      <c r="P878" s="56"/>
      <c r="Q878" s="92">
        <v>482</v>
      </c>
      <c r="R878" s="64">
        <f t="shared" si="713"/>
        <v>0.53412213638130646</v>
      </c>
      <c r="S878" s="92">
        <v>83</v>
      </c>
      <c r="T878" s="64">
        <f t="shared" si="714"/>
        <v>0.53528891662765898</v>
      </c>
      <c r="U878" s="61">
        <f t="shared" si="715"/>
        <v>565</v>
      </c>
      <c r="V878" s="92">
        <v>2</v>
      </c>
      <c r="W878" s="64">
        <f t="shared" si="716"/>
        <v>0.82529118136439272</v>
      </c>
      <c r="X878" s="92">
        <v>1</v>
      </c>
      <c r="Y878" s="92">
        <f t="shared" si="677"/>
        <v>4.9859268194611985E-2</v>
      </c>
      <c r="Z878" s="62">
        <f t="shared" si="717"/>
        <v>3</v>
      </c>
      <c r="AA878" s="56"/>
      <c r="AB878" s="139">
        <v>12</v>
      </c>
      <c r="AC878" s="139">
        <v>40</v>
      </c>
      <c r="AD878" s="139">
        <v>55</v>
      </c>
      <c r="AE878" s="139">
        <v>9</v>
      </c>
      <c r="AF878" s="139">
        <v>-3</v>
      </c>
      <c r="AG878" s="139">
        <v>4</v>
      </c>
    </row>
    <row r="879" spans="2:33" ht="15" customHeight="1" x14ac:dyDescent="0.3">
      <c r="B879" s="124">
        <v>44701</v>
      </c>
      <c r="C879" s="96"/>
      <c r="D879" s="96"/>
      <c r="E879" s="96"/>
      <c r="F879" s="96"/>
      <c r="G879" s="96"/>
      <c r="H879" s="95">
        <v>430</v>
      </c>
      <c r="I879" s="96"/>
      <c r="J879" s="92">
        <v>1493</v>
      </c>
      <c r="K879" s="93">
        <v>1.0047106325706594</v>
      </c>
      <c r="L879" s="92">
        <v>105</v>
      </c>
      <c r="M879" s="93">
        <v>1.0194174757281553</v>
      </c>
      <c r="N879" s="15">
        <v>1598</v>
      </c>
      <c r="O879" s="56"/>
      <c r="P879" s="56"/>
      <c r="Q879" s="92">
        <v>490</v>
      </c>
      <c r="R879" s="64">
        <f t="shared" si="713"/>
        <v>0.54298723408058125</v>
      </c>
      <c r="S879" s="92">
        <v>49</v>
      </c>
      <c r="T879" s="64">
        <f t="shared" si="714"/>
        <v>0.31601393873199146</v>
      </c>
      <c r="U879" s="61">
        <f t="shared" si="715"/>
        <v>539</v>
      </c>
      <c r="V879" s="92">
        <v>0</v>
      </c>
      <c r="W879" s="64">
        <f t="shared" si="716"/>
        <v>0</v>
      </c>
      <c r="X879" s="92">
        <v>6</v>
      </c>
      <c r="Y879" s="92">
        <f t="shared" si="677"/>
        <v>0.29915560916767192</v>
      </c>
      <c r="Z879" s="62">
        <f t="shared" si="717"/>
        <v>6</v>
      </c>
      <c r="AA879" s="56"/>
      <c r="AB879" s="139">
        <v>7</v>
      </c>
      <c r="AC879" s="139">
        <v>37</v>
      </c>
      <c r="AD879" s="139">
        <v>58</v>
      </c>
      <c r="AE879" s="139">
        <v>7</v>
      </c>
      <c r="AF879" s="139">
        <v>-6</v>
      </c>
      <c r="AG879" s="139">
        <v>4</v>
      </c>
    </row>
    <row r="880" spans="2:33" ht="15" customHeight="1" x14ac:dyDescent="0.3">
      <c r="B880" s="124">
        <v>44702</v>
      </c>
      <c r="C880" s="96"/>
      <c r="D880" s="96"/>
      <c r="E880" s="96"/>
      <c r="F880" s="96"/>
      <c r="G880" s="96"/>
      <c r="H880" s="95">
        <v>426</v>
      </c>
      <c r="I880" s="96"/>
      <c r="J880" s="92">
        <v>912</v>
      </c>
      <c r="K880" s="93">
        <v>1.0178571428571428</v>
      </c>
      <c r="L880" s="92">
        <v>56</v>
      </c>
      <c r="M880" s="93">
        <v>0.94915254237288138</v>
      </c>
      <c r="N880" s="15">
        <v>968</v>
      </c>
      <c r="O880" s="56"/>
      <c r="P880" s="56"/>
      <c r="Q880" s="95">
        <v>0</v>
      </c>
      <c r="R880" s="67">
        <f t="shared" si="713"/>
        <v>0</v>
      </c>
      <c r="S880" s="95">
        <v>0</v>
      </c>
      <c r="T880" s="67">
        <f t="shared" si="714"/>
        <v>0</v>
      </c>
      <c r="U880" s="61">
        <f t="shared" si="715"/>
        <v>0</v>
      </c>
      <c r="V880" s="95">
        <v>0</v>
      </c>
      <c r="W880" s="67">
        <f t="shared" si="716"/>
        <v>0</v>
      </c>
      <c r="X880" s="95">
        <v>0</v>
      </c>
      <c r="Y880" s="92">
        <f t="shared" si="677"/>
        <v>0</v>
      </c>
      <c r="Z880" s="62">
        <f t="shared" si="717"/>
        <v>0</v>
      </c>
      <c r="AA880" s="56"/>
      <c r="AB880" s="139">
        <v>3</v>
      </c>
      <c r="AC880" s="139">
        <v>26</v>
      </c>
      <c r="AD880" s="139">
        <v>37</v>
      </c>
      <c r="AE880" s="139">
        <v>15</v>
      </c>
      <c r="AF880" s="139">
        <v>7</v>
      </c>
      <c r="AG880" s="139">
        <v>1</v>
      </c>
    </row>
    <row r="881" spans="2:33" ht="15" customHeight="1" x14ac:dyDescent="0.3">
      <c r="B881" s="124">
        <v>44703</v>
      </c>
      <c r="C881" s="96"/>
      <c r="D881" s="96"/>
      <c r="E881" s="96"/>
      <c r="F881" s="96"/>
      <c r="G881" s="96"/>
      <c r="H881" s="95">
        <v>446</v>
      </c>
      <c r="I881" s="96"/>
      <c r="J881" s="92">
        <v>894</v>
      </c>
      <c r="K881" s="93">
        <v>1.0124575311438277</v>
      </c>
      <c r="L881" s="92">
        <v>37</v>
      </c>
      <c r="M881" s="93">
        <v>1.4230769230769231</v>
      </c>
      <c r="N881" s="15">
        <v>931</v>
      </c>
      <c r="O881" s="56"/>
      <c r="P881" s="56"/>
      <c r="Q881" s="95">
        <v>0</v>
      </c>
      <c r="R881" s="67">
        <f t="shared" si="713"/>
        <v>0</v>
      </c>
      <c r="S881" s="95">
        <v>0</v>
      </c>
      <c r="T881" s="67">
        <f t="shared" si="714"/>
        <v>0</v>
      </c>
      <c r="U881" s="61">
        <f t="shared" si="715"/>
        <v>0</v>
      </c>
      <c r="V881" s="95">
        <v>0</v>
      </c>
      <c r="W881" s="67">
        <f t="shared" si="716"/>
        <v>0</v>
      </c>
      <c r="X881" s="95">
        <v>0</v>
      </c>
      <c r="Y881" s="92">
        <f t="shared" si="677"/>
        <v>0</v>
      </c>
      <c r="Z881" s="62">
        <f t="shared" si="717"/>
        <v>0</v>
      </c>
      <c r="AA881" s="56"/>
      <c r="AB881" s="139">
        <v>-2</v>
      </c>
      <c r="AC881" s="139">
        <v>19</v>
      </c>
      <c r="AD881" s="139">
        <v>16</v>
      </c>
      <c r="AE881" s="139">
        <v>13</v>
      </c>
      <c r="AF881" s="139">
        <v>9</v>
      </c>
      <c r="AG881" s="139">
        <v>3</v>
      </c>
    </row>
    <row r="882" spans="2:33" ht="15" customHeight="1" x14ac:dyDescent="0.3">
      <c r="B882" s="124">
        <v>44704</v>
      </c>
      <c r="C882" s="96"/>
      <c r="D882" s="96"/>
      <c r="E882" s="96"/>
      <c r="F882" s="96"/>
      <c r="G882" s="96"/>
      <c r="H882" s="95">
        <v>428</v>
      </c>
      <c r="I882" s="96"/>
      <c r="J882" s="92">
        <v>1420</v>
      </c>
      <c r="K882" s="93">
        <v>0.96075778078484442</v>
      </c>
      <c r="L882" s="92">
        <v>90</v>
      </c>
      <c r="M882" s="93">
        <v>1.0227272727272727</v>
      </c>
      <c r="N882" s="15">
        <v>1510</v>
      </c>
      <c r="O882" s="56"/>
      <c r="P882" s="56"/>
      <c r="Q882" s="92">
        <v>699</v>
      </c>
      <c r="R882" s="64">
        <f t="shared" si="713"/>
        <v>0.7745879114741353</v>
      </c>
      <c r="S882" s="92">
        <v>36</v>
      </c>
      <c r="T882" s="64">
        <f t="shared" si="714"/>
        <v>0.2321735060071774</v>
      </c>
      <c r="U882" s="61">
        <f t="shared" si="715"/>
        <v>735</v>
      </c>
      <c r="V882" s="92">
        <v>23</v>
      </c>
      <c r="W882" s="64">
        <f t="shared" si="716"/>
        <v>9.4908485856905163</v>
      </c>
      <c r="X882" s="92">
        <v>33</v>
      </c>
      <c r="Y882" s="92">
        <f t="shared" si="677"/>
        <v>1.6453558504221955</v>
      </c>
      <c r="Z882" s="62">
        <f t="shared" si="717"/>
        <v>56</v>
      </c>
      <c r="AA882" s="56"/>
      <c r="AB882" s="139">
        <v>5</v>
      </c>
      <c r="AC882" s="139">
        <v>39</v>
      </c>
      <c r="AD882" s="139">
        <v>36</v>
      </c>
      <c r="AE882" s="139">
        <v>5</v>
      </c>
      <c r="AF882" s="139">
        <v>-4</v>
      </c>
      <c r="AG882" s="139">
        <v>6</v>
      </c>
    </row>
    <row r="883" spans="2:33" ht="15" customHeight="1" x14ac:dyDescent="0.3">
      <c r="B883" s="124">
        <v>44705</v>
      </c>
      <c r="C883" s="96"/>
      <c r="D883" s="96"/>
      <c r="E883" s="96"/>
      <c r="F883" s="96"/>
      <c r="G883" s="96"/>
      <c r="H883" s="95">
        <v>407</v>
      </c>
      <c r="I883" s="96"/>
      <c r="J883" s="92">
        <v>1491</v>
      </c>
      <c r="K883" s="93">
        <v>1.0067521944632005</v>
      </c>
      <c r="L883" s="92">
        <v>112</v>
      </c>
      <c r="M883" s="93">
        <v>1.0181818181818181</v>
      </c>
      <c r="N883" s="15">
        <v>1603</v>
      </c>
      <c r="O883" s="56"/>
      <c r="P883" s="56"/>
      <c r="Q883" s="92">
        <v>639</v>
      </c>
      <c r="R883" s="64">
        <f t="shared" si="713"/>
        <v>0.70809967872957436</v>
      </c>
      <c r="S883" s="92">
        <v>69</v>
      </c>
      <c r="T883" s="64">
        <f t="shared" si="714"/>
        <v>0.44499921984709001</v>
      </c>
      <c r="U883" s="61">
        <f t="shared" si="715"/>
        <v>708</v>
      </c>
      <c r="V883" s="92">
        <v>0</v>
      </c>
      <c r="W883" s="64">
        <f t="shared" si="716"/>
        <v>0</v>
      </c>
      <c r="X883" s="92">
        <v>10</v>
      </c>
      <c r="Y883" s="92">
        <f t="shared" si="677"/>
        <v>0.49859268194611989</v>
      </c>
      <c r="Z883" s="62">
        <f t="shared" si="717"/>
        <v>10</v>
      </c>
      <c r="AA883" s="56"/>
      <c r="AB883" s="139">
        <v>7</v>
      </c>
      <c r="AC883" s="139">
        <v>39</v>
      </c>
      <c r="AD883" s="139">
        <v>33</v>
      </c>
      <c r="AE883" s="139">
        <v>8</v>
      </c>
      <c r="AF883" s="139">
        <v>-2</v>
      </c>
      <c r="AG883" s="139">
        <v>5</v>
      </c>
    </row>
    <row r="884" spans="2:33" ht="15" customHeight="1" x14ac:dyDescent="0.3">
      <c r="B884" s="124">
        <v>44706</v>
      </c>
      <c r="C884" s="96"/>
      <c r="D884" s="96"/>
      <c r="E884" s="96"/>
      <c r="F884" s="96"/>
      <c r="G884" s="96"/>
      <c r="H884" s="95">
        <v>432</v>
      </c>
      <c r="I884" s="96"/>
      <c r="J884" s="92">
        <v>1493</v>
      </c>
      <c r="K884" s="93">
        <v>1.0087837837837839</v>
      </c>
      <c r="L884" s="92">
        <v>111</v>
      </c>
      <c r="M884" s="93">
        <v>0.88095238095238093</v>
      </c>
      <c r="N884" s="15">
        <v>1604</v>
      </c>
      <c r="O884" s="56"/>
      <c r="P884" s="56"/>
      <c r="Q884" s="92">
        <v>588</v>
      </c>
      <c r="R884" s="64">
        <f t="shared" si="713"/>
        <v>0.65158468089669752</v>
      </c>
      <c r="S884" s="92">
        <v>68</v>
      </c>
      <c r="T884" s="64">
        <f t="shared" si="714"/>
        <v>0.4385499557913351</v>
      </c>
      <c r="U884" s="61">
        <f t="shared" si="715"/>
        <v>656</v>
      </c>
      <c r="V884" s="92">
        <v>25</v>
      </c>
      <c r="W884" s="64">
        <f t="shared" si="716"/>
        <v>10.316139767054908</v>
      </c>
      <c r="X884" s="92">
        <v>6</v>
      </c>
      <c r="Y884" s="92">
        <f t="shared" si="677"/>
        <v>0.29915560916767192</v>
      </c>
      <c r="Z884" s="62">
        <f t="shared" si="717"/>
        <v>31</v>
      </c>
      <c r="AA884" s="56"/>
      <c r="AB884" s="139">
        <v>11</v>
      </c>
      <c r="AC884" s="139">
        <v>40</v>
      </c>
      <c r="AD884" s="139">
        <v>55</v>
      </c>
      <c r="AE884" s="139">
        <v>11</v>
      </c>
      <c r="AF884" s="139">
        <v>-2</v>
      </c>
      <c r="AG884" s="139">
        <v>4</v>
      </c>
    </row>
    <row r="885" spans="2:33" ht="15" customHeight="1" x14ac:dyDescent="0.3">
      <c r="B885" s="124">
        <v>44707</v>
      </c>
      <c r="C885" s="96"/>
      <c r="D885" s="96"/>
      <c r="E885" s="96"/>
      <c r="F885" s="96"/>
      <c r="G885" s="96"/>
      <c r="H885" s="95">
        <v>426</v>
      </c>
      <c r="I885" s="96"/>
      <c r="J885" s="92">
        <v>1494</v>
      </c>
      <c r="K885" s="93">
        <v>1.0074173971679028</v>
      </c>
      <c r="L885" s="92">
        <v>108</v>
      </c>
      <c r="M885" s="93">
        <v>1.2</v>
      </c>
      <c r="N885" s="15">
        <v>1602</v>
      </c>
      <c r="O885" s="56"/>
      <c r="P885" s="56"/>
      <c r="Q885" s="92">
        <v>679</v>
      </c>
      <c r="R885" s="64">
        <f t="shared" ref="R885:R891" si="718">Q885/Q$68</f>
        <v>0.75242516722594832</v>
      </c>
      <c r="S885" s="92">
        <v>94</v>
      </c>
      <c r="T885" s="64">
        <f t="shared" ref="T885:T891" si="719">S885/S$68</f>
        <v>0.60623082124096317</v>
      </c>
      <c r="U885" s="61">
        <f t="shared" ref="U885:U891" si="720">Q885+S885</f>
        <v>773</v>
      </c>
      <c r="V885" s="92">
        <v>0</v>
      </c>
      <c r="W885" s="64">
        <f t="shared" ref="W885:W891" si="721">V885/$V$68</f>
        <v>0</v>
      </c>
      <c r="X885" s="92">
        <v>6</v>
      </c>
      <c r="Y885" s="92">
        <f t="shared" si="677"/>
        <v>0.29915560916767192</v>
      </c>
      <c r="Z885" s="62">
        <f t="shared" ref="Z885:Z891" si="722">V885+X885</f>
        <v>6</v>
      </c>
      <c r="AA885" s="56"/>
      <c r="AB885" s="139">
        <v>15</v>
      </c>
      <c r="AC885" s="139">
        <v>40</v>
      </c>
      <c r="AD885" s="139">
        <v>74</v>
      </c>
      <c r="AE885" s="139">
        <v>10</v>
      </c>
      <c r="AF885" s="139">
        <v>-7</v>
      </c>
      <c r="AG885" s="139">
        <v>4</v>
      </c>
    </row>
    <row r="886" spans="2:33" ht="15" customHeight="1" x14ac:dyDescent="0.3">
      <c r="B886" s="124">
        <v>44708</v>
      </c>
      <c r="C886" s="96"/>
      <c r="D886" s="96"/>
      <c r="E886" s="96"/>
      <c r="F886" s="96"/>
      <c r="G886" s="96"/>
      <c r="H886" s="95">
        <v>445</v>
      </c>
      <c r="I886" s="96"/>
      <c r="J886" s="92">
        <v>1267</v>
      </c>
      <c r="K886" s="93">
        <v>0.85262449528936746</v>
      </c>
      <c r="L886" s="92">
        <v>110</v>
      </c>
      <c r="M886" s="93">
        <v>1.0679611650485437</v>
      </c>
      <c r="N886" s="15">
        <v>1377</v>
      </c>
      <c r="O886" s="56"/>
      <c r="P886" s="56"/>
      <c r="Q886" s="92">
        <v>789</v>
      </c>
      <c r="R886" s="64">
        <f t="shared" si="718"/>
        <v>0.87432026059097678</v>
      </c>
      <c r="S886" s="92">
        <v>101</v>
      </c>
      <c r="T886" s="64">
        <f t="shared" si="719"/>
        <v>0.65137566963124771</v>
      </c>
      <c r="U886" s="61">
        <f t="shared" si="720"/>
        <v>890</v>
      </c>
      <c r="V886" s="92">
        <v>15</v>
      </c>
      <c r="W886" s="64">
        <f t="shared" si="721"/>
        <v>6.1896838602329449</v>
      </c>
      <c r="X886" s="92">
        <v>21</v>
      </c>
      <c r="Y886" s="92">
        <f t="shared" si="677"/>
        <v>1.0470446320868516</v>
      </c>
      <c r="Z886" s="62">
        <f t="shared" si="722"/>
        <v>36</v>
      </c>
      <c r="AA886" s="56"/>
      <c r="AB886" s="139">
        <v>10</v>
      </c>
      <c r="AC886" s="139">
        <v>39</v>
      </c>
      <c r="AD886" s="139">
        <v>73</v>
      </c>
      <c r="AE886" s="139">
        <v>9</v>
      </c>
      <c r="AF886" s="139">
        <v>-4</v>
      </c>
      <c r="AG886" s="139">
        <v>2</v>
      </c>
    </row>
    <row r="887" spans="2:33" ht="15" customHeight="1" x14ac:dyDescent="0.3">
      <c r="B887" s="124">
        <v>44709</v>
      </c>
      <c r="C887" s="96"/>
      <c r="D887" s="96"/>
      <c r="E887" s="96"/>
      <c r="F887" s="96"/>
      <c r="G887" s="96"/>
      <c r="H887" s="95">
        <v>426</v>
      </c>
      <c r="I887" s="96"/>
      <c r="J887" s="92">
        <v>915</v>
      </c>
      <c r="K887" s="93">
        <v>1.0212053571428572</v>
      </c>
      <c r="L887" s="92">
        <v>60</v>
      </c>
      <c r="M887" s="93">
        <v>1.0169491525423728</v>
      </c>
      <c r="N887" s="15">
        <v>975</v>
      </c>
      <c r="O887" s="56"/>
      <c r="P887" s="56"/>
      <c r="Q887" s="95">
        <v>0</v>
      </c>
      <c r="R887" s="67">
        <f t="shared" si="718"/>
        <v>0</v>
      </c>
      <c r="S887" s="95">
        <v>0</v>
      </c>
      <c r="T887" s="67">
        <f t="shared" si="719"/>
        <v>0</v>
      </c>
      <c r="U887" s="61">
        <f t="shared" si="720"/>
        <v>0</v>
      </c>
      <c r="V887" s="95">
        <v>0</v>
      </c>
      <c r="W887" s="67">
        <f t="shared" si="721"/>
        <v>0</v>
      </c>
      <c r="X887" s="95">
        <v>0</v>
      </c>
      <c r="Y887" s="92">
        <f t="shared" si="677"/>
        <v>0</v>
      </c>
      <c r="Z887" s="62">
        <f t="shared" si="722"/>
        <v>0</v>
      </c>
      <c r="AA887" s="56"/>
      <c r="AB887" s="139">
        <v>5</v>
      </c>
      <c r="AC887" s="139">
        <v>28</v>
      </c>
      <c r="AD887" s="139">
        <v>69</v>
      </c>
      <c r="AE887" s="139">
        <v>18</v>
      </c>
      <c r="AF887" s="139">
        <v>9</v>
      </c>
      <c r="AG887" s="139">
        <v>-1</v>
      </c>
    </row>
    <row r="888" spans="2:33" ht="15" customHeight="1" x14ac:dyDescent="0.3">
      <c r="B888" s="124">
        <v>44710</v>
      </c>
      <c r="C888" s="96"/>
      <c r="D888" s="96"/>
      <c r="E888" s="96"/>
      <c r="F888" s="96"/>
      <c r="G888" s="96"/>
      <c r="H888" s="95">
        <v>437</v>
      </c>
      <c r="I888" s="96"/>
      <c r="J888" s="92">
        <v>899</v>
      </c>
      <c r="K888" s="93">
        <v>1.0181200453001134</v>
      </c>
      <c r="L888" s="92">
        <v>29</v>
      </c>
      <c r="M888" s="93">
        <v>1.1153846153846154</v>
      </c>
      <c r="N888" s="15">
        <v>928</v>
      </c>
      <c r="O888" s="56"/>
      <c r="P888" s="56"/>
      <c r="Q888" s="95">
        <v>0</v>
      </c>
      <c r="R888" s="67">
        <f t="shared" si="718"/>
        <v>0</v>
      </c>
      <c r="S888" s="95">
        <v>0</v>
      </c>
      <c r="T888" s="67">
        <f t="shared" si="719"/>
        <v>0</v>
      </c>
      <c r="U888" s="61">
        <f t="shared" si="720"/>
        <v>0</v>
      </c>
      <c r="V888" s="95">
        <v>0</v>
      </c>
      <c r="W888" s="67">
        <f t="shared" si="721"/>
        <v>0</v>
      </c>
      <c r="X888" s="95">
        <v>0</v>
      </c>
      <c r="Y888" s="92">
        <f t="shared" si="677"/>
        <v>0</v>
      </c>
      <c r="Z888" s="62">
        <f t="shared" si="722"/>
        <v>0</v>
      </c>
      <c r="AA888" s="56"/>
      <c r="AB888" s="139">
        <v>1</v>
      </c>
      <c r="AC888" s="139">
        <v>23</v>
      </c>
      <c r="AD888" s="139">
        <v>27</v>
      </c>
      <c r="AE888" s="139">
        <v>13</v>
      </c>
      <c r="AF888" s="139">
        <v>11</v>
      </c>
      <c r="AG888" s="139">
        <v>2</v>
      </c>
    </row>
    <row r="889" spans="2:33" ht="15" customHeight="1" x14ac:dyDescent="0.3">
      <c r="B889" s="124">
        <v>44711</v>
      </c>
      <c r="C889" s="96"/>
      <c r="D889" s="96"/>
      <c r="E889" s="96"/>
      <c r="F889" s="96"/>
      <c r="G889" s="96"/>
      <c r="H889" s="95">
        <v>428</v>
      </c>
      <c r="I889" s="96"/>
      <c r="J889" s="92">
        <v>1477</v>
      </c>
      <c r="K889" s="93">
        <v>0.99932341001353175</v>
      </c>
      <c r="L889" s="92">
        <v>98</v>
      </c>
      <c r="M889" s="93">
        <v>1.1136363636363635</v>
      </c>
      <c r="N889" s="15">
        <v>1575</v>
      </c>
      <c r="O889" s="56"/>
      <c r="P889" s="56"/>
      <c r="Q889" s="92">
        <v>1265</v>
      </c>
      <c r="R889" s="64">
        <f t="shared" si="718"/>
        <v>1.4017935736978271</v>
      </c>
      <c r="S889" s="92">
        <v>181</v>
      </c>
      <c r="T889" s="64">
        <f t="shared" si="719"/>
        <v>1.167316794091642</v>
      </c>
      <c r="U889" s="61">
        <f t="shared" si="720"/>
        <v>1446</v>
      </c>
      <c r="V889" s="92">
        <v>16</v>
      </c>
      <c r="W889" s="64">
        <f t="shared" si="721"/>
        <v>6.6023294509151418</v>
      </c>
      <c r="X889" s="92">
        <v>13</v>
      </c>
      <c r="Y889" s="92">
        <f t="shared" si="677"/>
        <v>0.64817048652995579</v>
      </c>
      <c r="Z889" s="62">
        <f t="shared" si="722"/>
        <v>29</v>
      </c>
      <c r="AA889" s="56"/>
      <c r="AB889" s="139">
        <v>5</v>
      </c>
      <c r="AC889" s="139">
        <v>41</v>
      </c>
      <c r="AD889" s="139">
        <v>26</v>
      </c>
      <c r="AE889" s="139">
        <v>5</v>
      </c>
      <c r="AF889" s="139">
        <v>-2</v>
      </c>
      <c r="AG889" s="139">
        <v>6</v>
      </c>
    </row>
    <row r="890" spans="2:33" ht="15" customHeight="1" x14ac:dyDescent="0.3">
      <c r="B890" s="124">
        <v>44712</v>
      </c>
      <c r="C890" s="96"/>
      <c r="D890" s="96"/>
      <c r="E890" s="96"/>
      <c r="F890" s="96"/>
      <c r="G890" s="96"/>
      <c r="H890" s="95">
        <v>405</v>
      </c>
      <c r="I890" s="96"/>
      <c r="J890" s="92">
        <v>1491</v>
      </c>
      <c r="K890" s="93">
        <v>1.0067521944632005</v>
      </c>
      <c r="L890" s="92">
        <v>116</v>
      </c>
      <c r="M890" s="93">
        <v>1.0545454545454545</v>
      </c>
      <c r="N890" s="15">
        <v>1607</v>
      </c>
      <c r="O890" s="56"/>
      <c r="P890" s="56"/>
      <c r="Q890" s="92">
        <v>984</v>
      </c>
      <c r="R890" s="64">
        <f t="shared" si="718"/>
        <v>1.0904070170108</v>
      </c>
      <c r="S890" s="92">
        <v>193</v>
      </c>
      <c r="T890" s="64">
        <f t="shared" si="719"/>
        <v>1.2447079627607009</v>
      </c>
      <c r="U890" s="61">
        <f t="shared" si="720"/>
        <v>1177</v>
      </c>
      <c r="V890" s="92">
        <v>27</v>
      </c>
      <c r="W890" s="64">
        <f t="shared" si="721"/>
        <v>11.141430948419302</v>
      </c>
      <c r="X890" s="92">
        <v>2</v>
      </c>
      <c r="Y890" s="92">
        <f t="shared" si="677"/>
        <v>9.9718536389223969E-2</v>
      </c>
      <c r="Z890" s="62">
        <f t="shared" si="722"/>
        <v>29</v>
      </c>
      <c r="AA890" s="56"/>
      <c r="AB890" s="139">
        <v>11</v>
      </c>
      <c r="AC890" s="139">
        <v>46</v>
      </c>
      <c r="AD890" s="139">
        <v>29</v>
      </c>
      <c r="AE890" s="139">
        <v>11</v>
      </c>
      <c r="AF890" s="139">
        <v>-1</v>
      </c>
      <c r="AG890" s="139">
        <v>5</v>
      </c>
    </row>
    <row r="891" spans="2:33" ht="15" customHeight="1" x14ac:dyDescent="0.3">
      <c r="B891" s="124">
        <v>44713</v>
      </c>
      <c r="C891" s="96"/>
      <c r="D891" s="96"/>
      <c r="E891" s="96"/>
      <c r="F891" s="96"/>
      <c r="G891" s="96"/>
      <c r="H891" s="95">
        <v>440</v>
      </c>
      <c r="I891" s="96"/>
      <c r="J891" s="92">
        <v>1479</v>
      </c>
      <c r="K891" s="93">
        <v>0.99932432432432428</v>
      </c>
      <c r="L891" s="92">
        <v>102</v>
      </c>
      <c r="M891" s="93">
        <v>0.80952380952380953</v>
      </c>
      <c r="N891" s="15">
        <v>1581</v>
      </c>
      <c r="O891" s="56"/>
      <c r="P891" s="56"/>
      <c r="Q891" s="92">
        <v>499</v>
      </c>
      <c r="R891" s="64">
        <f t="shared" si="718"/>
        <v>0.55296046899226536</v>
      </c>
      <c r="S891" s="92">
        <v>20</v>
      </c>
      <c r="T891" s="64">
        <f t="shared" si="719"/>
        <v>0.12898528111509855</v>
      </c>
      <c r="U891" s="61">
        <f t="shared" si="720"/>
        <v>519</v>
      </c>
      <c r="V891" s="92">
        <v>34</v>
      </c>
      <c r="W891" s="64">
        <f t="shared" si="721"/>
        <v>14.029950083194676</v>
      </c>
      <c r="X891" s="92">
        <v>20</v>
      </c>
      <c r="Y891" s="92">
        <f t="shared" si="677"/>
        <v>0.99718536389223977</v>
      </c>
      <c r="Z891" s="62">
        <f t="shared" si="722"/>
        <v>54</v>
      </c>
      <c r="AA891" s="56"/>
      <c r="AB891" s="139">
        <v>18</v>
      </c>
      <c r="AC891" s="139">
        <v>47</v>
      </c>
      <c r="AD891" s="139">
        <v>46</v>
      </c>
      <c r="AE891" s="139">
        <v>14</v>
      </c>
      <c r="AF891" s="139">
        <v>-2</v>
      </c>
      <c r="AG891" s="139">
        <v>4</v>
      </c>
    </row>
    <row r="892" spans="2:33" ht="15" customHeight="1" x14ac:dyDescent="0.3">
      <c r="B892" s="124">
        <v>44714</v>
      </c>
      <c r="C892" s="96"/>
      <c r="D892" s="96"/>
      <c r="E892" s="96"/>
      <c r="F892" s="96"/>
      <c r="G892" s="96"/>
      <c r="H892" s="95">
        <v>429</v>
      </c>
      <c r="I892" s="96"/>
      <c r="J892" s="92">
        <v>1492</v>
      </c>
      <c r="K892" s="93">
        <v>1.0060687795010115</v>
      </c>
      <c r="L892" s="92">
        <v>98</v>
      </c>
      <c r="M892" s="93">
        <v>1.0888888888888888</v>
      </c>
      <c r="N892" s="15">
        <v>1590</v>
      </c>
      <c r="O892" s="56"/>
      <c r="P892" s="56"/>
      <c r="Q892" s="92">
        <v>419</v>
      </c>
      <c r="R892" s="64">
        <f t="shared" ref="R892:R897" si="723">Q892/Q$68</f>
        <v>0.46430949199951743</v>
      </c>
      <c r="S892" s="92">
        <v>30</v>
      </c>
      <c r="T892" s="64">
        <f t="shared" ref="T892:T897" si="724">S892/S$68</f>
        <v>0.19347792167264782</v>
      </c>
      <c r="U892" s="61">
        <f t="shared" ref="U892:U897" si="725">Q892+S892</f>
        <v>449</v>
      </c>
      <c r="V892" s="92">
        <v>1</v>
      </c>
      <c r="W892" s="64">
        <f t="shared" ref="W892:W897" si="726">V892/$V$68</f>
        <v>0.41264559068219636</v>
      </c>
      <c r="X892" s="92">
        <v>15</v>
      </c>
      <c r="Y892" s="92">
        <f t="shared" si="677"/>
        <v>0.7478890229191798</v>
      </c>
      <c r="Z892" s="62">
        <f t="shared" ref="Z892:Z897" si="727">V892+X892</f>
        <v>16</v>
      </c>
      <c r="AA892" s="56"/>
      <c r="AB892" s="139">
        <v>13</v>
      </c>
      <c r="AC892" s="139">
        <v>44</v>
      </c>
      <c r="AD892" s="139">
        <v>48</v>
      </c>
      <c r="AE892" s="139">
        <v>10</v>
      </c>
      <c r="AF892" s="139">
        <v>-2</v>
      </c>
      <c r="AG892" s="139">
        <v>4</v>
      </c>
    </row>
    <row r="893" spans="2:33" ht="15" customHeight="1" x14ac:dyDescent="0.3">
      <c r="B893" s="124">
        <v>44715</v>
      </c>
      <c r="C893" s="96"/>
      <c r="D893" s="96"/>
      <c r="E893" s="96"/>
      <c r="F893" s="96"/>
      <c r="G893" s="96"/>
      <c r="H893" s="95">
        <v>456</v>
      </c>
      <c r="I893" s="96"/>
      <c r="J893" s="92">
        <v>1492</v>
      </c>
      <c r="K893" s="93">
        <v>1.0040376850605652</v>
      </c>
      <c r="L893" s="92">
        <v>104</v>
      </c>
      <c r="M893" s="93">
        <v>1.0097087378640777</v>
      </c>
      <c r="N893" s="15">
        <v>1596</v>
      </c>
      <c r="O893" s="56"/>
      <c r="P893" s="56"/>
      <c r="Q893" s="92">
        <v>277</v>
      </c>
      <c r="R893" s="64">
        <f t="shared" si="723"/>
        <v>0.3069540078373898</v>
      </c>
      <c r="S893" s="92">
        <v>25</v>
      </c>
      <c r="T893" s="64">
        <f t="shared" si="724"/>
        <v>0.16123160139387319</v>
      </c>
      <c r="U893" s="61">
        <f t="shared" si="725"/>
        <v>302</v>
      </c>
      <c r="V893" s="92">
        <v>26</v>
      </c>
      <c r="W893" s="64">
        <f t="shared" si="726"/>
        <v>10.728785357737104</v>
      </c>
      <c r="X893" s="92">
        <v>17</v>
      </c>
      <c r="Y893" s="92">
        <f t="shared" si="677"/>
        <v>0.84760755930840381</v>
      </c>
      <c r="Z893" s="62">
        <f t="shared" si="727"/>
        <v>43</v>
      </c>
      <c r="AA893" s="56"/>
      <c r="AB893" s="139">
        <v>8</v>
      </c>
      <c r="AC893" s="139">
        <v>39</v>
      </c>
      <c r="AD893" s="139">
        <v>46</v>
      </c>
      <c r="AE893" s="139">
        <v>9</v>
      </c>
      <c r="AF893" s="139">
        <v>-3</v>
      </c>
      <c r="AG893" s="139">
        <v>4</v>
      </c>
    </row>
    <row r="894" spans="2:33" ht="15" customHeight="1" x14ac:dyDescent="0.3">
      <c r="B894" s="124">
        <v>44716</v>
      </c>
      <c r="C894" s="96"/>
      <c r="D894" s="96"/>
      <c r="E894" s="96"/>
      <c r="F894" s="96"/>
      <c r="G894" s="96"/>
      <c r="H894" s="95">
        <v>445</v>
      </c>
      <c r="I894" s="96"/>
      <c r="J894" s="92">
        <v>918</v>
      </c>
      <c r="K894" s="93">
        <v>1.0245535714285714</v>
      </c>
      <c r="L894" s="92">
        <v>34</v>
      </c>
      <c r="M894" s="93">
        <v>0.57627118644067798</v>
      </c>
      <c r="N894" s="15">
        <v>952</v>
      </c>
      <c r="O894" s="56"/>
      <c r="P894" s="56"/>
      <c r="Q894" s="95">
        <v>0</v>
      </c>
      <c r="R894" s="67">
        <f t="shared" si="723"/>
        <v>0</v>
      </c>
      <c r="S894" s="95">
        <v>0</v>
      </c>
      <c r="T894" s="67">
        <f t="shared" si="724"/>
        <v>0</v>
      </c>
      <c r="U894" s="61">
        <f t="shared" si="725"/>
        <v>0</v>
      </c>
      <c r="V894" s="95">
        <v>0</v>
      </c>
      <c r="W894" s="67">
        <f t="shared" si="726"/>
        <v>0</v>
      </c>
      <c r="X894" s="95">
        <v>0</v>
      </c>
      <c r="Y894" s="92">
        <f t="shared" si="677"/>
        <v>0</v>
      </c>
      <c r="Z894" s="62">
        <f t="shared" si="727"/>
        <v>0</v>
      </c>
      <c r="AA894" s="56"/>
      <c r="AB894" s="139">
        <v>8</v>
      </c>
      <c r="AC894" s="139">
        <v>31</v>
      </c>
      <c r="AD894" s="139">
        <v>58</v>
      </c>
      <c r="AE894" s="139">
        <v>27</v>
      </c>
      <c r="AF894" s="139">
        <v>10</v>
      </c>
      <c r="AG894" s="139">
        <v>0</v>
      </c>
    </row>
    <row r="895" spans="2:33" ht="15" customHeight="1" x14ac:dyDescent="0.3">
      <c r="B895" s="124">
        <v>44717</v>
      </c>
      <c r="C895" s="96"/>
      <c r="D895" s="96"/>
      <c r="E895" s="96"/>
      <c r="F895" s="96"/>
      <c r="G895" s="96"/>
      <c r="H895" s="95">
        <v>444</v>
      </c>
      <c r="I895" s="96"/>
      <c r="J895" s="92">
        <v>900</v>
      </c>
      <c r="K895" s="93">
        <v>1.0192525481313703</v>
      </c>
      <c r="L895" s="92">
        <v>26</v>
      </c>
      <c r="M895" s="93">
        <v>1</v>
      </c>
      <c r="N895" s="15">
        <v>926</v>
      </c>
      <c r="O895" s="56"/>
      <c r="P895" s="56"/>
      <c r="Q895" s="95">
        <v>0</v>
      </c>
      <c r="R895" s="67">
        <f t="shared" si="723"/>
        <v>0</v>
      </c>
      <c r="S895" s="95">
        <v>0</v>
      </c>
      <c r="T895" s="67">
        <f t="shared" si="724"/>
        <v>0</v>
      </c>
      <c r="U895" s="61">
        <f t="shared" si="725"/>
        <v>0</v>
      </c>
      <c r="V895" s="95">
        <v>0</v>
      </c>
      <c r="W895" s="67">
        <f t="shared" si="726"/>
        <v>0</v>
      </c>
      <c r="X895" s="95">
        <v>0</v>
      </c>
      <c r="Y895" s="92">
        <f t="shared" si="677"/>
        <v>0</v>
      </c>
      <c r="Z895" s="62">
        <f t="shared" si="727"/>
        <v>0</v>
      </c>
      <c r="AA895" s="56"/>
      <c r="AB895" s="139">
        <v>6</v>
      </c>
      <c r="AC895" s="139">
        <v>27</v>
      </c>
      <c r="AD895" s="139">
        <v>50</v>
      </c>
      <c r="AE895" s="139">
        <v>25</v>
      </c>
      <c r="AF895" s="139">
        <v>12</v>
      </c>
      <c r="AG895" s="139">
        <v>0</v>
      </c>
    </row>
    <row r="896" spans="2:33" ht="15" customHeight="1" x14ac:dyDescent="0.3">
      <c r="B896" s="124">
        <v>44718</v>
      </c>
      <c r="C896" s="96"/>
      <c r="D896" s="96"/>
      <c r="E896" s="96"/>
      <c r="F896" s="96"/>
      <c r="G896" s="96"/>
      <c r="H896" s="95">
        <v>438</v>
      </c>
      <c r="I896" s="96"/>
      <c r="J896" s="92">
        <v>1487</v>
      </c>
      <c r="K896" s="93">
        <v>1.0060893098782138</v>
      </c>
      <c r="L896" s="92">
        <v>106</v>
      </c>
      <c r="M896" s="93">
        <v>1.2045454545454546</v>
      </c>
      <c r="N896" s="15">
        <v>1593</v>
      </c>
      <c r="O896" s="56"/>
      <c r="P896" s="56"/>
      <c r="Q896" s="92">
        <v>304</v>
      </c>
      <c r="R896" s="64">
        <f t="shared" si="723"/>
        <v>0.33687371257244225</v>
      </c>
      <c r="S896" s="92">
        <v>35</v>
      </c>
      <c r="T896" s="64">
        <f t="shared" si="724"/>
        <v>0.22572424195142246</v>
      </c>
      <c r="U896" s="61">
        <f t="shared" si="725"/>
        <v>339</v>
      </c>
      <c r="V896" s="92">
        <v>60</v>
      </c>
      <c r="W896" s="64">
        <f t="shared" si="726"/>
        <v>24.75873544093178</v>
      </c>
      <c r="X896" s="92">
        <v>11</v>
      </c>
      <c r="Y896" s="92">
        <f t="shared" ref="Y896:Y959" si="728">X896/$X$68</f>
        <v>0.54845195014073189</v>
      </c>
      <c r="Z896" s="62">
        <f t="shared" si="727"/>
        <v>71</v>
      </c>
      <c r="AA896" s="56"/>
      <c r="AB896" s="139">
        <v>10</v>
      </c>
      <c r="AC896" s="139">
        <v>41</v>
      </c>
      <c r="AD896" s="139">
        <v>51</v>
      </c>
      <c r="AE896" s="139">
        <v>9</v>
      </c>
      <c r="AF896" s="139">
        <v>-5</v>
      </c>
      <c r="AG896" s="139">
        <v>5</v>
      </c>
    </row>
    <row r="897" spans="2:33" ht="15" customHeight="1" x14ac:dyDescent="0.3">
      <c r="B897" s="124">
        <v>44719</v>
      </c>
      <c r="C897" s="96"/>
      <c r="D897" s="96"/>
      <c r="E897" s="96"/>
      <c r="F897" s="96"/>
      <c r="G897" s="96"/>
      <c r="H897" s="95">
        <v>420</v>
      </c>
      <c r="I897" s="96"/>
      <c r="J897" s="92">
        <v>1495</v>
      </c>
      <c r="K897" s="93">
        <v>1.0094530722484807</v>
      </c>
      <c r="L897" s="92">
        <v>119</v>
      </c>
      <c r="M897" s="93">
        <v>1.0818181818181818</v>
      </c>
      <c r="N897" s="15">
        <v>1614</v>
      </c>
      <c r="O897" s="56"/>
      <c r="P897" s="56"/>
      <c r="Q897" s="92">
        <v>553</v>
      </c>
      <c r="R897" s="64">
        <f t="shared" si="723"/>
        <v>0.61279987846237027</v>
      </c>
      <c r="S897" s="92">
        <v>43</v>
      </c>
      <c r="T897" s="64">
        <f t="shared" si="724"/>
        <v>0.27731835439746189</v>
      </c>
      <c r="U897" s="61">
        <f t="shared" si="725"/>
        <v>596</v>
      </c>
      <c r="V897" s="92">
        <v>9</v>
      </c>
      <c r="W897" s="64">
        <f t="shared" si="726"/>
        <v>3.7138103161397673</v>
      </c>
      <c r="X897" s="92">
        <v>7</v>
      </c>
      <c r="Y897" s="92">
        <f t="shared" si="728"/>
        <v>0.34901487736228393</v>
      </c>
      <c r="Z897" s="62">
        <f t="shared" si="727"/>
        <v>16</v>
      </c>
      <c r="AA897" s="56"/>
      <c r="AB897" s="139">
        <v>13</v>
      </c>
      <c r="AC897" s="139">
        <v>42</v>
      </c>
      <c r="AD897" s="139">
        <v>57</v>
      </c>
      <c r="AE897" s="139">
        <v>13</v>
      </c>
      <c r="AF897" s="139">
        <v>-4</v>
      </c>
      <c r="AG897" s="139">
        <v>4</v>
      </c>
    </row>
    <row r="898" spans="2:33" ht="15" customHeight="1" x14ac:dyDescent="0.3">
      <c r="B898" s="124">
        <v>44720</v>
      </c>
      <c r="C898" s="96"/>
      <c r="D898" s="96"/>
      <c r="E898" s="96"/>
      <c r="F898" s="96"/>
      <c r="G898" s="96"/>
      <c r="H898" s="95">
        <v>441</v>
      </c>
      <c r="I898" s="96"/>
      <c r="J898" s="92">
        <v>1493</v>
      </c>
      <c r="K898" s="93">
        <v>1.0087837837837839</v>
      </c>
      <c r="L898" s="92">
        <v>119</v>
      </c>
      <c r="M898" s="93">
        <v>0.94444444444444442</v>
      </c>
      <c r="N898" s="15">
        <v>1612</v>
      </c>
      <c r="O898" s="56"/>
      <c r="P898" s="56"/>
      <c r="Q898" s="92">
        <v>458</v>
      </c>
      <c r="R898" s="64">
        <f t="shared" ref="R898:R904" si="729">Q898/Q$68</f>
        <v>0.50752684328348208</v>
      </c>
      <c r="S898" s="92">
        <v>51</v>
      </c>
      <c r="T898" s="64">
        <f t="shared" ref="T898:T904" si="730">S898/S$68</f>
        <v>0.32891246684350134</v>
      </c>
      <c r="U898" s="61">
        <f t="shared" ref="U898:U904" si="731">Q898+S898</f>
        <v>509</v>
      </c>
      <c r="V898" s="92">
        <v>6</v>
      </c>
      <c r="W898" s="64">
        <f t="shared" ref="W898:W904" si="732">V898/$V$68</f>
        <v>2.4758735440931781</v>
      </c>
      <c r="X898" s="92">
        <v>7</v>
      </c>
      <c r="Y898" s="92">
        <f t="shared" si="728"/>
        <v>0.34901487736228393</v>
      </c>
      <c r="Z898" s="62">
        <f t="shared" ref="Z898:Z904" si="733">V898+X898</f>
        <v>13</v>
      </c>
      <c r="AA898" s="56"/>
      <c r="AB898" s="139">
        <v>14</v>
      </c>
      <c r="AC898" s="139">
        <v>45</v>
      </c>
      <c r="AD898" s="139">
        <v>52</v>
      </c>
      <c r="AE898" s="139">
        <v>15</v>
      </c>
      <c r="AF898" s="139">
        <v>-4</v>
      </c>
      <c r="AG898" s="139">
        <v>4</v>
      </c>
    </row>
    <row r="899" spans="2:33" ht="15" customHeight="1" x14ac:dyDescent="0.3">
      <c r="B899" s="124">
        <v>44721</v>
      </c>
      <c r="C899" s="74"/>
      <c r="D899" s="74"/>
      <c r="E899" s="74"/>
      <c r="F899" s="74"/>
      <c r="G899" s="74"/>
      <c r="H899" s="95">
        <v>436</v>
      </c>
      <c r="I899" s="56"/>
      <c r="J899" s="92">
        <v>1497</v>
      </c>
      <c r="K899" s="93">
        <v>1.0094403236682401</v>
      </c>
      <c r="L899" s="92">
        <v>117</v>
      </c>
      <c r="M899" s="93">
        <v>1.3</v>
      </c>
      <c r="N899" s="15">
        <v>1614</v>
      </c>
      <c r="O899" s="74"/>
      <c r="P899" s="5"/>
      <c r="Q899" s="92">
        <v>628</v>
      </c>
      <c r="R899" s="64">
        <f t="shared" si="729"/>
        <v>0.69591016939307149</v>
      </c>
      <c r="S899" s="92">
        <v>49</v>
      </c>
      <c r="T899" s="64">
        <f t="shared" si="730"/>
        <v>0.31601393873199146</v>
      </c>
      <c r="U899" s="61">
        <f t="shared" si="731"/>
        <v>677</v>
      </c>
      <c r="V899" s="92">
        <v>2</v>
      </c>
      <c r="W899" s="64">
        <f t="shared" si="732"/>
        <v>0.82529118136439272</v>
      </c>
      <c r="X899" s="92">
        <v>14</v>
      </c>
      <c r="Y899" s="92">
        <f t="shared" si="728"/>
        <v>0.69802975472456785</v>
      </c>
      <c r="Z899" s="62">
        <f t="shared" si="733"/>
        <v>16</v>
      </c>
      <c r="AA899" s="5"/>
      <c r="AB899" s="139">
        <v>28</v>
      </c>
      <c r="AC899" s="139">
        <v>53</v>
      </c>
      <c r="AD899" s="139">
        <v>90</v>
      </c>
      <c r="AE899" s="139">
        <v>22</v>
      </c>
      <c r="AF899" s="139">
        <v>-6</v>
      </c>
      <c r="AG899" s="139">
        <v>-1</v>
      </c>
    </row>
    <row r="900" spans="2:33" ht="15" customHeight="1" x14ac:dyDescent="0.3">
      <c r="B900" s="124">
        <v>44722</v>
      </c>
      <c r="C900" s="74"/>
      <c r="D900" s="74"/>
      <c r="E900" s="74"/>
      <c r="F900" s="74"/>
      <c r="G900" s="74"/>
      <c r="H900" s="95">
        <v>463</v>
      </c>
      <c r="I900" s="56"/>
      <c r="J900" s="92">
        <v>899</v>
      </c>
      <c r="K900" s="93">
        <v>0.60497981157469716</v>
      </c>
      <c r="L900" s="92">
        <v>64</v>
      </c>
      <c r="M900" s="93">
        <v>0.62135922330097082</v>
      </c>
      <c r="N900" s="15">
        <v>963</v>
      </c>
      <c r="O900" s="74"/>
      <c r="P900" s="5"/>
      <c r="Q900" s="95">
        <v>0</v>
      </c>
      <c r="R900" s="67">
        <f t="shared" si="729"/>
        <v>0</v>
      </c>
      <c r="S900" s="95">
        <v>0</v>
      </c>
      <c r="T900" s="67">
        <f t="shared" si="730"/>
        <v>0</v>
      </c>
      <c r="U900" s="61">
        <f t="shared" si="731"/>
        <v>0</v>
      </c>
      <c r="V900" s="95">
        <v>0</v>
      </c>
      <c r="W900" s="67">
        <f t="shared" si="732"/>
        <v>0</v>
      </c>
      <c r="X900" s="95">
        <v>0</v>
      </c>
      <c r="Y900" s="92">
        <f t="shared" si="728"/>
        <v>0</v>
      </c>
      <c r="Z900" s="62">
        <f t="shared" si="733"/>
        <v>0</v>
      </c>
      <c r="AA900" s="5"/>
      <c r="AB900" s="139">
        <v>2</v>
      </c>
      <c r="AC900" s="139">
        <v>33</v>
      </c>
      <c r="AD900" s="139">
        <v>133</v>
      </c>
      <c r="AE900" s="139">
        <v>-8</v>
      </c>
      <c r="AF900" s="139">
        <v>-67</v>
      </c>
      <c r="AG900" s="139">
        <v>15</v>
      </c>
    </row>
    <row r="901" spans="2:33" ht="15" customHeight="1" x14ac:dyDescent="0.3">
      <c r="B901" s="124">
        <v>44723</v>
      </c>
      <c r="C901" s="74"/>
      <c r="D901" s="74"/>
      <c r="E901" s="74"/>
      <c r="F901" s="74"/>
      <c r="G901" s="74"/>
      <c r="H901" s="95">
        <v>453</v>
      </c>
      <c r="I901" s="56"/>
      <c r="J901" s="92">
        <v>852</v>
      </c>
      <c r="K901" s="93">
        <v>0.9508928571428571</v>
      </c>
      <c r="L901" s="92">
        <v>43</v>
      </c>
      <c r="M901" s="93">
        <v>0.72881355932203384</v>
      </c>
      <c r="N901" s="15">
        <v>895</v>
      </c>
      <c r="O901" s="74"/>
      <c r="P901" s="5"/>
      <c r="Q901" s="95">
        <v>0</v>
      </c>
      <c r="R901" s="67">
        <f t="shared" si="729"/>
        <v>0</v>
      </c>
      <c r="S901" s="95">
        <v>0</v>
      </c>
      <c r="T901" s="67">
        <f t="shared" si="730"/>
        <v>0</v>
      </c>
      <c r="U901" s="61">
        <f t="shared" si="731"/>
        <v>0</v>
      </c>
      <c r="V901" s="95">
        <v>0</v>
      </c>
      <c r="W901" s="67">
        <f t="shared" si="732"/>
        <v>0</v>
      </c>
      <c r="X901" s="95">
        <v>0</v>
      </c>
      <c r="Y901" s="92">
        <f t="shared" si="728"/>
        <v>0</v>
      </c>
      <c r="Z901" s="62">
        <f t="shared" si="733"/>
        <v>0</v>
      </c>
      <c r="AA901" s="5"/>
      <c r="AB901" s="139">
        <v>2</v>
      </c>
      <c r="AC901" s="139">
        <v>29</v>
      </c>
      <c r="AD901" s="139">
        <v>93</v>
      </c>
      <c r="AE901" s="139">
        <v>22</v>
      </c>
      <c r="AF901" s="139">
        <v>-1</v>
      </c>
      <c r="AG901" s="139">
        <v>0</v>
      </c>
    </row>
    <row r="902" spans="2:33" ht="15" customHeight="1" x14ac:dyDescent="0.3">
      <c r="B902" s="124">
        <v>44724</v>
      </c>
      <c r="C902" s="74"/>
      <c r="D902" s="74"/>
      <c r="E902" s="74"/>
      <c r="F902" s="74"/>
      <c r="G902" s="74"/>
      <c r="H902" s="95">
        <v>463</v>
      </c>
      <c r="I902" s="56"/>
      <c r="J902" s="92">
        <v>493</v>
      </c>
      <c r="K902" s="93">
        <v>0.55832389580973951</v>
      </c>
      <c r="L902" s="92">
        <v>33</v>
      </c>
      <c r="M902" s="93">
        <v>1.2692307692307692</v>
      </c>
      <c r="N902" s="15">
        <v>526</v>
      </c>
      <c r="O902" s="74"/>
      <c r="P902" s="5"/>
      <c r="Q902" s="95">
        <v>0</v>
      </c>
      <c r="R902" s="67">
        <f t="shared" si="729"/>
        <v>0</v>
      </c>
      <c r="S902" s="95">
        <v>0</v>
      </c>
      <c r="T902" s="67">
        <f t="shared" si="730"/>
        <v>0</v>
      </c>
      <c r="U902" s="61">
        <f t="shared" si="731"/>
        <v>0</v>
      </c>
      <c r="V902" s="95">
        <v>0</v>
      </c>
      <c r="W902" s="67">
        <f t="shared" si="732"/>
        <v>0</v>
      </c>
      <c r="X902" s="95">
        <v>0</v>
      </c>
      <c r="Y902" s="92">
        <f t="shared" si="728"/>
        <v>0</v>
      </c>
      <c r="Z902" s="62">
        <f t="shared" si="733"/>
        <v>0</v>
      </c>
      <c r="AA902" s="5"/>
      <c r="AB902" s="139">
        <v>1</v>
      </c>
      <c r="AC902" s="139">
        <v>24</v>
      </c>
      <c r="AD902" s="139">
        <v>68</v>
      </c>
      <c r="AE902" s="139">
        <v>27</v>
      </c>
      <c r="AF902" s="139">
        <v>10</v>
      </c>
      <c r="AG902" s="139">
        <v>-3</v>
      </c>
    </row>
    <row r="903" spans="2:33" ht="15" customHeight="1" x14ac:dyDescent="0.3">
      <c r="B903" s="124">
        <v>44725</v>
      </c>
      <c r="C903" s="74"/>
      <c r="D903" s="74"/>
      <c r="E903" s="74"/>
      <c r="F903" s="74"/>
      <c r="G903" s="74"/>
      <c r="H903" s="95">
        <v>443</v>
      </c>
      <c r="I903" s="56"/>
      <c r="J903" s="92">
        <v>1138</v>
      </c>
      <c r="K903" s="93">
        <v>0.76995940460081191</v>
      </c>
      <c r="L903" s="92">
        <v>92</v>
      </c>
      <c r="M903" s="93">
        <v>1.0454545454545454</v>
      </c>
      <c r="N903" s="15">
        <v>1230</v>
      </c>
      <c r="O903" s="74"/>
      <c r="P903" s="5"/>
      <c r="Q903" s="92">
        <v>134</v>
      </c>
      <c r="R903" s="64">
        <f t="shared" si="729"/>
        <v>0.14849038646285284</v>
      </c>
      <c r="S903" s="92">
        <v>9</v>
      </c>
      <c r="T903" s="64">
        <f t="shared" si="730"/>
        <v>5.804337650179435E-2</v>
      </c>
      <c r="U903" s="61">
        <f t="shared" si="731"/>
        <v>143</v>
      </c>
      <c r="V903" s="92">
        <v>0</v>
      </c>
      <c r="W903" s="64">
        <f t="shared" si="732"/>
        <v>0</v>
      </c>
      <c r="X903" s="92">
        <v>5</v>
      </c>
      <c r="Y903" s="92">
        <f t="shared" si="728"/>
        <v>0.24929634097305994</v>
      </c>
      <c r="Z903" s="62">
        <f t="shared" si="733"/>
        <v>5</v>
      </c>
      <c r="AA903" s="5"/>
      <c r="AB903" s="139">
        <v>13</v>
      </c>
      <c r="AC903" s="139">
        <v>46</v>
      </c>
      <c r="AD903" s="139">
        <v>86</v>
      </c>
      <c r="AE903" s="139">
        <v>-2</v>
      </c>
      <c r="AF903" s="139">
        <v>-20</v>
      </c>
      <c r="AG903" s="139">
        <v>6</v>
      </c>
    </row>
    <row r="904" spans="2:33" ht="15" customHeight="1" x14ac:dyDescent="0.3">
      <c r="B904" s="124">
        <v>44726</v>
      </c>
      <c r="C904" s="74"/>
      <c r="D904" s="74"/>
      <c r="E904" s="74"/>
      <c r="F904" s="74"/>
      <c r="G904" s="74"/>
      <c r="H904" s="95">
        <v>421</v>
      </c>
      <c r="I904" s="56"/>
      <c r="J904" s="92">
        <v>1483</v>
      </c>
      <c r="K904" s="93">
        <v>1.0013504388926402</v>
      </c>
      <c r="L904" s="92">
        <v>132</v>
      </c>
      <c r="M904" s="93">
        <v>1.2</v>
      </c>
      <c r="N904" s="15">
        <v>1615</v>
      </c>
      <c r="O904" s="74"/>
      <c r="P904" s="5"/>
      <c r="Q904" s="92">
        <v>719</v>
      </c>
      <c r="R904" s="64">
        <f t="shared" si="729"/>
        <v>0.79675065572232229</v>
      </c>
      <c r="S904" s="92">
        <v>138</v>
      </c>
      <c r="T904" s="64">
        <f t="shared" si="730"/>
        <v>0.88999843969418002</v>
      </c>
      <c r="U904" s="61">
        <f t="shared" si="731"/>
        <v>857</v>
      </c>
      <c r="V904" s="92">
        <v>17</v>
      </c>
      <c r="W904" s="64">
        <f t="shared" si="732"/>
        <v>7.0149750415973378</v>
      </c>
      <c r="X904" s="92">
        <v>13</v>
      </c>
      <c r="Y904" s="92">
        <f t="shared" si="728"/>
        <v>0.64817048652995579</v>
      </c>
      <c r="Z904" s="62">
        <f t="shared" si="733"/>
        <v>30</v>
      </c>
      <c r="AA904" s="5"/>
      <c r="AB904" s="139">
        <v>13</v>
      </c>
      <c r="AC904" s="139">
        <v>45</v>
      </c>
      <c r="AD904" s="139">
        <v>60</v>
      </c>
      <c r="AE904" s="139">
        <v>9</v>
      </c>
      <c r="AF904" s="139">
        <v>-7</v>
      </c>
      <c r="AG904" s="139">
        <v>4</v>
      </c>
    </row>
    <row r="905" spans="2:33" ht="15" customHeight="1" x14ac:dyDescent="0.3">
      <c r="B905" s="124">
        <v>44727</v>
      </c>
      <c r="C905" s="74"/>
      <c r="D905" s="74"/>
      <c r="E905" s="74"/>
      <c r="F905" s="74"/>
      <c r="G905" s="74"/>
      <c r="H905" s="95">
        <v>439</v>
      </c>
      <c r="I905" s="56"/>
      <c r="J905" s="92">
        <v>1484</v>
      </c>
      <c r="K905" s="93">
        <v>1.0027027027027027</v>
      </c>
      <c r="L905" s="92">
        <v>112</v>
      </c>
      <c r="M905" s="93">
        <v>0.88888888888888884</v>
      </c>
      <c r="N905" s="15">
        <v>1596</v>
      </c>
      <c r="O905" s="74"/>
      <c r="P905" s="5"/>
      <c r="Q905" s="92">
        <v>472</v>
      </c>
      <c r="R905" s="64">
        <f t="shared" ref="R905:R912" si="734">Q905/Q$68</f>
        <v>0.52304076425721302</v>
      </c>
      <c r="S905" s="92">
        <v>85</v>
      </c>
      <c r="T905" s="64">
        <f t="shared" ref="T905:T912" si="735">S905/S$68</f>
        <v>0.54818744473916881</v>
      </c>
      <c r="U905" s="61">
        <f t="shared" ref="U905:U912" si="736">Q905+S905</f>
        <v>557</v>
      </c>
      <c r="V905" s="92">
        <v>29</v>
      </c>
      <c r="W905" s="64">
        <f t="shared" ref="W905:W912" si="737">V905/$V$68</f>
        <v>11.966722129783694</v>
      </c>
      <c r="X905" s="92">
        <v>7</v>
      </c>
      <c r="Y905" s="92">
        <f t="shared" si="728"/>
        <v>0.34901487736228393</v>
      </c>
      <c r="Z905" s="62">
        <f t="shared" ref="Z905:Z912" si="738">V905+X905</f>
        <v>36</v>
      </c>
      <c r="AA905" s="5"/>
      <c r="AB905" s="139">
        <v>21</v>
      </c>
      <c r="AC905" s="139">
        <v>47</v>
      </c>
      <c r="AD905" s="139">
        <v>69</v>
      </c>
      <c r="AE905" s="139">
        <v>14</v>
      </c>
      <c r="AF905" s="139">
        <v>-8</v>
      </c>
      <c r="AG905" s="139">
        <v>2</v>
      </c>
    </row>
    <row r="906" spans="2:33" ht="15" customHeight="1" x14ac:dyDescent="0.3">
      <c r="B906" s="124">
        <v>44728</v>
      </c>
      <c r="C906" s="74"/>
      <c r="D906" s="74"/>
      <c r="E906" s="74"/>
      <c r="F906" s="74"/>
      <c r="G906" s="74"/>
      <c r="H906" s="95">
        <v>441</v>
      </c>
      <c r="I906" s="56"/>
      <c r="J906" s="92">
        <v>898</v>
      </c>
      <c r="K906" s="93">
        <v>0.60552933243425489</v>
      </c>
      <c r="L906" s="92">
        <v>53</v>
      </c>
      <c r="M906" s="93">
        <v>0.58888888888888891</v>
      </c>
      <c r="N906" s="15">
        <v>951</v>
      </c>
      <c r="O906" s="74"/>
      <c r="P906" s="5"/>
      <c r="Q906" s="92">
        <v>0</v>
      </c>
      <c r="R906" s="64">
        <f t="shared" si="734"/>
        <v>0</v>
      </c>
      <c r="S906" s="92">
        <v>0</v>
      </c>
      <c r="T906" s="64">
        <f t="shared" si="735"/>
        <v>0</v>
      </c>
      <c r="U906" s="61">
        <f t="shared" si="736"/>
        <v>0</v>
      </c>
      <c r="V906" s="92">
        <v>0</v>
      </c>
      <c r="W906" s="64">
        <f t="shared" si="737"/>
        <v>0</v>
      </c>
      <c r="X906" s="92">
        <v>0</v>
      </c>
      <c r="Y906" s="92">
        <f t="shared" si="728"/>
        <v>0</v>
      </c>
      <c r="Z906" s="62">
        <f t="shared" si="738"/>
        <v>0</v>
      </c>
      <c r="AA906" s="5"/>
      <c r="AB906" s="139">
        <v>11</v>
      </c>
      <c r="AC906" s="139">
        <v>35</v>
      </c>
      <c r="AD906" s="139">
        <v>96</v>
      </c>
      <c r="AE906" s="139">
        <v>-18</v>
      </c>
      <c r="AF906" s="139">
        <v>-69</v>
      </c>
      <c r="AG906" s="139">
        <v>20</v>
      </c>
    </row>
    <row r="907" spans="2:33" ht="15" customHeight="1" x14ac:dyDescent="0.3">
      <c r="B907" s="124">
        <v>44729</v>
      </c>
      <c r="C907" s="74"/>
      <c r="D907" s="74"/>
      <c r="E907" s="74"/>
      <c r="F907" s="74"/>
      <c r="G907" s="74"/>
      <c r="H907" s="95">
        <v>458</v>
      </c>
      <c r="I907" s="56"/>
      <c r="J907" s="92">
        <v>1492</v>
      </c>
      <c r="K907" s="93">
        <v>1.0040376850605652</v>
      </c>
      <c r="L907" s="92">
        <v>106</v>
      </c>
      <c r="M907" s="93">
        <v>1.029126213592233</v>
      </c>
      <c r="N907" s="15">
        <v>1598</v>
      </c>
      <c r="O907" s="74"/>
      <c r="P907" s="5"/>
      <c r="Q907" s="92">
        <v>466</v>
      </c>
      <c r="R907" s="64">
        <f t="shared" si="734"/>
        <v>0.51639194098275687</v>
      </c>
      <c r="S907" s="92">
        <v>66</v>
      </c>
      <c r="T907" s="64">
        <f t="shared" si="735"/>
        <v>0.42565142767982522</v>
      </c>
      <c r="U907" s="61">
        <f t="shared" si="736"/>
        <v>532</v>
      </c>
      <c r="V907" s="92">
        <v>50</v>
      </c>
      <c r="W907" s="64">
        <f t="shared" si="737"/>
        <v>20.632279534109816</v>
      </c>
      <c r="X907" s="92">
        <v>5</v>
      </c>
      <c r="Y907" s="92">
        <f t="shared" si="728"/>
        <v>0.24929634097305994</v>
      </c>
      <c r="Z907" s="62">
        <f t="shared" si="738"/>
        <v>55</v>
      </c>
      <c r="AA907" s="5"/>
      <c r="AB907" s="139">
        <v>10</v>
      </c>
      <c r="AC907" s="139">
        <v>45</v>
      </c>
      <c r="AD907" s="139">
        <v>87</v>
      </c>
      <c r="AE907" s="139">
        <v>5</v>
      </c>
      <c r="AF907" s="139">
        <v>-23</v>
      </c>
      <c r="AG907" s="139">
        <v>7</v>
      </c>
    </row>
    <row r="908" spans="2:33" ht="15" customHeight="1" x14ac:dyDescent="0.3">
      <c r="B908" s="124">
        <v>44730</v>
      </c>
      <c r="C908" s="74"/>
      <c r="D908" s="74"/>
      <c r="E908" s="74"/>
      <c r="F908" s="74"/>
      <c r="G908" s="74"/>
      <c r="H908" s="95">
        <v>448</v>
      </c>
      <c r="I908" s="56"/>
      <c r="J908" s="92">
        <v>918</v>
      </c>
      <c r="K908" s="93">
        <v>1.0245535714285714</v>
      </c>
      <c r="L908" s="92">
        <v>58</v>
      </c>
      <c r="M908" s="93">
        <v>0.98305084745762716</v>
      </c>
      <c r="N908" s="15">
        <v>976</v>
      </c>
      <c r="O908" s="74"/>
      <c r="P908" s="5"/>
      <c r="Q908" s="95">
        <v>0</v>
      </c>
      <c r="R908" s="67">
        <f t="shared" si="734"/>
        <v>0</v>
      </c>
      <c r="S908" s="95">
        <v>0</v>
      </c>
      <c r="T908" s="67">
        <f t="shared" si="735"/>
        <v>0</v>
      </c>
      <c r="U908" s="61">
        <f t="shared" si="736"/>
        <v>0</v>
      </c>
      <c r="V908" s="95">
        <v>0</v>
      </c>
      <c r="W908" s="67">
        <f t="shared" si="737"/>
        <v>0</v>
      </c>
      <c r="X908" s="95">
        <v>0</v>
      </c>
      <c r="Y908" s="92">
        <f t="shared" si="728"/>
        <v>0</v>
      </c>
      <c r="Z908" s="62">
        <f t="shared" si="738"/>
        <v>0</v>
      </c>
      <c r="AA908" s="5"/>
      <c r="AB908" s="139">
        <v>3</v>
      </c>
      <c r="AC908" s="139">
        <v>25</v>
      </c>
      <c r="AD908" s="139">
        <v>76</v>
      </c>
      <c r="AE908" s="139">
        <v>22</v>
      </c>
      <c r="AF908" s="139">
        <v>7</v>
      </c>
      <c r="AG908" s="139">
        <v>0</v>
      </c>
    </row>
    <row r="909" spans="2:33" ht="15" customHeight="1" x14ac:dyDescent="0.3">
      <c r="B909" s="124">
        <v>44731</v>
      </c>
      <c r="C909" s="74"/>
      <c r="D909" s="74"/>
      <c r="E909" s="74"/>
      <c r="F909" s="74"/>
      <c r="G909" s="74"/>
      <c r="H909" s="95">
        <v>476</v>
      </c>
      <c r="I909" s="56"/>
      <c r="J909" s="92">
        <v>897</v>
      </c>
      <c r="K909" s="93">
        <v>1.0158550396375992</v>
      </c>
      <c r="L909" s="92">
        <v>32</v>
      </c>
      <c r="M909" s="93">
        <v>1.2307692307692308</v>
      </c>
      <c r="N909" s="15">
        <v>929</v>
      </c>
      <c r="O909" s="74"/>
      <c r="P909" s="5"/>
      <c r="Q909" s="95">
        <v>0</v>
      </c>
      <c r="R909" s="67">
        <f t="shared" si="734"/>
        <v>0</v>
      </c>
      <c r="S909" s="95">
        <v>0</v>
      </c>
      <c r="T909" s="67">
        <f t="shared" si="735"/>
        <v>0</v>
      </c>
      <c r="U909" s="61">
        <f t="shared" si="736"/>
        <v>0</v>
      </c>
      <c r="V909" s="95">
        <v>0</v>
      </c>
      <c r="W909" s="67">
        <f t="shared" si="737"/>
        <v>0</v>
      </c>
      <c r="X909" s="95">
        <v>0</v>
      </c>
      <c r="Y909" s="92">
        <f t="shared" si="728"/>
        <v>0</v>
      </c>
      <c r="Z909" s="62">
        <f t="shared" si="738"/>
        <v>0</v>
      </c>
      <c r="AA909" s="5"/>
      <c r="AB909" s="139">
        <v>0</v>
      </c>
      <c r="AC909" s="139">
        <v>23</v>
      </c>
      <c r="AD909" s="139">
        <v>36</v>
      </c>
      <c r="AE909" s="139">
        <v>19</v>
      </c>
      <c r="AF909" s="139">
        <v>13</v>
      </c>
      <c r="AG909" s="139">
        <v>1</v>
      </c>
    </row>
    <row r="910" spans="2:33" ht="15" customHeight="1" x14ac:dyDescent="0.3">
      <c r="B910" s="124">
        <v>44732</v>
      </c>
      <c r="C910" s="74"/>
      <c r="D910" s="74"/>
      <c r="E910" s="74"/>
      <c r="F910" s="74"/>
      <c r="G910" s="74"/>
      <c r="H910" s="95">
        <v>440</v>
      </c>
      <c r="I910" s="56"/>
      <c r="J910" s="92">
        <v>1493</v>
      </c>
      <c r="K910" s="93">
        <v>1.010148849797023</v>
      </c>
      <c r="L910" s="92">
        <v>89</v>
      </c>
      <c r="M910" s="93">
        <v>1.0113636363636365</v>
      </c>
      <c r="N910" s="15">
        <v>1582</v>
      </c>
      <c r="O910" s="74"/>
      <c r="P910" s="5"/>
      <c r="Q910" s="92">
        <v>662</v>
      </c>
      <c r="R910" s="64">
        <f t="shared" si="734"/>
        <v>0.73358683461498941</v>
      </c>
      <c r="S910" s="92">
        <v>136</v>
      </c>
      <c r="T910" s="64">
        <f t="shared" si="735"/>
        <v>0.8770999115826702</v>
      </c>
      <c r="U910" s="61">
        <f t="shared" si="736"/>
        <v>798</v>
      </c>
      <c r="V910" s="92">
        <v>0</v>
      </c>
      <c r="W910" s="64">
        <f t="shared" si="737"/>
        <v>0</v>
      </c>
      <c r="X910" s="92">
        <v>15</v>
      </c>
      <c r="Y910" s="92">
        <f t="shared" si="728"/>
        <v>0.7478890229191798</v>
      </c>
      <c r="Z910" s="62">
        <f t="shared" si="738"/>
        <v>15</v>
      </c>
      <c r="AA910" s="5"/>
      <c r="AB910" s="139">
        <v>11</v>
      </c>
      <c r="AC910" s="139">
        <v>43</v>
      </c>
      <c r="AD910" s="139">
        <v>53</v>
      </c>
      <c r="AE910" s="139">
        <v>9</v>
      </c>
      <c r="AF910" s="139">
        <v>-7</v>
      </c>
      <c r="AG910" s="139">
        <v>6</v>
      </c>
    </row>
    <row r="911" spans="2:33" ht="15" customHeight="1" x14ac:dyDescent="0.3">
      <c r="B911" s="124">
        <v>44733</v>
      </c>
      <c r="C911" s="74"/>
      <c r="D911" s="74"/>
      <c r="E911" s="74"/>
      <c r="F911" s="74"/>
      <c r="G911" s="74"/>
      <c r="H911" s="95">
        <v>425</v>
      </c>
      <c r="I911" s="56"/>
      <c r="J911" s="92">
        <v>1485</v>
      </c>
      <c r="K911" s="93">
        <v>1.0027008777852802</v>
      </c>
      <c r="L911" s="92">
        <v>125</v>
      </c>
      <c r="M911" s="93">
        <v>1.1363636363636365</v>
      </c>
      <c r="N911" s="15">
        <v>1610</v>
      </c>
      <c r="O911" s="74"/>
      <c r="P911" s="5"/>
      <c r="Q911" s="92">
        <v>901</v>
      </c>
      <c r="R911" s="64">
        <f t="shared" si="734"/>
        <v>0.99843162838082389</v>
      </c>
      <c r="S911" s="92">
        <v>107</v>
      </c>
      <c r="T911" s="64">
        <f t="shared" si="735"/>
        <v>0.69007125396577729</v>
      </c>
      <c r="U911" s="61">
        <f t="shared" si="736"/>
        <v>1008</v>
      </c>
      <c r="V911" s="92">
        <v>11</v>
      </c>
      <c r="W911" s="64">
        <f t="shared" si="737"/>
        <v>4.5391014975041601</v>
      </c>
      <c r="X911" s="92">
        <v>11</v>
      </c>
      <c r="Y911" s="92">
        <f t="shared" si="728"/>
        <v>0.54845195014073189</v>
      </c>
      <c r="Z911" s="62">
        <f t="shared" si="738"/>
        <v>22</v>
      </c>
      <c r="AA911" s="5"/>
      <c r="AB911" s="139">
        <v>12</v>
      </c>
      <c r="AC911" s="139">
        <v>43</v>
      </c>
      <c r="AD911" s="139">
        <v>42</v>
      </c>
      <c r="AE911" s="139">
        <v>11</v>
      </c>
      <c r="AF911" s="139">
        <v>-5</v>
      </c>
      <c r="AG911" s="139">
        <v>5</v>
      </c>
    </row>
    <row r="912" spans="2:33" ht="15" customHeight="1" x14ac:dyDescent="0.3">
      <c r="B912" s="124">
        <v>44734</v>
      </c>
      <c r="C912" s="74"/>
      <c r="D912" s="74"/>
      <c r="E912" s="74"/>
      <c r="F912" s="74"/>
      <c r="G912" s="74"/>
      <c r="H912" s="95">
        <v>448</v>
      </c>
      <c r="I912" s="56"/>
      <c r="J912" s="92">
        <v>1373</v>
      </c>
      <c r="K912" s="93">
        <v>0.92770270270270272</v>
      </c>
      <c r="L912" s="92">
        <v>113</v>
      </c>
      <c r="M912" s="93">
        <v>0.89682539682539686</v>
      </c>
      <c r="N912" s="15">
        <v>1486</v>
      </c>
      <c r="O912" s="74"/>
      <c r="P912" s="5"/>
      <c r="Q912" s="92">
        <v>1194</v>
      </c>
      <c r="R912" s="64">
        <f t="shared" si="734"/>
        <v>1.3231158316167633</v>
      </c>
      <c r="S912" s="92">
        <v>60</v>
      </c>
      <c r="T912" s="64">
        <f t="shared" si="735"/>
        <v>0.38695584334529565</v>
      </c>
      <c r="U912" s="61">
        <f t="shared" si="736"/>
        <v>1254</v>
      </c>
      <c r="V912" s="92">
        <v>26</v>
      </c>
      <c r="W912" s="64">
        <f t="shared" si="737"/>
        <v>10.728785357737104</v>
      </c>
      <c r="X912" s="92">
        <v>4</v>
      </c>
      <c r="Y912" s="92">
        <f t="shared" si="728"/>
        <v>0.19943707277844794</v>
      </c>
      <c r="Z912" s="62">
        <f t="shared" si="738"/>
        <v>30</v>
      </c>
      <c r="AA912" s="5"/>
      <c r="AB912" s="139">
        <v>14</v>
      </c>
      <c r="AC912" s="139">
        <v>44</v>
      </c>
      <c r="AD912" s="139">
        <v>60</v>
      </c>
      <c r="AE912" s="139">
        <v>12</v>
      </c>
      <c r="AF912" s="139">
        <v>-6</v>
      </c>
      <c r="AG912" s="139">
        <v>5</v>
      </c>
    </row>
    <row r="913" spans="2:33" ht="15" customHeight="1" x14ac:dyDescent="0.3">
      <c r="B913" s="124">
        <v>44735</v>
      </c>
      <c r="C913" s="74"/>
      <c r="D913" s="74"/>
      <c r="E913" s="74"/>
      <c r="F913" s="74"/>
      <c r="G913" s="74"/>
      <c r="H913" s="95">
        <v>425</v>
      </c>
      <c r="I913" s="56"/>
      <c r="J913" s="92">
        <v>1018</v>
      </c>
      <c r="K913" s="93">
        <v>0.68644639244774108</v>
      </c>
      <c r="L913" s="92">
        <v>2</v>
      </c>
      <c r="M913" s="93">
        <v>2.2222222222222223E-2</v>
      </c>
      <c r="N913" s="15">
        <v>1020</v>
      </c>
      <c r="O913" s="74"/>
      <c r="P913" s="5"/>
      <c r="Q913" s="92">
        <v>1082</v>
      </c>
      <c r="R913" s="64">
        <f t="shared" ref="R913:R919" si="739">Q913/Q$68</f>
        <v>1.1990044638269162</v>
      </c>
      <c r="S913" s="92">
        <v>94</v>
      </c>
      <c r="T913" s="64">
        <f t="shared" ref="T913:T919" si="740">S913/S$68</f>
        <v>0.60623082124096317</v>
      </c>
      <c r="U913" s="61">
        <f t="shared" ref="U913:U919" si="741">Q913+S913</f>
        <v>1176</v>
      </c>
      <c r="V913" s="92">
        <v>17</v>
      </c>
      <c r="W913" s="64">
        <f t="shared" ref="W913:W919" si="742">V913/$V$68</f>
        <v>7.0149750415973378</v>
      </c>
      <c r="X913" s="92">
        <v>29</v>
      </c>
      <c r="Y913" s="92">
        <f t="shared" si="728"/>
        <v>1.4459187776437477</v>
      </c>
      <c r="Z913" s="62">
        <f t="shared" ref="Z913:Z919" si="743">V913+X913</f>
        <v>46</v>
      </c>
      <c r="AA913" s="5"/>
      <c r="AB913" s="139">
        <v>19</v>
      </c>
      <c r="AC913" s="139">
        <v>47</v>
      </c>
      <c r="AD913" s="139">
        <v>96</v>
      </c>
      <c r="AE913" s="139">
        <v>14</v>
      </c>
      <c r="AF913" s="139">
        <v>-7</v>
      </c>
      <c r="AG913" s="139">
        <v>2</v>
      </c>
    </row>
    <row r="914" spans="2:33" ht="15" customHeight="1" x14ac:dyDescent="0.3">
      <c r="B914" s="124">
        <v>44736</v>
      </c>
      <c r="C914" s="74"/>
      <c r="D914" s="74"/>
      <c r="E914" s="74"/>
      <c r="F914" s="74"/>
      <c r="G914" s="74"/>
      <c r="H914" s="95">
        <v>452</v>
      </c>
      <c r="I914" s="56"/>
      <c r="J914" s="92">
        <v>1233</v>
      </c>
      <c r="K914" s="93">
        <v>0.82974427994616418</v>
      </c>
      <c r="L914" s="92">
        <v>97</v>
      </c>
      <c r="M914" s="93">
        <v>0.94174757281553401</v>
      </c>
      <c r="N914" s="15">
        <v>1330</v>
      </c>
      <c r="O914" s="74"/>
      <c r="P914" s="5"/>
      <c r="Q914" s="92">
        <v>959</v>
      </c>
      <c r="R914" s="64">
        <f t="shared" si="739"/>
        <v>1.0627035867005661</v>
      </c>
      <c r="S914" s="92">
        <v>44</v>
      </c>
      <c r="T914" s="64">
        <f t="shared" si="740"/>
        <v>0.2837676184532168</v>
      </c>
      <c r="U914" s="61">
        <f t="shared" si="741"/>
        <v>1003</v>
      </c>
      <c r="V914" s="92">
        <v>0</v>
      </c>
      <c r="W914" s="64">
        <f t="shared" si="742"/>
        <v>0</v>
      </c>
      <c r="X914" s="92">
        <v>17</v>
      </c>
      <c r="Y914" s="92">
        <f t="shared" si="728"/>
        <v>0.84760755930840381</v>
      </c>
      <c r="Z914" s="62">
        <f t="shared" si="743"/>
        <v>17</v>
      </c>
      <c r="AA914" s="5"/>
      <c r="AB914" s="139">
        <v>7</v>
      </c>
      <c r="AC914" s="139">
        <v>37</v>
      </c>
      <c r="AD914" s="139">
        <v>85</v>
      </c>
      <c r="AE914" s="139">
        <v>4</v>
      </c>
      <c r="AF914" s="139">
        <v>-21</v>
      </c>
      <c r="AG914" s="139">
        <v>8</v>
      </c>
    </row>
    <row r="915" spans="2:33" ht="15" customHeight="1" x14ac:dyDescent="0.3">
      <c r="B915" s="124">
        <v>44737</v>
      </c>
      <c r="C915" s="74"/>
      <c r="D915" s="74"/>
      <c r="E915" s="74"/>
      <c r="F915" s="74"/>
      <c r="G915" s="74"/>
      <c r="H915" s="95">
        <v>445</v>
      </c>
      <c r="I915" s="56"/>
      <c r="J915" s="92">
        <v>921</v>
      </c>
      <c r="K915" s="93">
        <v>1.0279017857142858</v>
      </c>
      <c r="L915" s="92">
        <v>51</v>
      </c>
      <c r="M915" s="93">
        <v>0.86440677966101698</v>
      </c>
      <c r="N915" s="15">
        <v>972</v>
      </c>
      <c r="O915" s="74"/>
      <c r="P915" s="5"/>
      <c r="Q915" s="95">
        <v>0</v>
      </c>
      <c r="R915" s="67">
        <f t="shared" si="739"/>
        <v>0</v>
      </c>
      <c r="S915" s="95">
        <v>0</v>
      </c>
      <c r="T915" s="67">
        <f t="shared" si="740"/>
        <v>0</v>
      </c>
      <c r="U915" s="61">
        <f t="shared" si="741"/>
        <v>0</v>
      </c>
      <c r="V915" s="95">
        <v>0</v>
      </c>
      <c r="W915" s="67">
        <f t="shared" si="742"/>
        <v>0</v>
      </c>
      <c r="X915" s="95">
        <v>0</v>
      </c>
      <c r="Y915" s="92">
        <f t="shared" si="728"/>
        <v>0</v>
      </c>
      <c r="Z915" s="62">
        <f t="shared" si="743"/>
        <v>0</v>
      </c>
      <c r="AA915" s="5"/>
      <c r="AB915" s="139">
        <v>8</v>
      </c>
      <c r="AC915" s="139">
        <v>28</v>
      </c>
      <c r="AD915" s="139">
        <v>84</v>
      </c>
      <c r="AE915" s="139">
        <v>25</v>
      </c>
      <c r="AF915" s="139">
        <v>11</v>
      </c>
      <c r="AG915" s="139">
        <v>0</v>
      </c>
    </row>
    <row r="916" spans="2:33" ht="15" customHeight="1" x14ac:dyDescent="0.3">
      <c r="B916" s="124">
        <v>44738</v>
      </c>
      <c r="C916" s="74"/>
      <c r="D916" s="74"/>
      <c r="E916" s="74"/>
      <c r="F916" s="74"/>
      <c r="G916" s="74"/>
      <c r="H916" s="95">
        <v>459</v>
      </c>
      <c r="I916" s="56"/>
      <c r="J916" s="92">
        <v>895</v>
      </c>
      <c r="K916" s="93">
        <v>1.013590033975085</v>
      </c>
      <c r="L916" s="92">
        <v>41</v>
      </c>
      <c r="M916" s="93">
        <v>1.5769230769230769</v>
      </c>
      <c r="N916" s="15">
        <v>936</v>
      </c>
      <c r="O916" s="74"/>
      <c r="P916" s="5"/>
      <c r="Q916" s="95">
        <v>0</v>
      </c>
      <c r="R916" s="67">
        <f t="shared" si="739"/>
        <v>0</v>
      </c>
      <c r="S916" s="95">
        <v>0</v>
      </c>
      <c r="T916" s="67">
        <f t="shared" si="740"/>
        <v>0</v>
      </c>
      <c r="U916" s="61">
        <f t="shared" si="741"/>
        <v>0</v>
      </c>
      <c r="V916" s="95">
        <v>0</v>
      </c>
      <c r="W916" s="67">
        <f t="shared" si="742"/>
        <v>0</v>
      </c>
      <c r="X916" s="95">
        <v>0</v>
      </c>
      <c r="Y916" s="92">
        <f t="shared" si="728"/>
        <v>0</v>
      </c>
      <c r="Z916" s="62">
        <f t="shared" si="743"/>
        <v>0</v>
      </c>
      <c r="AA916" s="5"/>
      <c r="AB916" s="139">
        <v>4</v>
      </c>
      <c r="AC916" s="139">
        <v>25</v>
      </c>
      <c r="AD916" s="139">
        <v>52</v>
      </c>
      <c r="AE916" s="139">
        <v>18</v>
      </c>
      <c r="AF916" s="139">
        <v>14</v>
      </c>
      <c r="AG916" s="139">
        <v>1</v>
      </c>
    </row>
    <row r="917" spans="2:33" ht="15" customHeight="1" x14ac:dyDescent="0.3">
      <c r="B917" s="124">
        <v>44739</v>
      </c>
      <c r="C917" s="74"/>
      <c r="D917" s="74"/>
      <c r="E917" s="74"/>
      <c r="F917" s="74"/>
      <c r="G917" s="74"/>
      <c r="H917" s="95">
        <v>452</v>
      </c>
      <c r="I917" s="56"/>
      <c r="J917" s="92">
        <v>1494</v>
      </c>
      <c r="K917" s="93">
        <v>1.0108254397834913</v>
      </c>
      <c r="L917" s="92">
        <v>90</v>
      </c>
      <c r="M917" s="93">
        <v>1.0227272727272727</v>
      </c>
      <c r="N917" s="15">
        <v>1584</v>
      </c>
      <c r="O917" s="74"/>
      <c r="P917" s="5"/>
      <c r="Q917" s="92">
        <v>1414</v>
      </c>
      <c r="R917" s="64">
        <f t="shared" si="739"/>
        <v>1.5669060183468202</v>
      </c>
      <c r="S917" s="92">
        <v>256</v>
      </c>
      <c r="T917" s="64">
        <f t="shared" si="740"/>
        <v>1.6510115982732616</v>
      </c>
      <c r="U917" s="61">
        <f t="shared" si="741"/>
        <v>1670</v>
      </c>
      <c r="V917" s="92">
        <v>24</v>
      </c>
      <c r="W917" s="64">
        <f t="shared" si="742"/>
        <v>9.9034941763727122</v>
      </c>
      <c r="X917" s="92">
        <v>12</v>
      </c>
      <c r="Y917" s="92">
        <f t="shared" si="728"/>
        <v>0.59831121833534384</v>
      </c>
      <c r="Z917" s="62">
        <f t="shared" si="743"/>
        <v>36</v>
      </c>
      <c r="AA917" s="5"/>
      <c r="AB917" s="139">
        <v>13</v>
      </c>
      <c r="AC917" s="139">
        <v>42</v>
      </c>
      <c r="AD917" s="139">
        <v>58</v>
      </c>
      <c r="AE917" s="139">
        <v>10</v>
      </c>
      <c r="AF917" s="139">
        <v>-7</v>
      </c>
      <c r="AG917" s="139">
        <v>5</v>
      </c>
    </row>
    <row r="918" spans="2:33" ht="15" customHeight="1" x14ac:dyDescent="0.3">
      <c r="B918" s="124">
        <v>44740</v>
      </c>
      <c r="C918" s="74"/>
      <c r="D918" s="74"/>
      <c r="E918" s="74"/>
      <c r="F918" s="74"/>
      <c r="G918" s="74"/>
      <c r="H918" s="95">
        <v>421</v>
      </c>
      <c r="I918" s="56"/>
      <c r="J918" s="92">
        <v>1486</v>
      </c>
      <c r="K918" s="93">
        <v>1.0033760972316004</v>
      </c>
      <c r="L918" s="92">
        <v>106</v>
      </c>
      <c r="M918" s="93">
        <v>0.96363636363636362</v>
      </c>
      <c r="N918" s="15">
        <v>1592</v>
      </c>
      <c r="O918" s="74"/>
      <c r="P918" s="5"/>
      <c r="Q918" s="92">
        <v>1278</v>
      </c>
      <c r="R918" s="64">
        <f t="shared" si="739"/>
        <v>1.4161993574591487</v>
      </c>
      <c r="S918" s="92">
        <v>190</v>
      </c>
      <c r="T918" s="64">
        <f t="shared" si="740"/>
        <v>1.2253601705934363</v>
      </c>
      <c r="U918" s="61">
        <f t="shared" si="741"/>
        <v>1468</v>
      </c>
      <c r="V918" s="92">
        <v>0</v>
      </c>
      <c r="W918" s="64">
        <f t="shared" si="742"/>
        <v>0</v>
      </c>
      <c r="X918" s="92">
        <v>8</v>
      </c>
      <c r="Y918" s="92">
        <f t="shared" si="728"/>
        <v>0.39887414555689588</v>
      </c>
      <c r="Z918" s="62">
        <f t="shared" si="743"/>
        <v>8</v>
      </c>
      <c r="AA918" s="5"/>
      <c r="AB918" s="139">
        <v>17</v>
      </c>
      <c r="AC918" s="139">
        <v>44</v>
      </c>
      <c r="AD918" s="139">
        <v>67</v>
      </c>
      <c r="AE918" s="139">
        <v>13</v>
      </c>
      <c r="AF918" s="139">
        <v>-7</v>
      </c>
      <c r="AG918" s="139">
        <v>4</v>
      </c>
    </row>
    <row r="919" spans="2:33" ht="15" customHeight="1" x14ac:dyDescent="0.3">
      <c r="B919" s="124">
        <v>44741</v>
      </c>
      <c r="C919" s="74"/>
      <c r="D919" s="74"/>
      <c r="E919" s="74"/>
      <c r="F919" s="74"/>
      <c r="G919" s="74"/>
      <c r="H919" s="95">
        <v>441</v>
      </c>
      <c r="I919" s="56"/>
      <c r="J919" s="92">
        <v>1492</v>
      </c>
      <c r="K919" s="93">
        <v>1.008108108108108</v>
      </c>
      <c r="L919" s="92">
        <v>110</v>
      </c>
      <c r="M919" s="93">
        <v>0.87301587301587302</v>
      </c>
      <c r="N919" s="15">
        <v>1602</v>
      </c>
      <c r="O919" s="74"/>
      <c r="P919" s="5"/>
      <c r="Q919" s="92">
        <v>1766</v>
      </c>
      <c r="R919" s="64">
        <f t="shared" si="739"/>
        <v>1.9569703171149113</v>
      </c>
      <c r="S919" s="92">
        <v>227</v>
      </c>
      <c r="T919" s="64">
        <f t="shared" si="740"/>
        <v>1.4639829406563687</v>
      </c>
      <c r="U919" s="61">
        <f t="shared" si="741"/>
        <v>1993</v>
      </c>
      <c r="V919" s="92">
        <v>17</v>
      </c>
      <c r="W919" s="64">
        <f t="shared" si="742"/>
        <v>7.0149750415973378</v>
      </c>
      <c r="X919" s="92">
        <v>24</v>
      </c>
      <c r="Y919" s="92">
        <f t="shared" si="728"/>
        <v>1.1966224366706877</v>
      </c>
      <c r="Z919" s="62">
        <f t="shared" si="743"/>
        <v>41</v>
      </c>
      <c r="AA919" s="5"/>
      <c r="AB919" s="139">
        <v>18</v>
      </c>
      <c r="AC919" s="139">
        <v>45</v>
      </c>
      <c r="AD919" s="139">
        <v>69</v>
      </c>
      <c r="AE919" s="139">
        <v>13</v>
      </c>
      <c r="AF919" s="139">
        <v>-9</v>
      </c>
      <c r="AG919" s="139">
        <v>5</v>
      </c>
    </row>
    <row r="920" spans="2:33" ht="15" customHeight="1" x14ac:dyDescent="0.3">
      <c r="B920" s="124">
        <v>44742</v>
      </c>
      <c r="C920" s="74"/>
      <c r="D920" s="74"/>
      <c r="E920" s="74"/>
      <c r="F920" s="74"/>
      <c r="G920" s="74"/>
      <c r="H920" s="95">
        <v>440</v>
      </c>
      <c r="I920" s="56"/>
      <c r="J920" s="92">
        <v>1493</v>
      </c>
      <c r="K920" s="93">
        <v>1.0067430883344572</v>
      </c>
      <c r="L920" s="92">
        <v>108</v>
      </c>
      <c r="M920" s="93">
        <v>1.2</v>
      </c>
      <c r="N920" s="15">
        <v>1601</v>
      </c>
      <c r="O920" s="74"/>
      <c r="P920" s="5"/>
      <c r="Q920" s="92">
        <v>1320</v>
      </c>
      <c r="R920" s="64">
        <f t="shared" ref="R920:R926" si="744">Q920/Q$68</f>
        <v>1.4627411203803413</v>
      </c>
      <c r="S920" s="92">
        <v>266</v>
      </c>
      <c r="T920" s="64">
        <f t="shared" ref="T920:T926" si="745">S920/S$68</f>
        <v>1.7155042388308108</v>
      </c>
      <c r="U920" s="61">
        <f t="shared" ref="U920:U926" si="746">Q920+S920</f>
        <v>1586</v>
      </c>
      <c r="V920" s="92">
        <v>8</v>
      </c>
      <c r="W920" s="64">
        <f t="shared" ref="W920:W926" si="747">V920/$V$68</f>
        <v>3.3011647254575709</v>
      </c>
      <c r="X920" s="92">
        <v>7</v>
      </c>
      <c r="Y920" s="92">
        <f t="shared" si="728"/>
        <v>0.34901487736228393</v>
      </c>
      <c r="Z920" s="62">
        <f t="shared" ref="Z920:Z926" si="748">V920+X920</f>
        <v>15</v>
      </c>
      <c r="AA920" s="5"/>
      <c r="AB920" s="139">
        <v>24</v>
      </c>
      <c r="AC920" s="139">
        <v>50</v>
      </c>
      <c r="AD920" s="139">
        <v>77</v>
      </c>
      <c r="AE920" s="139">
        <v>16</v>
      </c>
      <c r="AF920" s="139">
        <v>-7</v>
      </c>
      <c r="AG920" s="139">
        <v>3</v>
      </c>
    </row>
    <row r="921" spans="2:33" ht="15" customHeight="1" x14ac:dyDescent="0.3">
      <c r="B921" s="124">
        <v>44743</v>
      </c>
      <c r="C921" s="74"/>
      <c r="D921" s="74"/>
      <c r="E921" s="74"/>
      <c r="F921" s="74"/>
      <c r="G921" s="74"/>
      <c r="H921" s="95">
        <v>440</v>
      </c>
      <c r="I921" s="56"/>
      <c r="J921" s="92">
        <v>1493</v>
      </c>
      <c r="K921" s="93">
        <v>1.0047106325706594</v>
      </c>
      <c r="L921" s="92">
        <v>107</v>
      </c>
      <c r="M921" s="93">
        <v>1.0388349514563107</v>
      </c>
      <c r="N921" s="15">
        <v>1600</v>
      </c>
      <c r="O921" s="74"/>
      <c r="P921" s="5"/>
      <c r="Q921" s="92">
        <v>1062</v>
      </c>
      <c r="R921" s="64">
        <f t="shared" si="744"/>
        <v>1.1768417195787291</v>
      </c>
      <c r="S921" s="92">
        <v>44</v>
      </c>
      <c r="T921" s="64">
        <f t="shared" si="745"/>
        <v>0.2837676184532168</v>
      </c>
      <c r="U921" s="61">
        <f t="shared" si="746"/>
        <v>1106</v>
      </c>
      <c r="V921" s="92">
        <v>24</v>
      </c>
      <c r="W921" s="64">
        <f t="shared" si="747"/>
        <v>9.9034941763727122</v>
      </c>
      <c r="X921" s="92">
        <v>27</v>
      </c>
      <c r="Y921" s="92">
        <f t="shared" si="728"/>
        <v>1.3462002412545235</v>
      </c>
      <c r="Z921" s="62">
        <f t="shared" si="748"/>
        <v>51</v>
      </c>
      <c r="AA921" s="5"/>
      <c r="AB921" s="139">
        <v>15</v>
      </c>
      <c r="AC921" s="139">
        <v>44</v>
      </c>
      <c r="AD921" s="139">
        <v>87</v>
      </c>
      <c r="AE921" s="139">
        <v>13</v>
      </c>
      <c r="AF921" s="139">
        <v>-10</v>
      </c>
      <c r="AG921" s="139">
        <v>3</v>
      </c>
    </row>
    <row r="922" spans="2:33" ht="15" customHeight="1" x14ac:dyDescent="0.3">
      <c r="B922" s="124">
        <v>44744</v>
      </c>
      <c r="C922" s="74"/>
      <c r="D922" s="74"/>
      <c r="E922" s="74"/>
      <c r="F922" s="74"/>
      <c r="G922" s="74"/>
      <c r="H922" s="95">
        <v>450</v>
      </c>
      <c r="I922" s="56"/>
      <c r="J922" s="92">
        <v>922</v>
      </c>
      <c r="K922" s="93">
        <v>1.0290178571428572</v>
      </c>
      <c r="L922" s="92">
        <v>48</v>
      </c>
      <c r="M922" s="93">
        <v>0.81355932203389836</v>
      </c>
      <c r="N922" s="15">
        <v>970</v>
      </c>
      <c r="O922" s="74"/>
      <c r="P922" s="5"/>
      <c r="Q922" s="95">
        <v>0</v>
      </c>
      <c r="R922" s="67">
        <f t="shared" si="744"/>
        <v>0</v>
      </c>
      <c r="S922" s="95">
        <v>0</v>
      </c>
      <c r="T922" s="67">
        <f t="shared" si="745"/>
        <v>0</v>
      </c>
      <c r="U922" s="61">
        <f t="shared" si="746"/>
        <v>0</v>
      </c>
      <c r="V922" s="95">
        <v>0</v>
      </c>
      <c r="W922" s="67">
        <f t="shared" si="747"/>
        <v>0</v>
      </c>
      <c r="X922" s="95">
        <v>0</v>
      </c>
      <c r="Y922" s="92">
        <f t="shared" si="728"/>
        <v>0</v>
      </c>
      <c r="Z922" s="62">
        <f t="shared" si="748"/>
        <v>0</v>
      </c>
      <c r="AA922" s="5"/>
      <c r="AB922" s="139">
        <v>12</v>
      </c>
      <c r="AC922" s="139">
        <v>35</v>
      </c>
      <c r="AD922" s="139">
        <v>96</v>
      </c>
      <c r="AE922" s="139">
        <v>30</v>
      </c>
      <c r="AF922" s="139">
        <v>11</v>
      </c>
      <c r="AG922" s="139">
        <v>-3</v>
      </c>
    </row>
    <row r="923" spans="2:33" ht="15" customHeight="1" x14ac:dyDescent="0.3">
      <c r="B923" s="124">
        <v>44745</v>
      </c>
      <c r="C923" s="74"/>
      <c r="D923" s="74"/>
      <c r="E923" s="74"/>
      <c r="F923" s="74"/>
      <c r="G923" s="74"/>
      <c r="H923" s="95">
        <v>466</v>
      </c>
      <c r="I923" s="56"/>
      <c r="J923" s="92">
        <v>897</v>
      </c>
      <c r="K923" s="93">
        <v>1.0158550396375992</v>
      </c>
      <c r="L923" s="92">
        <v>34</v>
      </c>
      <c r="M923" s="93">
        <v>1.3076923076923077</v>
      </c>
      <c r="N923" s="15">
        <v>931</v>
      </c>
      <c r="O923" s="74"/>
      <c r="P923" s="5"/>
      <c r="Q923" s="95">
        <v>0</v>
      </c>
      <c r="R923" s="67">
        <f t="shared" si="744"/>
        <v>0</v>
      </c>
      <c r="S923" s="95">
        <v>0</v>
      </c>
      <c r="T923" s="67">
        <f t="shared" si="745"/>
        <v>0</v>
      </c>
      <c r="U923" s="61">
        <f t="shared" si="746"/>
        <v>0</v>
      </c>
      <c r="V923" s="95">
        <v>0</v>
      </c>
      <c r="W923" s="67">
        <f t="shared" si="747"/>
        <v>0</v>
      </c>
      <c r="X923" s="95">
        <v>0</v>
      </c>
      <c r="Y923" s="92">
        <f t="shared" si="728"/>
        <v>0</v>
      </c>
      <c r="Z923" s="62">
        <f t="shared" si="748"/>
        <v>0</v>
      </c>
      <c r="AA923" s="5"/>
      <c r="AB923" s="139">
        <v>9</v>
      </c>
      <c r="AC923" s="139">
        <v>31</v>
      </c>
      <c r="AD923" s="139">
        <v>58</v>
      </c>
      <c r="AE923" s="139">
        <v>27</v>
      </c>
      <c r="AF923" s="139">
        <v>14</v>
      </c>
      <c r="AG923" s="139">
        <v>-1</v>
      </c>
    </row>
    <row r="924" spans="2:33" ht="15" customHeight="1" x14ac:dyDescent="0.3">
      <c r="B924" s="124">
        <v>44746</v>
      </c>
      <c r="C924" s="74"/>
      <c r="D924" s="74"/>
      <c r="E924" s="74"/>
      <c r="F924" s="74"/>
      <c r="G924" s="74"/>
      <c r="H924" s="95">
        <v>455</v>
      </c>
      <c r="I924" s="56"/>
      <c r="J924" s="92">
        <v>1492</v>
      </c>
      <c r="K924" s="93">
        <v>1.0094722598105548</v>
      </c>
      <c r="L924" s="92">
        <v>94</v>
      </c>
      <c r="M924" s="93">
        <v>1.0681818181818181</v>
      </c>
      <c r="N924" s="15">
        <v>1586</v>
      </c>
      <c r="O924" s="74"/>
      <c r="P924" s="5"/>
      <c r="Q924" s="92">
        <v>424</v>
      </c>
      <c r="R924" s="64">
        <f t="shared" si="744"/>
        <v>0.46985017806156421</v>
      </c>
      <c r="S924" s="92">
        <v>32</v>
      </c>
      <c r="T924" s="64">
        <f t="shared" si="745"/>
        <v>0.2063764497841577</v>
      </c>
      <c r="U924" s="61">
        <f t="shared" si="746"/>
        <v>456</v>
      </c>
      <c r="V924" s="92">
        <v>8</v>
      </c>
      <c r="W924" s="64">
        <f t="shared" si="747"/>
        <v>3.3011647254575709</v>
      </c>
      <c r="X924" s="92">
        <v>8</v>
      </c>
      <c r="Y924" s="92">
        <f t="shared" si="728"/>
        <v>0.39887414555689588</v>
      </c>
      <c r="Z924" s="62">
        <f t="shared" si="748"/>
        <v>16</v>
      </c>
      <c r="AA924" s="5"/>
      <c r="AB924" s="139">
        <v>17</v>
      </c>
      <c r="AC924" s="139">
        <v>48</v>
      </c>
      <c r="AD924" s="139">
        <v>77</v>
      </c>
      <c r="AE924" s="139">
        <v>12</v>
      </c>
      <c r="AF924" s="139">
        <v>-11</v>
      </c>
      <c r="AG924" s="139">
        <v>5</v>
      </c>
    </row>
    <row r="925" spans="2:33" ht="15" customHeight="1" x14ac:dyDescent="0.3">
      <c r="B925" s="124">
        <v>44747</v>
      </c>
      <c r="C925" s="74"/>
      <c r="D925" s="74"/>
      <c r="E925" s="74"/>
      <c r="F925" s="74"/>
      <c r="G925" s="74"/>
      <c r="H925" s="95">
        <v>434</v>
      </c>
      <c r="I925" s="56"/>
      <c r="J925" s="92">
        <v>1495</v>
      </c>
      <c r="K925" s="93">
        <v>1.0094530722484807</v>
      </c>
      <c r="L925" s="92">
        <v>115</v>
      </c>
      <c r="M925" s="93">
        <v>1.0454545454545454</v>
      </c>
      <c r="N925" s="15">
        <v>1610</v>
      </c>
      <c r="O925" s="74"/>
      <c r="P925" s="5"/>
      <c r="Q925" s="92">
        <v>371</v>
      </c>
      <c r="R925" s="64">
        <f t="shared" si="744"/>
        <v>0.41111890580386867</v>
      </c>
      <c r="S925" s="92">
        <v>42</v>
      </c>
      <c r="T925" s="64">
        <f t="shared" si="745"/>
        <v>0.27086909034170698</v>
      </c>
      <c r="U925" s="61">
        <f t="shared" si="746"/>
        <v>413</v>
      </c>
      <c r="V925" s="92">
        <v>0</v>
      </c>
      <c r="W925" s="64">
        <f t="shared" si="747"/>
        <v>0</v>
      </c>
      <c r="X925" s="92">
        <v>8</v>
      </c>
      <c r="Y925" s="92">
        <f t="shared" si="728"/>
        <v>0.39887414555689588</v>
      </c>
      <c r="Z925" s="62">
        <f t="shared" si="748"/>
        <v>8</v>
      </c>
      <c r="AA925" s="5"/>
      <c r="AB925" s="139">
        <v>19</v>
      </c>
      <c r="AC925" s="139">
        <v>48</v>
      </c>
      <c r="AD925" s="139">
        <v>80</v>
      </c>
      <c r="AE925" s="139">
        <v>15</v>
      </c>
      <c r="AF925" s="139">
        <v>-9</v>
      </c>
      <c r="AG925" s="139">
        <v>4</v>
      </c>
    </row>
    <row r="926" spans="2:33" ht="15" customHeight="1" x14ac:dyDescent="0.3">
      <c r="B926" s="124">
        <v>44748</v>
      </c>
      <c r="C926" s="74"/>
      <c r="D926" s="74"/>
      <c r="E926" s="74"/>
      <c r="F926" s="74"/>
      <c r="G926" s="74"/>
      <c r="H926" s="95">
        <v>448</v>
      </c>
      <c r="I926" s="56"/>
      <c r="J926" s="92">
        <v>1493</v>
      </c>
      <c r="K926" s="93">
        <v>1.0087837837837839</v>
      </c>
      <c r="L926" s="92">
        <v>113</v>
      </c>
      <c r="M926" s="93">
        <v>0.89682539682539686</v>
      </c>
      <c r="N926" s="15">
        <v>1606</v>
      </c>
      <c r="O926" s="74"/>
      <c r="P926" s="5"/>
      <c r="Q926" s="92">
        <v>603</v>
      </c>
      <c r="R926" s="64">
        <f t="shared" si="744"/>
        <v>0.66820673908283779</v>
      </c>
      <c r="S926" s="92">
        <v>65</v>
      </c>
      <c r="T926" s="64">
        <f t="shared" si="745"/>
        <v>0.41920216362407031</v>
      </c>
      <c r="U926" s="61">
        <f t="shared" si="746"/>
        <v>668</v>
      </c>
      <c r="V926" s="92">
        <v>18</v>
      </c>
      <c r="W926" s="64">
        <f t="shared" si="747"/>
        <v>7.4276206322795346</v>
      </c>
      <c r="X926" s="92">
        <v>14</v>
      </c>
      <c r="Y926" s="92">
        <f t="shared" si="728"/>
        <v>0.69802975472456785</v>
      </c>
      <c r="Z926" s="62">
        <f t="shared" si="748"/>
        <v>32</v>
      </c>
      <c r="AA926" s="5"/>
      <c r="AB926" s="139">
        <v>21</v>
      </c>
      <c r="AC926" s="139">
        <v>48</v>
      </c>
      <c r="AD926" s="139">
        <v>104</v>
      </c>
      <c r="AE926" s="139">
        <v>18</v>
      </c>
      <c r="AF926" s="139">
        <v>-9</v>
      </c>
      <c r="AG926" s="139">
        <v>3</v>
      </c>
    </row>
    <row r="927" spans="2:33" ht="15" customHeight="1" x14ac:dyDescent="0.3">
      <c r="B927" s="124">
        <v>44749</v>
      </c>
      <c r="C927" s="74"/>
      <c r="D927" s="74"/>
      <c r="E927" s="74"/>
      <c r="F927" s="74"/>
      <c r="G927" s="74"/>
      <c r="H927" s="95">
        <v>436</v>
      </c>
      <c r="I927" s="56"/>
      <c r="J927" s="92">
        <v>1510</v>
      </c>
      <c r="K927" s="93">
        <v>1.0182063385030344</v>
      </c>
      <c r="L927" s="92">
        <v>99</v>
      </c>
      <c r="M927" s="93">
        <v>1.1000000000000001</v>
      </c>
      <c r="N927" s="15">
        <v>1609</v>
      </c>
      <c r="O927" s="74"/>
      <c r="P927" s="5"/>
      <c r="Q927" s="92">
        <v>347</v>
      </c>
      <c r="R927" s="64">
        <f t="shared" ref="R927:R932" si="749">Q927/Q$68</f>
        <v>0.38452361270604429</v>
      </c>
      <c r="S927" s="92">
        <v>65</v>
      </c>
      <c r="T927" s="64">
        <f t="shared" ref="T927:T932" si="750">S927/S$68</f>
        <v>0.41920216362407031</v>
      </c>
      <c r="U927" s="61">
        <f t="shared" ref="U927:U932" si="751">Q927+S927</f>
        <v>412</v>
      </c>
      <c r="V927" s="92">
        <v>3</v>
      </c>
      <c r="W927" s="64">
        <f t="shared" ref="W927:W932" si="752">V927/$V$68</f>
        <v>1.237936772046589</v>
      </c>
      <c r="X927" s="92">
        <v>20</v>
      </c>
      <c r="Y927" s="92">
        <f t="shared" si="728"/>
        <v>0.99718536389223977</v>
      </c>
      <c r="Z927" s="62">
        <f t="shared" ref="Z927:Z932" si="753">V927+X927</f>
        <v>23</v>
      </c>
      <c r="AA927" s="5"/>
      <c r="AB927" s="139">
        <v>24</v>
      </c>
      <c r="AC927" s="139">
        <v>47</v>
      </c>
      <c r="AD927" s="139">
        <v>122</v>
      </c>
      <c r="AE927" s="139">
        <v>16</v>
      </c>
      <c r="AF927" s="139">
        <v>-10</v>
      </c>
      <c r="AG927" s="139">
        <v>3</v>
      </c>
    </row>
    <row r="928" spans="2:33" ht="15" customHeight="1" x14ac:dyDescent="0.3">
      <c r="B928" s="124">
        <v>44750</v>
      </c>
      <c r="C928" s="74"/>
      <c r="D928" s="74"/>
      <c r="E928" s="74"/>
      <c r="F928" s="74"/>
      <c r="G928" s="74"/>
      <c r="H928" s="95">
        <v>465</v>
      </c>
      <c r="I928" s="56"/>
      <c r="J928" s="92">
        <v>1488</v>
      </c>
      <c r="K928" s="93">
        <v>1.0013458950201883</v>
      </c>
      <c r="L928" s="92">
        <v>99</v>
      </c>
      <c r="M928" s="93">
        <v>0.96116504854368934</v>
      </c>
      <c r="N928" s="15">
        <v>1587</v>
      </c>
      <c r="O928" s="74"/>
      <c r="P928" s="5"/>
      <c r="Q928" s="92">
        <v>413</v>
      </c>
      <c r="R928" s="64">
        <f t="shared" si="749"/>
        <v>0.45766066872506134</v>
      </c>
      <c r="S928" s="92">
        <v>52</v>
      </c>
      <c r="T928" s="64">
        <f t="shared" si="750"/>
        <v>0.33536173089925625</v>
      </c>
      <c r="U928" s="61">
        <f t="shared" si="751"/>
        <v>465</v>
      </c>
      <c r="V928" s="92">
        <v>25</v>
      </c>
      <c r="W928" s="64">
        <f t="shared" si="752"/>
        <v>10.316139767054908</v>
      </c>
      <c r="X928" s="92">
        <v>5</v>
      </c>
      <c r="Y928" s="92">
        <f t="shared" si="728"/>
        <v>0.24929634097305994</v>
      </c>
      <c r="Z928" s="62">
        <f t="shared" si="753"/>
        <v>30</v>
      </c>
      <c r="AA928" s="5"/>
      <c r="AB928" s="139">
        <v>16</v>
      </c>
      <c r="AC928" s="139">
        <v>48</v>
      </c>
      <c r="AD928" s="139">
        <v>119</v>
      </c>
      <c r="AE928" s="139">
        <v>15</v>
      </c>
      <c r="AF928" s="139">
        <v>-11</v>
      </c>
      <c r="AG928" s="139">
        <v>2</v>
      </c>
    </row>
    <row r="929" spans="2:33" ht="15" customHeight="1" x14ac:dyDescent="0.3">
      <c r="B929" s="124">
        <v>44751</v>
      </c>
      <c r="C929" s="74"/>
      <c r="D929" s="74"/>
      <c r="E929" s="74"/>
      <c r="F929" s="74"/>
      <c r="G929" s="74"/>
      <c r="H929" s="95">
        <v>446</v>
      </c>
      <c r="I929" s="56"/>
      <c r="J929" s="92">
        <v>938</v>
      </c>
      <c r="K929" s="93">
        <v>1.046875</v>
      </c>
      <c r="L929" s="92">
        <v>49</v>
      </c>
      <c r="M929" s="93">
        <v>0.83050847457627119</v>
      </c>
      <c r="N929" s="15">
        <v>987</v>
      </c>
      <c r="O929" s="74"/>
      <c r="P929" s="5"/>
      <c r="Q929" s="95">
        <v>0</v>
      </c>
      <c r="R929" s="67">
        <f t="shared" si="749"/>
        <v>0</v>
      </c>
      <c r="S929" s="95">
        <v>0</v>
      </c>
      <c r="T929" s="67">
        <f t="shared" si="750"/>
        <v>0</v>
      </c>
      <c r="U929" s="61">
        <f t="shared" si="751"/>
        <v>0</v>
      </c>
      <c r="V929" s="95">
        <v>0</v>
      </c>
      <c r="W929" s="67">
        <f t="shared" si="752"/>
        <v>0</v>
      </c>
      <c r="X929" s="95">
        <v>0</v>
      </c>
      <c r="Y929" s="92">
        <f t="shared" si="728"/>
        <v>0</v>
      </c>
      <c r="Z929" s="62">
        <f t="shared" si="753"/>
        <v>0</v>
      </c>
      <c r="AA929" s="5"/>
      <c r="AB929" s="139">
        <v>10</v>
      </c>
      <c r="AC929" s="139">
        <v>36</v>
      </c>
      <c r="AD929" s="139">
        <v>117</v>
      </c>
      <c r="AE929" s="139">
        <v>31</v>
      </c>
      <c r="AF929" s="139">
        <v>8</v>
      </c>
      <c r="AG929" s="139">
        <v>-4</v>
      </c>
    </row>
    <row r="930" spans="2:33" ht="15" customHeight="1" x14ac:dyDescent="0.3">
      <c r="B930" s="124">
        <v>44752</v>
      </c>
      <c r="C930" s="74"/>
      <c r="D930" s="74"/>
      <c r="E930" s="74"/>
      <c r="F930" s="74"/>
      <c r="G930" s="74"/>
      <c r="H930" s="95">
        <v>471</v>
      </c>
      <c r="I930" s="56"/>
      <c r="J930" s="92">
        <v>916</v>
      </c>
      <c r="K930" s="93">
        <v>1.0373725934314835</v>
      </c>
      <c r="L930" s="92">
        <v>29</v>
      </c>
      <c r="M930" s="93">
        <v>1.1153846153846154</v>
      </c>
      <c r="N930" s="15">
        <v>945</v>
      </c>
      <c r="O930" s="74"/>
      <c r="P930" s="5"/>
      <c r="Q930" s="95">
        <v>0</v>
      </c>
      <c r="R930" s="67">
        <f t="shared" si="749"/>
        <v>0</v>
      </c>
      <c r="S930" s="95">
        <v>0</v>
      </c>
      <c r="T930" s="67">
        <f t="shared" si="750"/>
        <v>0</v>
      </c>
      <c r="U930" s="61">
        <f t="shared" si="751"/>
        <v>0</v>
      </c>
      <c r="V930" s="95">
        <v>0</v>
      </c>
      <c r="W930" s="67">
        <f t="shared" si="752"/>
        <v>0</v>
      </c>
      <c r="X930" s="95">
        <v>0</v>
      </c>
      <c r="Y930" s="92">
        <f t="shared" si="728"/>
        <v>0</v>
      </c>
      <c r="Z930" s="62">
        <f t="shared" si="753"/>
        <v>0</v>
      </c>
      <c r="AA930" s="5"/>
      <c r="AB930" s="139">
        <v>9</v>
      </c>
      <c r="AC930" s="139">
        <v>34</v>
      </c>
      <c r="AD930" s="139">
        <v>82</v>
      </c>
      <c r="AE930" s="139">
        <v>28</v>
      </c>
      <c r="AF930" s="139">
        <v>12</v>
      </c>
      <c r="AG930" s="139">
        <v>-3</v>
      </c>
    </row>
    <row r="931" spans="2:33" ht="15" customHeight="1" x14ac:dyDescent="0.3">
      <c r="B931" s="124">
        <v>44753</v>
      </c>
      <c r="C931" s="74"/>
      <c r="D931" s="74"/>
      <c r="E931" s="74"/>
      <c r="F931" s="74"/>
      <c r="G931" s="74"/>
      <c r="H931" s="95">
        <v>454</v>
      </c>
      <c r="I931" s="56"/>
      <c r="J931" s="92">
        <v>1490</v>
      </c>
      <c r="K931" s="93">
        <v>1.0081190798376185</v>
      </c>
      <c r="L931" s="92">
        <v>85</v>
      </c>
      <c r="M931" s="93">
        <v>0.96590909090909094</v>
      </c>
      <c r="N931" s="15">
        <v>1575</v>
      </c>
      <c r="O931" s="74"/>
      <c r="P931" s="5"/>
      <c r="Q931" s="92">
        <v>457</v>
      </c>
      <c r="R931" s="64">
        <f t="shared" si="749"/>
        <v>0.50641870607107276</v>
      </c>
      <c r="S931" s="92">
        <v>65</v>
      </c>
      <c r="T931" s="64">
        <f t="shared" si="750"/>
        <v>0.41920216362407031</v>
      </c>
      <c r="U931" s="61">
        <f t="shared" si="751"/>
        <v>522</v>
      </c>
      <c r="V931" s="92">
        <v>0</v>
      </c>
      <c r="W931" s="64">
        <f t="shared" si="752"/>
        <v>0</v>
      </c>
      <c r="X931" s="92">
        <v>11</v>
      </c>
      <c r="Y931" s="92">
        <f t="shared" si="728"/>
        <v>0.54845195014073189</v>
      </c>
      <c r="Z931" s="62">
        <f t="shared" si="753"/>
        <v>11</v>
      </c>
      <c r="AA931" s="5"/>
      <c r="AB931" s="139">
        <v>21</v>
      </c>
      <c r="AC931" s="139">
        <v>54</v>
      </c>
      <c r="AD931" s="139">
        <v>93</v>
      </c>
      <c r="AE931" s="139">
        <v>13</v>
      </c>
      <c r="AF931" s="139">
        <v>-12</v>
      </c>
      <c r="AG931" s="139">
        <v>4</v>
      </c>
    </row>
    <row r="932" spans="2:33" ht="15" customHeight="1" x14ac:dyDescent="0.3">
      <c r="B932" s="124">
        <v>44754</v>
      </c>
      <c r="C932" s="74"/>
      <c r="D932" s="74"/>
      <c r="E932" s="74"/>
      <c r="F932" s="74"/>
      <c r="G932" s="74"/>
      <c r="H932" s="95">
        <v>444</v>
      </c>
      <c r="I932" s="56"/>
      <c r="J932" s="92">
        <v>439</v>
      </c>
      <c r="K932" s="93">
        <v>0.29642133693450373</v>
      </c>
      <c r="L932" s="92">
        <v>39</v>
      </c>
      <c r="M932" s="93">
        <v>0.35454545454545455</v>
      </c>
      <c r="N932" s="15">
        <v>478</v>
      </c>
      <c r="O932" s="74"/>
      <c r="P932" s="5"/>
      <c r="Q932" s="92">
        <v>511</v>
      </c>
      <c r="R932" s="64">
        <f t="shared" si="749"/>
        <v>0.56625811554117755</v>
      </c>
      <c r="S932" s="92">
        <v>49</v>
      </c>
      <c r="T932" s="64">
        <f t="shared" si="750"/>
        <v>0.31601393873199146</v>
      </c>
      <c r="U932" s="61">
        <f t="shared" si="751"/>
        <v>560</v>
      </c>
      <c r="V932" s="92">
        <v>0</v>
      </c>
      <c r="W932" s="64">
        <f t="shared" si="752"/>
        <v>0</v>
      </c>
      <c r="X932" s="92">
        <v>15</v>
      </c>
      <c r="Y932" s="92">
        <f t="shared" si="728"/>
        <v>0.7478890229191798</v>
      </c>
      <c r="Z932" s="62">
        <f t="shared" si="753"/>
        <v>15</v>
      </c>
      <c r="AA932" s="5"/>
      <c r="AB932" s="139">
        <v>22</v>
      </c>
      <c r="AC932" s="139">
        <v>52</v>
      </c>
      <c r="AD932" s="139">
        <v>96</v>
      </c>
      <c r="AE932" s="139">
        <v>13</v>
      </c>
      <c r="AF932" s="139">
        <v>-11</v>
      </c>
      <c r="AG932" s="139">
        <v>4</v>
      </c>
    </row>
    <row r="933" spans="2:33" ht="15" customHeight="1" x14ac:dyDescent="0.3">
      <c r="B933" s="124">
        <v>44755</v>
      </c>
      <c r="C933" s="74"/>
      <c r="D933" s="74"/>
      <c r="E933" s="74"/>
      <c r="F933" s="74"/>
      <c r="G933" s="74"/>
      <c r="H933" s="95">
        <v>444</v>
      </c>
      <c r="I933" s="56"/>
      <c r="J933" s="92">
        <v>1477</v>
      </c>
      <c r="K933" s="93">
        <v>0.99797297297297294</v>
      </c>
      <c r="L933" s="92">
        <v>107</v>
      </c>
      <c r="M933" s="93">
        <v>0.84920634920634919</v>
      </c>
      <c r="N933" s="15">
        <v>1584</v>
      </c>
      <c r="O933" s="74"/>
      <c r="P933" s="5"/>
      <c r="Q933" s="92">
        <v>468</v>
      </c>
      <c r="R933" s="64">
        <f t="shared" ref="R933" si="754">Q933/Q$68</f>
        <v>0.51860821540757562</v>
      </c>
      <c r="S933" s="92">
        <v>49</v>
      </c>
      <c r="T933" s="64">
        <f t="shared" ref="T933" si="755">S933/S$68</f>
        <v>0.31601393873199146</v>
      </c>
      <c r="U933" s="61">
        <f t="shared" ref="U933" si="756">Q933+S933</f>
        <v>517</v>
      </c>
      <c r="V933" s="92">
        <v>4</v>
      </c>
      <c r="W933" s="64">
        <f t="shared" ref="W933" si="757">V933/$V$68</f>
        <v>1.6505823627287854</v>
      </c>
      <c r="X933" s="92">
        <v>9</v>
      </c>
      <c r="Y933" s="92">
        <f t="shared" si="728"/>
        <v>0.44873341375150788</v>
      </c>
      <c r="Z933" s="62">
        <f t="shared" ref="Z933" si="758">V933+X933</f>
        <v>13</v>
      </c>
      <c r="AA933" s="5"/>
      <c r="AB933" s="139">
        <v>22</v>
      </c>
      <c r="AC933" s="139">
        <v>49</v>
      </c>
      <c r="AD933" s="139">
        <v>106</v>
      </c>
      <c r="AE933" s="139">
        <v>16</v>
      </c>
      <c r="AF933" s="139">
        <v>-11</v>
      </c>
      <c r="AG933" s="139">
        <v>4</v>
      </c>
    </row>
    <row r="934" spans="2:33" ht="15" customHeight="1" x14ac:dyDescent="0.3">
      <c r="B934" s="124">
        <v>44756</v>
      </c>
      <c r="C934" s="74"/>
      <c r="D934" s="74"/>
      <c r="E934" s="74"/>
      <c r="F934" s="74"/>
      <c r="G934" s="74"/>
      <c r="H934" s="95">
        <v>443</v>
      </c>
      <c r="I934" s="56"/>
      <c r="J934" s="92">
        <v>446</v>
      </c>
      <c r="K934" s="93">
        <v>0.3007417397167903</v>
      </c>
      <c r="L934" s="92">
        <v>30</v>
      </c>
      <c r="M934" s="93">
        <v>0.33333333333333331</v>
      </c>
      <c r="N934" s="15">
        <v>476</v>
      </c>
      <c r="O934" s="74"/>
      <c r="P934" s="5"/>
      <c r="Q934" s="92">
        <v>419</v>
      </c>
      <c r="R934" s="64">
        <f t="shared" ref="R934:R940" si="759">Q934/Q$68</f>
        <v>0.46430949199951743</v>
      </c>
      <c r="S934" s="92">
        <v>53</v>
      </c>
      <c r="T934" s="64">
        <f t="shared" ref="T934:T940" si="760">S934/S$68</f>
        <v>0.34181099495501116</v>
      </c>
      <c r="U934" s="61">
        <f t="shared" ref="U934:U940" si="761">Q934+S934</f>
        <v>472</v>
      </c>
      <c r="V934" s="92">
        <v>17</v>
      </c>
      <c r="W934" s="64">
        <f t="shared" ref="W934:W940" si="762">V934/$V$68</f>
        <v>7.0149750415973378</v>
      </c>
      <c r="X934" s="92">
        <v>12</v>
      </c>
      <c r="Y934" s="92">
        <f t="shared" si="728"/>
        <v>0.59831121833534384</v>
      </c>
      <c r="Z934" s="62">
        <f t="shared" ref="Z934:Z940" si="763">V934+X934</f>
        <v>29</v>
      </c>
      <c r="AA934" s="5"/>
      <c r="AB934" s="139">
        <v>25</v>
      </c>
      <c r="AC934" s="139">
        <v>51</v>
      </c>
      <c r="AD934" s="139">
        <v>111</v>
      </c>
      <c r="AE934" s="139">
        <v>11</v>
      </c>
      <c r="AF934" s="139">
        <v>-11</v>
      </c>
      <c r="AG934" s="139">
        <v>4</v>
      </c>
    </row>
    <row r="935" spans="2:33" ht="15" customHeight="1" x14ac:dyDescent="0.3">
      <c r="B935" s="124">
        <v>44757</v>
      </c>
      <c r="C935" s="74"/>
      <c r="D935" s="74"/>
      <c r="E935" s="74"/>
      <c r="F935" s="74"/>
      <c r="G935" s="74"/>
      <c r="H935" s="95">
        <v>461</v>
      </c>
      <c r="I935" s="56"/>
      <c r="J935" s="92">
        <v>1452</v>
      </c>
      <c r="K935" s="93">
        <v>0.97711978465679672</v>
      </c>
      <c r="L935" s="92">
        <v>98</v>
      </c>
      <c r="M935" s="93">
        <v>0.95145631067961167</v>
      </c>
      <c r="N935" s="15">
        <v>1550</v>
      </c>
      <c r="O935" s="74"/>
      <c r="P935" s="5"/>
      <c r="Q935" s="92">
        <v>498</v>
      </c>
      <c r="R935" s="64">
        <f t="shared" si="759"/>
        <v>0.55185233177985604</v>
      </c>
      <c r="S935" s="92">
        <v>111</v>
      </c>
      <c r="T935" s="64">
        <f t="shared" si="760"/>
        <v>0.71586831018879693</v>
      </c>
      <c r="U935" s="61">
        <f t="shared" si="761"/>
        <v>609</v>
      </c>
      <c r="V935" s="92">
        <v>17</v>
      </c>
      <c r="W935" s="64">
        <f t="shared" si="762"/>
        <v>7.0149750415973378</v>
      </c>
      <c r="X935" s="92">
        <v>71</v>
      </c>
      <c r="Y935" s="92">
        <f t="shared" si="728"/>
        <v>3.5400080418174511</v>
      </c>
      <c r="Z935" s="62">
        <f t="shared" si="763"/>
        <v>88</v>
      </c>
      <c r="AA935" s="5"/>
      <c r="AB935" s="139">
        <v>13</v>
      </c>
      <c r="AC935" s="139">
        <v>40</v>
      </c>
      <c r="AD935" s="139">
        <v>103</v>
      </c>
      <c r="AE935" s="139">
        <v>12</v>
      </c>
      <c r="AF935" s="139">
        <v>-12</v>
      </c>
      <c r="AG935" s="139">
        <v>4</v>
      </c>
    </row>
    <row r="936" spans="2:33" ht="15" customHeight="1" x14ac:dyDescent="0.3">
      <c r="B936" s="124">
        <v>44758</v>
      </c>
      <c r="C936" s="74"/>
      <c r="D936" s="74"/>
      <c r="E936" s="74"/>
      <c r="F936" s="74"/>
      <c r="G936" s="74"/>
      <c r="H936" s="95">
        <v>446</v>
      </c>
      <c r="I936" s="56"/>
      <c r="J936" s="92">
        <v>917</v>
      </c>
      <c r="K936" s="93">
        <v>1.0234375</v>
      </c>
      <c r="L936" s="92">
        <v>56</v>
      </c>
      <c r="M936" s="93">
        <v>0.94915254237288138</v>
      </c>
      <c r="N936" s="15">
        <v>973</v>
      </c>
      <c r="O936" s="74"/>
      <c r="P936" s="5"/>
      <c r="Q936" s="95">
        <v>0</v>
      </c>
      <c r="R936" s="67">
        <f t="shared" si="759"/>
        <v>0</v>
      </c>
      <c r="S936" s="95">
        <v>0</v>
      </c>
      <c r="T936" s="67">
        <f t="shared" si="760"/>
        <v>0</v>
      </c>
      <c r="U936" s="61">
        <f t="shared" si="761"/>
        <v>0</v>
      </c>
      <c r="V936" s="95">
        <v>0</v>
      </c>
      <c r="W936" s="67">
        <f t="shared" si="762"/>
        <v>0</v>
      </c>
      <c r="X936" s="95">
        <v>0</v>
      </c>
      <c r="Y936" s="92">
        <f t="shared" si="728"/>
        <v>0</v>
      </c>
      <c r="Z936" s="62">
        <f t="shared" si="763"/>
        <v>0</v>
      </c>
      <c r="AA936" s="5"/>
      <c r="AB936" s="139">
        <v>13</v>
      </c>
      <c r="AC936" s="139">
        <v>37</v>
      </c>
      <c r="AD936" s="139">
        <v>104</v>
      </c>
      <c r="AE936" s="139">
        <v>32</v>
      </c>
      <c r="AF936" s="139">
        <v>9</v>
      </c>
      <c r="AG936" s="139">
        <v>-3</v>
      </c>
    </row>
    <row r="937" spans="2:33" ht="15" customHeight="1" x14ac:dyDescent="0.3">
      <c r="B937" s="124">
        <v>44759</v>
      </c>
      <c r="C937" s="74"/>
      <c r="D937" s="74"/>
      <c r="E937" s="74"/>
      <c r="F937" s="74"/>
      <c r="G937" s="74"/>
      <c r="H937" s="95">
        <v>467</v>
      </c>
      <c r="I937" s="56"/>
      <c r="J937" s="92">
        <v>898</v>
      </c>
      <c r="K937" s="93">
        <v>1.0169875424688561</v>
      </c>
      <c r="L937" s="92">
        <v>34</v>
      </c>
      <c r="M937" s="93">
        <v>1.3076923076923077</v>
      </c>
      <c r="N937" s="15">
        <v>932</v>
      </c>
      <c r="O937" s="74"/>
      <c r="P937" s="5"/>
      <c r="Q937" s="95">
        <v>0</v>
      </c>
      <c r="R937" s="67">
        <f t="shared" si="759"/>
        <v>0</v>
      </c>
      <c r="S937" s="95">
        <v>0</v>
      </c>
      <c r="T937" s="67">
        <f t="shared" si="760"/>
        <v>0</v>
      </c>
      <c r="U937" s="61">
        <f t="shared" si="761"/>
        <v>0</v>
      </c>
      <c r="V937" s="95">
        <v>0</v>
      </c>
      <c r="W937" s="67">
        <f t="shared" si="762"/>
        <v>0</v>
      </c>
      <c r="X937" s="95">
        <v>0</v>
      </c>
      <c r="Y937" s="92">
        <f t="shared" si="728"/>
        <v>0</v>
      </c>
      <c r="Z937" s="62">
        <f t="shared" si="763"/>
        <v>0</v>
      </c>
      <c r="AA937" s="5"/>
      <c r="AB937" s="139">
        <v>10</v>
      </c>
      <c r="AC937" s="139">
        <v>34</v>
      </c>
      <c r="AD937" s="139">
        <v>78</v>
      </c>
      <c r="AE937" s="139">
        <v>27</v>
      </c>
      <c r="AF937" s="139">
        <v>13</v>
      </c>
      <c r="AG937" s="139">
        <v>-2</v>
      </c>
    </row>
    <row r="938" spans="2:33" ht="15" customHeight="1" x14ac:dyDescent="0.3">
      <c r="B938" s="124">
        <v>44760</v>
      </c>
      <c r="C938" s="74"/>
      <c r="D938" s="74"/>
      <c r="E938" s="74"/>
      <c r="F938" s="74"/>
      <c r="G938" s="74"/>
      <c r="H938" s="95">
        <v>468</v>
      </c>
      <c r="I938" s="56"/>
      <c r="J938" s="92">
        <v>1491</v>
      </c>
      <c r="K938" s="93">
        <v>1.0087956698240865</v>
      </c>
      <c r="L938" s="92">
        <v>88</v>
      </c>
      <c r="M938" s="93">
        <v>1</v>
      </c>
      <c r="N938" s="15">
        <v>1579</v>
      </c>
      <c r="O938" s="74"/>
      <c r="P938" s="5"/>
      <c r="Q938" s="92">
        <v>496</v>
      </c>
      <c r="R938" s="64">
        <f t="shared" si="759"/>
        <v>0.5496360573550374</v>
      </c>
      <c r="S938" s="92">
        <v>61</v>
      </c>
      <c r="T938" s="64">
        <f t="shared" si="760"/>
        <v>0.39340510740105061</v>
      </c>
      <c r="U938" s="61">
        <f t="shared" si="761"/>
        <v>557</v>
      </c>
      <c r="V938" s="92">
        <v>0</v>
      </c>
      <c r="W938" s="64">
        <f t="shared" si="762"/>
        <v>0</v>
      </c>
      <c r="X938" s="92">
        <v>0</v>
      </c>
      <c r="Y938" s="92">
        <f t="shared" si="728"/>
        <v>0</v>
      </c>
      <c r="Z938" s="62">
        <f t="shared" si="763"/>
        <v>0</v>
      </c>
      <c r="AA938" s="5"/>
      <c r="AB938" s="139">
        <v>22</v>
      </c>
      <c r="AC938" s="139">
        <v>51</v>
      </c>
      <c r="AD938" s="139">
        <v>102</v>
      </c>
      <c r="AE938" s="139">
        <v>12</v>
      </c>
      <c r="AF938" s="139">
        <v>-14</v>
      </c>
      <c r="AG938" s="139">
        <v>10</v>
      </c>
    </row>
    <row r="939" spans="2:33" ht="15" customHeight="1" x14ac:dyDescent="0.3">
      <c r="B939" s="124">
        <v>44761</v>
      </c>
      <c r="C939" s="74"/>
      <c r="D939" s="74"/>
      <c r="E939" s="74"/>
      <c r="F939" s="74"/>
      <c r="G939" s="74"/>
      <c r="H939" s="95">
        <v>449</v>
      </c>
      <c r="I939" s="56"/>
      <c r="J939" s="92">
        <v>1493</v>
      </c>
      <c r="K939" s="93">
        <v>1.0081026333558407</v>
      </c>
      <c r="L939" s="92">
        <v>109</v>
      </c>
      <c r="M939" s="93">
        <v>0.99090909090909096</v>
      </c>
      <c r="N939" s="15">
        <v>1602</v>
      </c>
      <c r="O939" s="74"/>
      <c r="P939" s="5"/>
      <c r="Q939" s="92">
        <v>760</v>
      </c>
      <c r="R939" s="64">
        <f t="shared" si="759"/>
        <v>0.84218428143110557</v>
      </c>
      <c r="S939" s="92">
        <v>94</v>
      </c>
      <c r="T939" s="64">
        <f t="shared" si="760"/>
        <v>0.60623082124096317</v>
      </c>
      <c r="U939" s="61">
        <f t="shared" si="761"/>
        <v>854</v>
      </c>
      <c r="V939" s="92">
        <v>1</v>
      </c>
      <c r="W939" s="64">
        <f t="shared" si="762"/>
        <v>0.41264559068219636</v>
      </c>
      <c r="X939" s="92">
        <v>23</v>
      </c>
      <c r="Y939" s="92">
        <f t="shared" si="728"/>
        <v>1.1467631684760757</v>
      </c>
      <c r="Z939" s="62">
        <f t="shared" si="763"/>
        <v>24</v>
      </c>
      <c r="AA939" s="5"/>
      <c r="AB939" s="139">
        <v>25</v>
      </c>
      <c r="AC939" s="139">
        <v>53</v>
      </c>
      <c r="AD939" s="139">
        <v>99</v>
      </c>
      <c r="AE939" s="139">
        <v>15</v>
      </c>
      <c r="AF939" s="139">
        <v>-12</v>
      </c>
      <c r="AG939" s="139">
        <v>14</v>
      </c>
    </row>
    <row r="940" spans="2:33" ht="15" customHeight="1" x14ac:dyDescent="0.3">
      <c r="B940" s="124">
        <v>44762</v>
      </c>
      <c r="C940" s="74"/>
      <c r="D940" s="74"/>
      <c r="E940" s="74"/>
      <c r="F940" s="74"/>
      <c r="G940" s="74"/>
      <c r="H940" s="95">
        <v>459</v>
      </c>
      <c r="I940" s="56"/>
      <c r="J940" s="92">
        <v>1494</v>
      </c>
      <c r="K940" s="93">
        <v>1.0094594594594595</v>
      </c>
      <c r="L940" s="92">
        <v>89</v>
      </c>
      <c r="M940" s="93">
        <v>0.70634920634920639</v>
      </c>
      <c r="N940" s="15">
        <v>1583</v>
      </c>
      <c r="O940" s="74"/>
      <c r="P940" s="5"/>
      <c r="Q940" s="92">
        <v>683</v>
      </c>
      <c r="R940" s="64">
        <f t="shared" si="759"/>
        <v>0.75685771607558572</v>
      </c>
      <c r="S940" s="92">
        <v>93</v>
      </c>
      <c r="T940" s="64">
        <f t="shared" si="760"/>
        <v>0.59978155718520831</v>
      </c>
      <c r="U940" s="61">
        <f t="shared" si="761"/>
        <v>776</v>
      </c>
      <c r="V940" s="92">
        <v>1</v>
      </c>
      <c r="W940" s="64">
        <f t="shared" si="762"/>
        <v>0.41264559068219636</v>
      </c>
      <c r="X940" s="92">
        <v>5</v>
      </c>
      <c r="Y940" s="92">
        <f t="shared" si="728"/>
        <v>0.24929634097305994</v>
      </c>
      <c r="Z940" s="62">
        <f t="shared" si="763"/>
        <v>6</v>
      </c>
      <c r="AA940" s="5"/>
      <c r="AB940" s="139">
        <v>26</v>
      </c>
      <c r="AC940" s="139">
        <v>52</v>
      </c>
      <c r="AD940" s="139">
        <v>123</v>
      </c>
      <c r="AE940" s="139">
        <v>16</v>
      </c>
      <c r="AF940" s="139">
        <v>-11</v>
      </c>
      <c r="AG940" s="139">
        <v>4</v>
      </c>
    </row>
    <row r="941" spans="2:33" ht="15" customHeight="1" x14ac:dyDescent="0.3">
      <c r="B941" s="124">
        <v>44763</v>
      </c>
      <c r="C941" s="74"/>
      <c r="D941" s="74"/>
      <c r="E941" s="74"/>
      <c r="F941" s="74"/>
      <c r="G941" s="74"/>
      <c r="H941" s="95">
        <v>442</v>
      </c>
      <c r="I941" s="56"/>
      <c r="J941" s="92">
        <v>1496</v>
      </c>
      <c r="K941" s="93">
        <v>1.0087660148347943</v>
      </c>
      <c r="L941" s="92">
        <v>107</v>
      </c>
      <c r="M941" s="93">
        <v>1.1888888888888889</v>
      </c>
      <c r="N941" s="15">
        <v>1603</v>
      </c>
      <c r="O941" s="74"/>
      <c r="P941" s="5"/>
      <c r="Q941" s="92">
        <v>603</v>
      </c>
      <c r="R941" s="64">
        <f t="shared" ref="R941:R947" si="764">Q941/Q$68</f>
        <v>0.66820673908283779</v>
      </c>
      <c r="S941" s="92">
        <v>70</v>
      </c>
      <c r="T941" s="64">
        <f t="shared" ref="T941:T947" si="765">S941/S$68</f>
        <v>0.45144848390284492</v>
      </c>
      <c r="U941" s="61">
        <f t="shared" ref="U941:U947" si="766">Q941+S941</f>
        <v>673</v>
      </c>
      <c r="V941" s="92">
        <v>21</v>
      </c>
      <c r="W941" s="64">
        <f t="shared" ref="W941:W947" si="767">V941/$V$68</f>
        <v>8.6655574043261225</v>
      </c>
      <c r="X941" s="92">
        <v>3</v>
      </c>
      <c r="Y941" s="92">
        <f t="shared" si="728"/>
        <v>0.14957780458383596</v>
      </c>
      <c r="Z941" s="62">
        <f t="shared" ref="Z941:Z947" si="768">V941+X941</f>
        <v>24</v>
      </c>
      <c r="AA941" s="5"/>
      <c r="AB941" s="139">
        <v>28</v>
      </c>
      <c r="AC941" s="139">
        <v>53</v>
      </c>
      <c r="AD941" s="139">
        <v>126</v>
      </c>
      <c r="AE941" s="139">
        <v>14</v>
      </c>
      <c r="AF941" s="139">
        <v>-12</v>
      </c>
      <c r="AG941" s="139">
        <v>4</v>
      </c>
    </row>
    <row r="942" spans="2:33" ht="15" customHeight="1" x14ac:dyDescent="0.3">
      <c r="B942" s="124">
        <v>44764</v>
      </c>
      <c r="C942" s="74"/>
      <c r="D942" s="74"/>
      <c r="E942" s="74"/>
      <c r="F942" s="74"/>
      <c r="G942" s="74"/>
      <c r="H942" s="95">
        <v>468</v>
      </c>
      <c r="I942" s="56"/>
      <c r="J942" s="92">
        <v>1489</v>
      </c>
      <c r="K942" s="93">
        <v>1.0020188425302827</v>
      </c>
      <c r="L942" s="92">
        <v>99</v>
      </c>
      <c r="M942" s="93">
        <v>0.96116504854368934</v>
      </c>
      <c r="N942" s="15">
        <v>1588</v>
      </c>
      <c r="O942" s="74"/>
      <c r="P942" s="5"/>
      <c r="Q942" s="92">
        <v>606</v>
      </c>
      <c r="R942" s="64">
        <f t="shared" si="764"/>
        <v>0.67153115072006575</v>
      </c>
      <c r="S942" s="92">
        <v>58</v>
      </c>
      <c r="T942" s="64">
        <f t="shared" si="765"/>
        <v>0.37405731523378583</v>
      </c>
      <c r="U942" s="61">
        <f t="shared" si="766"/>
        <v>664</v>
      </c>
      <c r="V942" s="92">
        <v>20</v>
      </c>
      <c r="W942" s="64">
        <f t="shared" si="767"/>
        <v>8.2529118136439266</v>
      </c>
      <c r="X942" s="92">
        <v>6</v>
      </c>
      <c r="Y942" s="92">
        <f t="shared" si="728"/>
        <v>0.29915560916767192</v>
      </c>
      <c r="Z942" s="62">
        <f t="shared" si="768"/>
        <v>26</v>
      </c>
      <c r="AA942" s="5"/>
      <c r="AB942" s="139">
        <v>19</v>
      </c>
      <c r="AC942" s="139">
        <v>50</v>
      </c>
      <c r="AD942" s="139">
        <v>120</v>
      </c>
      <c r="AE942" s="139">
        <v>12</v>
      </c>
      <c r="AF942" s="139">
        <v>-11</v>
      </c>
      <c r="AG942" s="139">
        <v>3</v>
      </c>
    </row>
    <row r="943" spans="2:33" ht="15" customHeight="1" x14ac:dyDescent="0.3">
      <c r="B943" s="124">
        <v>44765</v>
      </c>
      <c r="C943" s="74"/>
      <c r="D943" s="74"/>
      <c r="E943" s="74"/>
      <c r="F943" s="74"/>
      <c r="G943" s="74"/>
      <c r="H943" s="95">
        <v>467</v>
      </c>
      <c r="I943" s="56"/>
      <c r="J943" s="92">
        <v>920</v>
      </c>
      <c r="K943" s="93">
        <v>1.0267857142857142</v>
      </c>
      <c r="L943" s="92">
        <v>51</v>
      </c>
      <c r="M943" s="93">
        <v>0.86440677966101698</v>
      </c>
      <c r="N943" s="15">
        <v>971</v>
      </c>
      <c r="O943" s="74"/>
      <c r="P943" s="5"/>
      <c r="Q943" s="95">
        <v>0</v>
      </c>
      <c r="R943" s="67">
        <f t="shared" si="764"/>
        <v>0</v>
      </c>
      <c r="S943" s="95">
        <v>0</v>
      </c>
      <c r="T943" s="67">
        <f t="shared" si="765"/>
        <v>0</v>
      </c>
      <c r="U943" s="61">
        <f t="shared" si="766"/>
        <v>0</v>
      </c>
      <c r="V943" s="95">
        <v>0</v>
      </c>
      <c r="W943" s="67">
        <f t="shared" si="767"/>
        <v>0</v>
      </c>
      <c r="X943" s="95">
        <v>0</v>
      </c>
      <c r="Y943" s="92">
        <f t="shared" si="728"/>
        <v>0</v>
      </c>
      <c r="Z943" s="62">
        <f t="shared" si="768"/>
        <v>0</v>
      </c>
      <c r="AA943" s="5"/>
      <c r="AB943" s="139">
        <v>14</v>
      </c>
      <c r="AC943" s="139">
        <v>39</v>
      </c>
      <c r="AD943" s="139">
        <v>119</v>
      </c>
      <c r="AE943" s="139">
        <v>27</v>
      </c>
      <c r="AF943" s="139">
        <v>10</v>
      </c>
      <c r="AG943" s="139">
        <v>-3</v>
      </c>
    </row>
    <row r="944" spans="2:33" ht="15" customHeight="1" x14ac:dyDescent="0.3">
      <c r="B944" s="124">
        <v>44766</v>
      </c>
      <c r="C944" s="74"/>
      <c r="D944" s="74"/>
      <c r="E944" s="74"/>
      <c r="F944" s="74"/>
      <c r="G944" s="74"/>
      <c r="H944" s="95">
        <v>477</v>
      </c>
      <c r="I944" s="56"/>
      <c r="J944" s="92">
        <v>900</v>
      </c>
      <c r="K944" s="93">
        <v>1.0192525481313703</v>
      </c>
      <c r="L944" s="92">
        <v>37</v>
      </c>
      <c r="M944" s="93">
        <v>1.4230769230769231</v>
      </c>
      <c r="N944" s="15">
        <v>937</v>
      </c>
      <c r="O944" s="74"/>
      <c r="P944" s="5"/>
      <c r="Q944" s="95">
        <v>0</v>
      </c>
      <c r="R944" s="67">
        <f t="shared" si="764"/>
        <v>0</v>
      </c>
      <c r="S944" s="95">
        <v>0</v>
      </c>
      <c r="T944" s="67">
        <f t="shared" si="765"/>
        <v>0</v>
      </c>
      <c r="U944" s="61">
        <f t="shared" si="766"/>
        <v>0</v>
      </c>
      <c r="V944" s="95">
        <v>0</v>
      </c>
      <c r="W944" s="67">
        <f t="shared" si="767"/>
        <v>0</v>
      </c>
      <c r="X944" s="95">
        <v>0</v>
      </c>
      <c r="Y944" s="92">
        <f t="shared" si="728"/>
        <v>0</v>
      </c>
      <c r="Z944" s="62">
        <f t="shared" si="768"/>
        <v>0</v>
      </c>
      <c r="AA944" s="5"/>
      <c r="AB944" s="139">
        <v>9</v>
      </c>
      <c r="AC944" s="139">
        <v>30</v>
      </c>
      <c r="AD944" s="139">
        <v>82</v>
      </c>
      <c r="AE944" s="139">
        <v>21</v>
      </c>
      <c r="AF944" s="139">
        <v>12</v>
      </c>
      <c r="AG944" s="139">
        <v>-1</v>
      </c>
    </row>
    <row r="945" spans="2:33" ht="15" customHeight="1" x14ac:dyDescent="0.3">
      <c r="B945" s="124">
        <v>44767</v>
      </c>
      <c r="C945" s="74"/>
      <c r="D945" s="74"/>
      <c r="E945" s="74"/>
      <c r="F945" s="74"/>
      <c r="G945" s="74"/>
      <c r="H945" s="95">
        <v>460</v>
      </c>
      <c r="I945" s="56"/>
      <c r="J945" s="92">
        <v>1489</v>
      </c>
      <c r="K945" s="93">
        <v>1.0074424898511503</v>
      </c>
      <c r="L945" s="92">
        <v>82</v>
      </c>
      <c r="M945" s="93">
        <v>0.93181818181818177</v>
      </c>
      <c r="N945" s="15">
        <v>1571</v>
      </c>
      <c r="O945" s="74"/>
      <c r="P945" s="5"/>
      <c r="Q945" s="92">
        <v>787</v>
      </c>
      <c r="R945" s="64">
        <f t="shared" si="764"/>
        <v>0.87210398616615803</v>
      </c>
      <c r="S945" s="92">
        <v>138</v>
      </c>
      <c r="T945" s="64">
        <f t="shared" si="765"/>
        <v>0.88999843969418002</v>
      </c>
      <c r="U945" s="61">
        <f t="shared" si="766"/>
        <v>925</v>
      </c>
      <c r="V945" s="92">
        <v>0</v>
      </c>
      <c r="W945" s="64">
        <f t="shared" si="767"/>
        <v>0</v>
      </c>
      <c r="X945" s="92">
        <v>9</v>
      </c>
      <c r="Y945" s="92">
        <f t="shared" si="728"/>
        <v>0.44873341375150788</v>
      </c>
      <c r="Z945" s="62">
        <f t="shared" si="768"/>
        <v>9</v>
      </c>
      <c r="AA945" s="5"/>
      <c r="AB945" s="139">
        <v>26</v>
      </c>
      <c r="AC945" s="139">
        <v>57</v>
      </c>
      <c r="AD945" s="139">
        <v>126</v>
      </c>
      <c r="AE945" s="139">
        <v>11</v>
      </c>
      <c r="AF945" s="139">
        <v>-14</v>
      </c>
      <c r="AG945" s="139">
        <v>6</v>
      </c>
    </row>
    <row r="946" spans="2:33" ht="15" customHeight="1" x14ac:dyDescent="0.3">
      <c r="B946" s="124">
        <v>44768</v>
      </c>
      <c r="C946" s="74"/>
      <c r="D946" s="74"/>
      <c r="E946" s="74"/>
      <c r="F946" s="74"/>
      <c r="G946" s="74"/>
      <c r="H946" s="95">
        <v>446</v>
      </c>
      <c r="I946" s="56"/>
      <c r="J946" s="92">
        <v>1490</v>
      </c>
      <c r="K946" s="93">
        <v>1.0060769750168805</v>
      </c>
      <c r="L946" s="92">
        <v>106</v>
      </c>
      <c r="M946" s="93">
        <v>0.96363636363636362</v>
      </c>
      <c r="N946" s="15">
        <v>1596</v>
      </c>
      <c r="O946" s="74"/>
      <c r="P946" s="5"/>
      <c r="Q946" s="92">
        <v>970</v>
      </c>
      <c r="R946" s="64">
        <f t="shared" si="764"/>
        <v>1.0748930960370691</v>
      </c>
      <c r="S946" s="92">
        <v>107</v>
      </c>
      <c r="T946" s="64">
        <f t="shared" si="765"/>
        <v>0.69007125396577729</v>
      </c>
      <c r="U946" s="61">
        <f t="shared" si="766"/>
        <v>1077</v>
      </c>
      <c r="V946" s="92">
        <v>0</v>
      </c>
      <c r="W946" s="64">
        <f t="shared" si="767"/>
        <v>0</v>
      </c>
      <c r="X946" s="92">
        <v>10</v>
      </c>
      <c r="Y946" s="92">
        <f t="shared" si="728"/>
        <v>0.49859268194611989</v>
      </c>
      <c r="Z946" s="62">
        <f t="shared" si="768"/>
        <v>10</v>
      </c>
      <c r="AA946" s="5"/>
      <c r="AB946" s="139">
        <v>30</v>
      </c>
      <c r="AC946" s="139">
        <v>58</v>
      </c>
      <c r="AD946" s="139">
        <v>125</v>
      </c>
      <c r="AE946" s="139">
        <v>17</v>
      </c>
      <c r="AF946" s="139">
        <v>-13</v>
      </c>
      <c r="AG946" s="139">
        <v>5</v>
      </c>
    </row>
    <row r="947" spans="2:33" ht="15" customHeight="1" x14ac:dyDescent="0.3">
      <c r="B947" s="124">
        <v>44769</v>
      </c>
      <c r="C947" s="74"/>
      <c r="D947" s="74"/>
      <c r="E947" s="74"/>
      <c r="F947" s="74"/>
      <c r="G947" s="74"/>
      <c r="H947" s="95">
        <v>444</v>
      </c>
      <c r="I947" s="56"/>
      <c r="J947" s="92">
        <v>1496</v>
      </c>
      <c r="K947" s="93">
        <v>1.0108108108108107</v>
      </c>
      <c r="L947" s="92">
        <v>96</v>
      </c>
      <c r="M947" s="93">
        <v>0.76190476190476186</v>
      </c>
      <c r="N947" s="15">
        <v>1592</v>
      </c>
      <c r="O947" s="74"/>
      <c r="P947" s="5"/>
      <c r="Q947" s="92">
        <v>1231</v>
      </c>
      <c r="R947" s="64">
        <f t="shared" si="764"/>
        <v>1.3641169084759093</v>
      </c>
      <c r="S947" s="92">
        <v>153</v>
      </c>
      <c r="T947" s="64">
        <f t="shared" si="765"/>
        <v>0.98673740053050396</v>
      </c>
      <c r="U947" s="61">
        <f t="shared" si="766"/>
        <v>1384</v>
      </c>
      <c r="V947" s="92">
        <v>0</v>
      </c>
      <c r="W947" s="64">
        <f t="shared" si="767"/>
        <v>0</v>
      </c>
      <c r="X947" s="92">
        <v>4</v>
      </c>
      <c r="Y947" s="92">
        <f t="shared" si="728"/>
        <v>0.19943707277844794</v>
      </c>
      <c r="Z947" s="62">
        <f t="shared" si="768"/>
        <v>4</v>
      </c>
      <c r="AA947" s="5"/>
      <c r="AB947" s="139">
        <v>32</v>
      </c>
      <c r="AC947" s="139">
        <v>58</v>
      </c>
      <c r="AD947" s="139">
        <v>139</v>
      </c>
      <c r="AE947" s="139">
        <v>19</v>
      </c>
      <c r="AF947" s="139">
        <v>-13</v>
      </c>
      <c r="AG947" s="139">
        <v>4</v>
      </c>
    </row>
    <row r="948" spans="2:33" ht="15" customHeight="1" x14ac:dyDescent="0.3">
      <c r="B948" s="124">
        <v>44770</v>
      </c>
      <c r="C948" s="74"/>
      <c r="D948" s="74"/>
      <c r="E948" s="74"/>
      <c r="F948" s="74"/>
      <c r="G948" s="74"/>
      <c r="H948" s="95">
        <v>456</v>
      </c>
      <c r="I948" s="56"/>
      <c r="J948" s="92">
        <v>1490</v>
      </c>
      <c r="K948" s="93">
        <v>1.0047201618341199</v>
      </c>
      <c r="L948" s="92">
        <v>83</v>
      </c>
      <c r="M948" s="93">
        <v>0.92222222222222228</v>
      </c>
      <c r="N948" s="15">
        <v>1573</v>
      </c>
      <c r="O948" s="74"/>
      <c r="P948" s="5"/>
      <c r="Q948" s="92">
        <v>1573</v>
      </c>
      <c r="R948" s="64">
        <f t="shared" ref="R948:R954" si="769">Q948/Q$68</f>
        <v>1.7430998351199067</v>
      </c>
      <c r="S948" s="92">
        <v>215</v>
      </c>
      <c r="T948" s="64">
        <f t="shared" ref="T948:T954" si="770">S948/S$68</f>
        <v>1.3865917719873095</v>
      </c>
      <c r="U948" s="61">
        <f t="shared" ref="U948:U954" si="771">Q948+S948</f>
        <v>1788</v>
      </c>
      <c r="V948" s="92">
        <v>13</v>
      </c>
      <c r="W948" s="64">
        <f t="shared" ref="W948:W954" si="772">V948/$V$68</f>
        <v>5.3643926788685521</v>
      </c>
      <c r="X948" s="92">
        <v>14</v>
      </c>
      <c r="Y948" s="92">
        <f t="shared" si="728"/>
        <v>0.69802975472456785</v>
      </c>
      <c r="Z948" s="62">
        <f t="shared" ref="Z948:Z954" si="773">V948+X948</f>
        <v>27</v>
      </c>
      <c r="AA948" s="5"/>
      <c r="AB948" s="139">
        <v>36</v>
      </c>
      <c r="AC948" s="139">
        <v>61</v>
      </c>
      <c r="AD948" s="139">
        <v>141</v>
      </c>
      <c r="AE948" s="139">
        <v>17</v>
      </c>
      <c r="AF948" s="139">
        <v>-14</v>
      </c>
      <c r="AG948" s="139">
        <v>4</v>
      </c>
    </row>
    <row r="949" spans="2:33" ht="15" customHeight="1" x14ac:dyDescent="0.3">
      <c r="B949" s="124">
        <v>44771</v>
      </c>
      <c r="C949" s="74"/>
      <c r="D949" s="74"/>
      <c r="E949" s="74"/>
      <c r="F949" s="74"/>
      <c r="G949" s="74"/>
      <c r="H949" s="95">
        <v>461</v>
      </c>
      <c r="I949" s="56"/>
      <c r="J949" s="92">
        <v>1495</v>
      </c>
      <c r="K949" s="93">
        <v>1.006056527590848</v>
      </c>
      <c r="L949" s="92">
        <v>96</v>
      </c>
      <c r="M949" s="93">
        <v>0.93203883495145634</v>
      </c>
      <c r="N949" s="15">
        <v>1591</v>
      </c>
      <c r="O949" s="74"/>
      <c r="P949" s="5"/>
      <c r="Q949" s="92">
        <v>1210</v>
      </c>
      <c r="R949" s="64">
        <f t="shared" si="769"/>
        <v>1.3408460270153129</v>
      </c>
      <c r="S949" s="92">
        <v>255</v>
      </c>
      <c r="T949" s="64">
        <f t="shared" si="770"/>
        <v>1.6445623342175066</v>
      </c>
      <c r="U949" s="61">
        <f t="shared" si="771"/>
        <v>1465</v>
      </c>
      <c r="V949" s="92">
        <v>1</v>
      </c>
      <c r="W949" s="64">
        <f t="shared" si="772"/>
        <v>0.41264559068219636</v>
      </c>
      <c r="X949" s="92">
        <v>6</v>
      </c>
      <c r="Y949" s="92">
        <f t="shared" si="728"/>
        <v>0.29915560916767192</v>
      </c>
      <c r="Z949" s="62">
        <f t="shared" si="773"/>
        <v>7</v>
      </c>
      <c r="AA949" s="5"/>
      <c r="AB949" s="139">
        <v>27</v>
      </c>
      <c r="AC949" s="139">
        <v>59</v>
      </c>
      <c r="AD949" s="139">
        <v>134</v>
      </c>
      <c r="AE949" s="139">
        <v>16</v>
      </c>
      <c r="AF949" s="139">
        <v>-13</v>
      </c>
      <c r="AG949" s="139">
        <v>3</v>
      </c>
    </row>
    <row r="950" spans="2:33" ht="15" customHeight="1" x14ac:dyDescent="0.3">
      <c r="B950" s="124">
        <v>44772</v>
      </c>
      <c r="C950" s="74"/>
      <c r="D950" s="74"/>
      <c r="E950" s="74"/>
      <c r="F950" s="74"/>
      <c r="G950" s="74"/>
      <c r="H950" s="95">
        <v>468</v>
      </c>
      <c r="I950" s="56"/>
      <c r="J950" s="92">
        <v>922</v>
      </c>
      <c r="K950" s="93">
        <v>1.0290178571428572</v>
      </c>
      <c r="L950" s="92">
        <v>54</v>
      </c>
      <c r="M950" s="93">
        <v>0.9152542372881356</v>
      </c>
      <c r="N950" s="15">
        <v>976</v>
      </c>
      <c r="O950" s="74"/>
      <c r="P950" s="5"/>
      <c r="Q950" s="95">
        <v>0</v>
      </c>
      <c r="R950" s="67">
        <f t="shared" si="769"/>
        <v>0</v>
      </c>
      <c r="S950" s="95">
        <v>0</v>
      </c>
      <c r="T950" s="67">
        <f t="shared" si="770"/>
        <v>0</v>
      </c>
      <c r="U950" s="61">
        <f t="shared" si="771"/>
        <v>0</v>
      </c>
      <c r="V950" s="95">
        <v>0</v>
      </c>
      <c r="W950" s="67">
        <f t="shared" si="772"/>
        <v>0</v>
      </c>
      <c r="X950" s="95">
        <v>0</v>
      </c>
      <c r="Y950" s="92">
        <f t="shared" si="728"/>
        <v>0</v>
      </c>
      <c r="Z950" s="62">
        <f t="shared" si="773"/>
        <v>0</v>
      </c>
      <c r="AA950" s="5"/>
      <c r="AB950" s="139">
        <v>20</v>
      </c>
      <c r="AC950" s="139">
        <v>46</v>
      </c>
      <c r="AD950" s="139">
        <v>127</v>
      </c>
      <c r="AE950" s="139">
        <v>35</v>
      </c>
      <c r="AF950" s="139">
        <v>10</v>
      </c>
      <c r="AG950" s="139">
        <v>-4</v>
      </c>
    </row>
    <row r="951" spans="2:33" ht="15" customHeight="1" x14ac:dyDescent="0.3">
      <c r="B951" s="124">
        <v>44773</v>
      </c>
      <c r="C951" s="74"/>
      <c r="D951" s="74"/>
      <c r="E951" s="74"/>
      <c r="F951" s="74"/>
      <c r="G951" s="74"/>
      <c r="H951" s="95">
        <v>470</v>
      </c>
      <c r="I951" s="56"/>
      <c r="J951" s="92">
        <v>897</v>
      </c>
      <c r="K951" s="93">
        <v>1.0158550396375992</v>
      </c>
      <c r="L951" s="92">
        <v>38</v>
      </c>
      <c r="M951" s="93">
        <v>1.4615384615384615</v>
      </c>
      <c r="N951" s="15">
        <v>935</v>
      </c>
      <c r="O951" s="74"/>
      <c r="P951" s="5"/>
      <c r="Q951" s="95">
        <v>0</v>
      </c>
      <c r="R951" s="67">
        <f t="shared" si="769"/>
        <v>0</v>
      </c>
      <c r="S951" s="95">
        <v>0</v>
      </c>
      <c r="T951" s="67">
        <f t="shared" si="770"/>
        <v>0</v>
      </c>
      <c r="U951" s="61">
        <f t="shared" si="771"/>
        <v>0</v>
      </c>
      <c r="V951" s="95">
        <v>0</v>
      </c>
      <c r="W951" s="67">
        <f t="shared" si="772"/>
        <v>0</v>
      </c>
      <c r="X951" s="95">
        <v>0</v>
      </c>
      <c r="Y951" s="92">
        <f t="shared" si="728"/>
        <v>0</v>
      </c>
      <c r="Z951" s="62">
        <f t="shared" si="773"/>
        <v>0</v>
      </c>
      <c r="AA951" s="5"/>
      <c r="AB951" s="139">
        <v>20</v>
      </c>
      <c r="AC951" s="139">
        <v>44</v>
      </c>
      <c r="AD951" s="139">
        <v>105</v>
      </c>
      <c r="AE951" s="139">
        <v>37</v>
      </c>
      <c r="AF951" s="139">
        <v>15</v>
      </c>
      <c r="AG951" s="139">
        <v>-4</v>
      </c>
    </row>
    <row r="952" spans="2:33" ht="15" customHeight="1" x14ac:dyDescent="0.3">
      <c r="B952" s="124">
        <v>44774</v>
      </c>
      <c r="C952" s="74"/>
      <c r="D952" s="74"/>
      <c r="E952" s="74"/>
      <c r="F952" s="74"/>
      <c r="G952" s="74"/>
      <c r="H952" s="95">
        <v>462</v>
      </c>
      <c r="I952" s="56"/>
      <c r="J952" s="92">
        <v>1495</v>
      </c>
      <c r="K952" s="93">
        <v>1.0115020297699595</v>
      </c>
      <c r="L952" s="92">
        <v>64</v>
      </c>
      <c r="M952" s="93">
        <v>0.72727272727272729</v>
      </c>
      <c r="N952" s="15">
        <v>1559</v>
      </c>
      <c r="O952" s="74"/>
      <c r="P952" s="5"/>
      <c r="Q952" s="92">
        <v>302</v>
      </c>
      <c r="R952" s="64">
        <f t="shared" si="769"/>
        <v>0.33465743814762355</v>
      </c>
      <c r="S952" s="92">
        <v>30</v>
      </c>
      <c r="T952" s="64">
        <f t="shared" si="770"/>
        <v>0.19347792167264782</v>
      </c>
      <c r="U952" s="61">
        <f t="shared" si="771"/>
        <v>332</v>
      </c>
      <c r="V952" s="92">
        <v>1</v>
      </c>
      <c r="W952" s="64">
        <f t="shared" si="772"/>
        <v>0.41264559068219636</v>
      </c>
      <c r="X952" s="92">
        <v>20</v>
      </c>
      <c r="Y952" s="92">
        <f t="shared" si="728"/>
        <v>0.99718536389223977</v>
      </c>
      <c r="Z952" s="62">
        <f t="shared" si="773"/>
        <v>21</v>
      </c>
      <c r="AA952" s="5"/>
      <c r="AB952" s="139">
        <v>37</v>
      </c>
      <c r="AC952" s="139">
        <v>70</v>
      </c>
      <c r="AD952" s="139">
        <v>153</v>
      </c>
      <c r="AE952" s="139">
        <v>17</v>
      </c>
      <c r="AF952" s="139">
        <v>-20</v>
      </c>
      <c r="AG952" s="139">
        <v>5</v>
      </c>
    </row>
    <row r="953" spans="2:33" ht="15" customHeight="1" x14ac:dyDescent="0.3">
      <c r="B953" s="124">
        <v>44775</v>
      </c>
      <c r="C953" s="74"/>
      <c r="D953" s="74"/>
      <c r="E953" s="74"/>
      <c r="F953" s="74"/>
      <c r="G953" s="74"/>
      <c r="H953" s="95">
        <v>438</v>
      </c>
      <c r="I953" s="56"/>
      <c r="J953" s="92">
        <v>1493</v>
      </c>
      <c r="K953" s="93">
        <v>1.0081026333558407</v>
      </c>
      <c r="L953" s="92">
        <v>106</v>
      </c>
      <c r="M953" s="93">
        <v>0.96363636363636362</v>
      </c>
      <c r="N953" s="15">
        <v>1599</v>
      </c>
      <c r="O953" s="74"/>
      <c r="P953" s="5"/>
      <c r="Q953" s="92">
        <v>444</v>
      </c>
      <c r="R953" s="64">
        <f t="shared" si="769"/>
        <v>0.49201292230975119</v>
      </c>
      <c r="S953" s="92">
        <v>29</v>
      </c>
      <c r="T953" s="64">
        <f t="shared" si="770"/>
        <v>0.18702865761689291</v>
      </c>
      <c r="U953" s="61">
        <f t="shared" si="771"/>
        <v>473</v>
      </c>
      <c r="V953" s="92">
        <v>5</v>
      </c>
      <c r="W953" s="64">
        <f t="shared" si="772"/>
        <v>2.0632279534109816</v>
      </c>
      <c r="X953" s="92">
        <v>13</v>
      </c>
      <c r="Y953" s="92">
        <f t="shared" si="728"/>
        <v>0.64817048652995579</v>
      </c>
      <c r="Z953" s="62">
        <f t="shared" si="773"/>
        <v>18</v>
      </c>
      <c r="AA953" s="5"/>
      <c r="AB953" s="139">
        <v>40</v>
      </c>
      <c r="AC953" s="139">
        <v>70</v>
      </c>
      <c r="AD953" s="139">
        <v>149</v>
      </c>
      <c r="AE953" s="139">
        <v>19</v>
      </c>
      <c r="AF953" s="139">
        <v>-19</v>
      </c>
      <c r="AG953" s="139">
        <v>5</v>
      </c>
    </row>
    <row r="954" spans="2:33" ht="15" customHeight="1" x14ac:dyDescent="0.3">
      <c r="B954" s="124">
        <v>44776</v>
      </c>
      <c r="C954" s="74"/>
      <c r="D954" s="74"/>
      <c r="E954" s="74"/>
      <c r="F954" s="74"/>
      <c r="G954" s="74"/>
      <c r="H954" s="95">
        <v>453</v>
      </c>
      <c r="I954" s="56"/>
      <c r="J954" s="92">
        <v>1491</v>
      </c>
      <c r="K954" s="93">
        <v>1.0074324324324324</v>
      </c>
      <c r="L954" s="92">
        <v>95</v>
      </c>
      <c r="M954" s="93">
        <v>0.75396825396825395</v>
      </c>
      <c r="N954" s="15">
        <v>1586</v>
      </c>
      <c r="O954" s="74"/>
      <c r="P954" s="5"/>
      <c r="Q954" s="92">
        <v>321</v>
      </c>
      <c r="R954" s="64">
        <f t="shared" si="769"/>
        <v>0.35571204518340122</v>
      </c>
      <c r="S954" s="92">
        <v>34</v>
      </c>
      <c r="T954" s="64">
        <f t="shared" si="770"/>
        <v>0.21927497789566755</v>
      </c>
      <c r="U954" s="61">
        <f t="shared" si="771"/>
        <v>355</v>
      </c>
      <c r="V954" s="92">
        <v>18</v>
      </c>
      <c r="W954" s="64">
        <f t="shared" si="772"/>
        <v>7.4276206322795346</v>
      </c>
      <c r="X954" s="92">
        <v>10</v>
      </c>
      <c r="Y954" s="92">
        <f t="shared" si="728"/>
        <v>0.49859268194611989</v>
      </c>
      <c r="Z954" s="62">
        <f t="shared" si="773"/>
        <v>28</v>
      </c>
      <c r="AA954" s="5"/>
      <c r="AB954" s="139">
        <v>41</v>
      </c>
      <c r="AC954" s="139">
        <v>69</v>
      </c>
      <c r="AD954" s="139">
        <v>168</v>
      </c>
      <c r="AE954" s="139">
        <v>21</v>
      </c>
      <c r="AF954" s="139">
        <v>-19</v>
      </c>
      <c r="AG954" s="139">
        <v>5</v>
      </c>
    </row>
    <row r="955" spans="2:33" ht="15" customHeight="1" x14ac:dyDescent="0.3">
      <c r="B955" s="124">
        <v>44777</v>
      </c>
      <c r="C955" s="74"/>
      <c r="D955" s="74"/>
      <c r="E955" s="74"/>
      <c r="F955" s="74"/>
      <c r="G955" s="74"/>
      <c r="H955" s="95">
        <v>453</v>
      </c>
      <c r="I955" s="56"/>
      <c r="J955" s="92">
        <v>1496</v>
      </c>
      <c r="K955" s="93">
        <v>1.0087660148347943</v>
      </c>
      <c r="L955" s="92">
        <v>84</v>
      </c>
      <c r="M955" s="93">
        <v>0.93333333333333335</v>
      </c>
      <c r="N955" s="15">
        <v>1580</v>
      </c>
      <c r="O955" s="74"/>
      <c r="P955" s="5"/>
      <c r="Q955" s="92">
        <v>416</v>
      </c>
      <c r="R955" s="64">
        <f t="shared" ref="R955:R960" si="774">Q955/Q$68</f>
        <v>0.46098508036228941</v>
      </c>
      <c r="S955" s="92">
        <v>55</v>
      </c>
      <c r="T955" s="64">
        <f t="shared" ref="T955:T960" si="775">S955/S$68</f>
        <v>0.35470952306652104</v>
      </c>
      <c r="U955" s="61">
        <f t="shared" ref="U955:U961" si="776">Q955+S955</f>
        <v>471</v>
      </c>
      <c r="V955" s="92">
        <v>30</v>
      </c>
      <c r="W955" s="64">
        <f t="shared" ref="W955:W961" si="777">V955/$V$68</f>
        <v>12.37936772046589</v>
      </c>
      <c r="X955" s="92">
        <v>1</v>
      </c>
      <c r="Y955" s="92">
        <f t="shared" si="728"/>
        <v>4.9859268194611985E-2</v>
      </c>
      <c r="Z955" s="62">
        <f t="shared" ref="Z955:Z961" si="778">V955+X955</f>
        <v>31</v>
      </c>
      <c r="AA955" s="5"/>
      <c r="AB955" s="139">
        <v>44</v>
      </c>
      <c r="AC955" s="139">
        <v>68</v>
      </c>
      <c r="AD955" s="139">
        <v>173</v>
      </c>
      <c r="AE955" s="139">
        <v>19</v>
      </c>
      <c r="AF955" s="139">
        <v>-20</v>
      </c>
      <c r="AG955" s="139">
        <v>5</v>
      </c>
    </row>
    <row r="956" spans="2:33" ht="15" customHeight="1" x14ac:dyDescent="0.3">
      <c r="B956" s="124">
        <v>44778</v>
      </c>
      <c r="C956" s="74"/>
      <c r="D956" s="74"/>
      <c r="E956" s="74"/>
      <c r="F956" s="74"/>
      <c r="G956" s="74"/>
      <c r="H956" s="95">
        <v>464</v>
      </c>
      <c r="I956" s="56"/>
      <c r="J956" s="92">
        <v>1497</v>
      </c>
      <c r="K956" s="93">
        <v>1.0074024226110363</v>
      </c>
      <c r="L956" s="92">
        <v>91</v>
      </c>
      <c r="M956" s="93">
        <v>0.88349514563106801</v>
      </c>
      <c r="N956" s="15">
        <v>1588</v>
      </c>
      <c r="O956" s="74"/>
      <c r="P956" s="5"/>
      <c r="Q956" s="92">
        <v>472</v>
      </c>
      <c r="R956" s="64">
        <f t="shared" si="774"/>
        <v>0.52304076425721302</v>
      </c>
      <c r="S956" s="92">
        <v>42</v>
      </c>
      <c r="T956" s="64">
        <f t="shared" si="775"/>
        <v>0.27086909034170698</v>
      </c>
      <c r="U956" s="61">
        <f t="shared" si="776"/>
        <v>514</v>
      </c>
      <c r="V956" s="92">
        <v>16</v>
      </c>
      <c r="W956" s="64">
        <f t="shared" si="777"/>
        <v>6.6023294509151418</v>
      </c>
      <c r="X956" s="92">
        <v>3</v>
      </c>
      <c r="Y956" s="92">
        <f t="shared" si="728"/>
        <v>0.14957780458383596</v>
      </c>
      <c r="Z956" s="62">
        <f t="shared" si="778"/>
        <v>19</v>
      </c>
      <c r="AA956" s="5"/>
      <c r="AB956" s="139">
        <v>30</v>
      </c>
      <c r="AC956" s="139">
        <v>61</v>
      </c>
      <c r="AD956" s="139">
        <v>151</v>
      </c>
      <c r="AE956" s="139">
        <v>15</v>
      </c>
      <c r="AF956" s="139">
        <v>-20</v>
      </c>
      <c r="AG956" s="139">
        <v>4</v>
      </c>
    </row>
    <row r="957" spans="2:33" ht="15" customHeight="1" x14ac:dyDescent="0.3">
      <c r="B957" s="124">
        <v>44779</v>
      </c>
      <c r="C957" s="74"/>
      <c r="D957" s="74"/>
      <c r="E957" s="74"/>
      <c r="F957" s="74"/>
      <c r="G957" s="74"/>
      <c r="H957" s="95">
        <v>464</v>
      </c>
      <c r="I957" s="56"/>
      <c r="J957" s="92">
        <v>922</v>
      </c>
      <c r="K957" s="93">
        <v>1.0290178571428572</v>
      </c>
      <c r="L957" s="92">
        <v>38</v>
      </c>
      <c r="M957" s="93">
        <v>0.64406779661016944</v>
      </c>
      <c r="N957" s="15">
        <v>960</v>
      </c>
      <c r="O957" s="74"/>
      <c r="P957" s="5"/>
      <c r="Q957" s="95">
        <v>0</v>
      </c>
      <c r="R957" s="67">
        <f t="shared" si="774"/>
        <v>0</v>
      </c>
      <c r="S957" s="95">
        <v>0</v>
      </c>
      <c r="T957" s="67">
        <f t="shared" si="775"/>
        <v>0</v>
      </c>
      <c r="U957" s="61">
        <f t="shared" si="776"/>
        <v>0</v>
      </c>
      <c r="V957" s="95">
        <v>0</v>
      </c>
      <c r="W957" s="67">
        <f t="shared" si="777"/>
        <v>0</v>
      </c>
      <c r="X957" s="95">
        <v>0</v>
      </c>
      <c r="Y957" s="92">
        <f t="shared" si="728"/>
        <v>0</v>
      </c>
      <c r="Z957" s="62">
        <f t="shared" si="778"/>
        <v>0</v>
      </c>
      <c r="AA957" s="5"/>
      <c r="AB957" s="139">
        <v>24</v>
      </c>
      <c r="AC957" s="139">
        <v>48</v>
      </c>
      <c r="AD957" s="139">
        <v>132</v>
      </c>
      <c r="AE957" s="139">
        <v>35</v>
      </c>
      <c r="AF957" s="139">
        <v>6</v>
      </c>
      <c r="AG957" s="139">
        <v>-2</v>
      </c>
    </row>
    <row r="958" spans="2:33" ht="15" customHeight="1" x14ac:dyDescent="0.3">
      <c r="B958" s="124">
        <v>44780</v>
      </c>
      <c r="C958" s="74"/>
      <c r="D958" s="74"/>
      <c r="E958" s="74"/>
      <c r="F958" s="74"/>
      <c r="G958" s="74"/>
      <c r="H958" s="95">
        <v>476</v>
      </c>
      <c r="I958" s="56"/>
      <c r="J958" s="92">
        <v>901</v>
      </c>
      <c r="K958" s="93">
        <v>1.0203850509626273</v>
      </c>
      <c r="L958" s="92">
        <v>32</v>
      </c>
      <c r="M958" s="93">
        <v>1.2307692307692308</v>
      </c>
      <c r="N958" s="15">
        <v>933</v>
      </c>
      <c r="O958" s="74"/>
      <c r="P958" s="5"/>
      <c r="Q958" s="95">
        <v>0</v>
      </c>
      <c r="R958" s="67">
        <f t="shared" si="774"/>
        <v>0</v>
      </c>
      <c r="S958" s="95">
        <v>0</v>
      </c>
      <c r="T958" s="67">
        <f t="shared" si="775"/>
        <v>0</v>
      </c>
      <c r="U958" s="61">
        <f t="shared" si="776"/>
        <v>0</v>
      </c>
      <c r="V958" s="95">
        <v>0</v>
      </c>
      <c r="W958" s="67">
        <f t="shared" si="777"/>
        <v>0</v>
      </c>
      <c r="X958" s="95">
        <v>0</v>
      </c>
      <c r="Y958" s="92">
        <f t="shared" si="728"/>
        <v>0</v>
      </c>
      <c r="Z958" s="62">
        <f t="shared" si="778"/>
        <v>0</v>
      </c>
      <c r="AA958" s="5"/>
      <c r="AB958" s="139">
        <v>25</v>
      </c>
      <c r="AC958" s="139">
        <v>45</v>
      </c>
      <c r="AD958" s="139">
        <v>106</v>
      </c>
      <c r="AE958" s="139">
        <v>35</v>
      </c>
      <c r="AF958" s="139">
        <v>14</v>
      </c>
      <c r="AG958" s="139">
        <v>-2</v>
      </c>
    </row>
    <row r="959" spans="2:33" ht="15" customHeight="1" x14ac:dyDescent="0.3">
      <c r="B959" s="124">
        <v>44781</v>
      </c>
      <c r="C959" s="74"/>
      <c r="D959" s="74"/>
      <c r="E959" s="74"/>
      <c r="F959" s="74"/>
      <c r="G959" s="74"/>
      <c r="H959" s="95">
        <v>458</v>
      </c>
      <c r="I959" s="56"/>
      <c r="J959" s="92">
        <v>1487</v>
      </c>
      <c r="K959" s="93">
        <v>1.0060893098782138</v>
      </c>
      <c r="L959" s="92">
        <v>78</v>
      </c>
      <c r="M959" s="93">
        <v>0.88636363636363635</v>
      </c>
      <c r="N959" s="15">
        <v>1565</v>
      </c>
      <c r="O959" s="74"/>
      <c r="P959" s="5"/>
      <c r="Q959" s="92">
        <v>325</v>
      </c>
      <c r="R959" s="64">
        <f t="shared" si="774"/>
        <v>0.36014459403303861</v>
      </c>
      <c r="S959" s="92">
        <v>54</v>
      </c>
      <c r="T959" s="64">
        <f t="shared" si="775"/>
        <v>0.34826025901076607</v>
      </c>
      <c r="U959" s="61">
        <f t="shared" si="776"/>
        <v>379</v>
      </c>
      <c r="V959" s="92">
        <v>6</v>
      </c>
      <c r="W959" s="64">
        <f t="shared" si="777"/>
        <v>2.4758735440931781</v>
      </c>
      <c r="X959" s="92">
        <v>11</v>
      </c>
      <c r="Y959" s="92">
        <f t="shared" si="728"/>
        <v>0.54845195014073189</v>
      </c>
      <c r="Z959" s="62">
        <f t="shared" si="778"/>
        <v>17</v>
      </c>
      <c r="AA959" s="5"/>
      <c r="AB959" s="139">
        <v>42</v>
      </c>
      <c r="AC959" s="139">
        <v>74</v>
      </c>
      <c r="AD959" s="139">
        <v>171</v>
      </c>
      <c r="AE959" s="139">
        <v>17</v>
      </c>
      <c r="AF959" s="139">
        <v>-24</v>
      </c>
      <c r="AG959" s="139">
        <v>6</v>
      </c>
    </row>
    <row r="960" spans="2:33" ht="15" customHeight="1" x14ac:dyDescent="0.3">
      <c r="B960" s="124">
        <v>44782</v>
      </c>
      <c r="C960" s="74"/>
      <c r="D960" s="74"/>
      <c r="E960" s="74"/>
      <c r="F960" s="74"/>
      <c r="G960" s="74"/>
      <c r="H960" s="95">
        <v>442</v>
      </c>
      <c r="I960" s="56"/>
      <c r="J960" s="92">
        <v>1494</v>
      </c>
      <c r="K960" s="93">
        <v>1.0087778528021607</v>
      </c>
      <c r="L960" s="92">
        <v>100</v>
      </c>
      <c r="M960" s="93">
        <v>0.90909090909090906</v>
      </c>
      <c r="N960" s="15">
        <v>1594</v>
      </c>
      <c r="O960" s="74"/>
      <c r="P960" s="5"/>
      <c r="Q960" s="92">
        <v>475</v>
      </c>
      <c r="R960" s="64">
        <f t="shared" si="774"/>
        <v>0.52636517589444098</v>
      </c>
      <c r="S960" s="92">
        <v>54</v>
      </c>
      <c r="T960" s="64">
        <f t="shared" si="775"/>
        <v>0.34826025901076607</v>
      </c>
      <c r="U960" s="61">
        <f t="shared" si="776"/>
        <v>529</v>
      </c>
      <c r="V960" s="92">
        <v>30</v>
      </c>
      <c r="W960" s="64">
        <f t="shared" si="777"/>
        <v>12.37936772046589</v>
      </c>
      <c r="X960" s="92">
        <v>4</v>
      </c>
      <c r="Y960" s="92">
        <f t="shared" ref="Y960:Y982" si="779">X960/$X$68</f>
        <v>0.19943707277844794</v>
      </c>
      <c r="Z960" s="62">
        <f t="shared" si="778"/>
        <v>34</v>
      </c>
      <c r="AA960" s="5"/>
      <c r="AB960" s="139">
        <v>42</v>
      </c>
      <c r="AC960" s="139">
        <v>70</v>
      </c>
      <c r="AD960" s="139">
        <v>174</v>
      </c>
      <c r="AE960" s="139">
        <v>20</v>
      </c>
      <c r="AF960" s="139">
        <v>-23</v>
      </c>
      <c r="AG960" s="139">
        <v>5</v>
      </c>
    </row>
    <row r="961" spans="2:33" ht="15" customHeight="1" x14ac:dyDescent="0.3">
      <c r="B961" s="124">
        <v>44783</v>
      </c>
      <c r="C961" s="74"/>
      <c r="D961" s="74"/>
      <c r="E961" s="74"/>
      <c r="F961" s="74"/>
      <c r="G961" s="74"/>
      <c r="H961" s="95">
        <v>456</v>
      </c>
      <c r="I961" s="56"/>
      <c r="J961" s="92">
        <v>1492</v>
      </c>
      <c r="K961" s="93">
        <v>1.008108108108108</v>
      </c>
      <c r="L961" s="92">
        <v>96</v>
      </c>
      <c r="M961" s="93">
        <v>0.76190476190476186</v>
      </c>
      <c r="N961" s="15">
        <v>1588</v>
      </c>
      <c r="O961" s="74"/>
      <c r="P961" s="5"/>
      <c r="Q961" s="92">
        <v>404</v>
      </c>
      <c r="R961" s="64">
        <f>Q961/Q$68</f>
        <v>0.44768743381337722</v>
      </c>
      <c r="S961" s="92">
        <v>49</v>
      </c>
      <c r="T961" s="64">
        <f>S961/S$68</f>
        <v>0.31601393873199146</v>
      </c>
      <c r="U961" s="61">
        <f t="shared" si="776"/>
        <v>453</v>
      </c>
      <c r="V961" s="92">
        <v>2</v>
      </c>
      <c r="W961" s="64">
        <f t="shared" si="777"/>
        <v>0.82529118136439272</v>
      </c>
      <c r="X961" s="92">
        <v>10</v>
      </c>
      <c r="Y961" s="92">
        <f t="shared" si="779"/>
        <v>0.49859268194611989</v>
      </c>
      <c r="Z961" s="62">
        <f t="shared" si="778"/>
        <v>12</v>
      </c>
      <c r="AA961" s="5"/>
      <c r="AB961" s="139">
        <v>43</v>
      </c>
      <c r="AC961" s="139">
        <v>70</v>
      </c>
      <c r="AD961" s="139">
        <v>196</v>
      </c>
      <c r="AE961" s="139">
        <v>22</v>
      </c>
      <c r="AF961" s="139">
        <v>-23</v>
      </c>
      <c r="AG961" s="139">
        <v>4</v>
      </c>
    </row>
    <row r="962" spans="2:33" ht="15" customHeight="1" x14ac:dyDescent="0.3">
      <c r="B962" s="124">
        <v>44784</v>
      </c>
      <c r="C962" s="74"/>
      <c r="D962" s="74"/>
      <c r="E962" s="74"/>
      <c r="F962" s="74"/>
      <c r="G962" s="74"/>
      <c r="H962" s="95">
        <v>453</v>
      </c>
      <c r="I962" s="56"/>
      <c r="J962" s="92">
        <v>1498</v>
      </c>
      <c r="K962" s="93">
        <v>1.0101146325016859</v>
      </c>
      <c r="L962" s="92">
        <v>93</v>
      </c>
      <c r="M962" s="93">
        <v>1.0333333333333334</v>
      </c>
      <c r="N962" s="15">
        <v>1591</v>
      </c>
      <c r="O962" s="74"/>
      <c r="P962" s="5"/>
      <c r="Q962" s="92">
        <v>403</v>
      </c>
      <c r="R962" s="64">
        <f t="shared" ref="R962:R968" si="780">Q962/Q$68</f>
        <v>0.44657929660096785</v>
      </c>
      <c r="S962" s="92">
        <v>38</v>
      </c>
      <c r="T962" s="64">
        <f t="shared" ref="T962:T968" si="781">S962/S$68</f>
        <v>0.24507203411868725</v>
      </c>
      <c r="U962" s="61">
        <f t="shared" ref="U962:U968" si="782">Q962+S962</f>
        <v>441</v>
      </c>
      <c r="V962" s="92">
        <v>0</v>
      </c>
      <c r="W962" s="64">
        <f t="shared" ref="W962:W968" si="783">V962/$V$68</f>
        <v>0</v>
      </c>
      <c r="X962" s="92">
        <v>0</v>
      </c>
      <c r="Y962" s="92">
        <f t="shared" si="779"/>
        <v>0</v>
      </c>
      <c r="Z962" s="62">
        <f t="shared" ref="Z962:Z968" si="784">V962+X962</f>
        <v>0</v>
      </c>
      <c r="AA962" s="5"/>
      <c r="AB962" s="139">
        <v>45</v>
      </c>
      <c r="AC962" s="139">
        <v>69</v>
      </c>
      <c r="AD962" s="139">
        <v>203</v>
      </c>
      <c r="AE962" s="139">
        <v>19</v>
      </c>
      <c r="AF962" s="139">
        <v>-23</v>
      </c>
      <c r="AG962" s="139">
        <v>5</v>
      </c>
    </row>
    <row r="963" spans="2:33" ht="15" customHeight="1" x14ac:dyDescent="0.3">
      <c r="B963" s="124">
        <v>44785</v>
      </c>
      <c r="C963" s="74"/>
      <c r="D963" s="74"/>
      <c r="E963" s="74"/>
      <c r="F963" s="74"/>
      <c r="G963" s="74"/>
      <c r="H963" s="95">
        <v>474</v>
      </c>
      <c r="I963" s="56"/>
      <c r="J963" s="92">
        <v>1495</v>
      </c>
      <c r="K963" s="93">
        <v>1.006056527590848</v>
      </c>
      <c r="L963" s="92">
        <v>84</v>
      </c>
      <c r="M963" s="93">
        <v>0.81553398058252424</v>
      </c>
      <c r="N963" s="15">
        <v>1579</v>
      </c>
      <c r="O963" s="74"/>
      <c r="P963" s="5"/>
      <c r="Q963" s="92">
        <v>252</v>
      </c>
      <c r="R963" s="64">
        <f t="shared" si="780"/>
        <v>0.2792505775271561</v>
      </c>
      <c r="S963" s="92">
        <v>59</v>
      </c>
      <c r="T963" s="64">
        <f t="shared" si="781"/>
        <v>0.38050657928954074</v>
      </c>
      <c r="U963" s="61">
        <f t="shared" si="782"/>
        <v>311</v>
      </c>
      <c r="V963" s="92">
        <v>10</v>
      </c>
      <c r="W963" s="64">
        <f t="shared" si="783"/>
        <v>4.1264559068219633</v>
      </c>
      <c r="X963" s="92">
        <v>10</v>
      </c>
      <c r="Y963" s="92">
        <f t="shared" si="779"/>
        <v>0.49859268194611989</v>
      </c>
      <c r="Z963" s="62">
        <f t="shared" si="784"/>
        <v>20</v>
      </c>
      <c r="AA963" s="5"/>
      <c r="AB963" s="139">
        <v>31</v>
      </c>
      <c r="AC963" s="139">
        <v>62</v>
      </c>
      <c r="AD963" s="139">
        <v>182</v>
      </c>
      <c r="AE963" s="139">
        <v>17</v>
      </c>
      <c r="AF963" s="139">
        <v>-23</v>
      </c>
      <c r="AG963" s="139">
        <v>4</v>
      </c>
    </row>
    <row r="964" spans="2:33" ht="15" customHeight="1" x14ac:dyDescent="0.3">
      <c r="B964" s="124">
        <v>44786</v>
      </c>
      <c r="C964" s="74"/>
      <c r="D964" s="74"/>
      <c r="E964" s="74"/>
      <c r="F964" s="74"/>
      <c r="G964" s="74"/>
      <c r="H964" s="95">
        <v>465</v>
      </c>
      <c r="I964" s="56"/>
      <c r="J964" s="92">
        <v>920</v>
      </c>
      <c r="K964" s="93">
        <v>1.0267857142857142</v>
      </c>
      <c r="L964" s="92">
        <v>37</v>
      </c>
      <c r="M964" s="93">
        <v>0.6271186440677966</v>
      </c>
      <c r="N964" s="15">
        <v>957</v>
      </c>
      <c r="O964" s="74"/>
      <c r="P964" s="5"/>
      <c r="Q964" s="95">
        <v>0</v>
      </c>
      <c r="R964" s="67">
        <f t="shared" si="780"/>
        <v>0</v>
      </c>
      <c r="S964" s="95">
        <v>0</v>
      </c>
      <c r="T964" s="67">
        <f t="shared" si="781"/>
        <v>0</v>
      </c>
      <c r="U964" s="61">
        <f t="shared" si="782"/>
        <v>0</v>
      </c>
      <c r="V964" s="95">
        <v>0</v>
      </c>
      <c r="W964" s="67">
        <f t="shared" si="783"/>
        <v>0</v>
      </c>
      <c r="X964" s="95">
        <v>0</v>
      </c>
      <c r="Y964" s="92">
        <f t="shared" si="779"/>
        <v>0</v>
      </c>
      <c r="Z964" s="62">
        <f t="shared" si="784"/>
        <v>0</v>
      </c>
      <c r="AA964" s="5"/>
      <c r="AB964" s="139">
        <v>24</v>
      </c>
      <c r="AC964" s="139">
        <v>49</v>
      </c>
      <c r="AD964" s="139">
        <v>142</v>
      </c>
      <c r="AE964" s="139">
        <v>38</v>
      </c>
      <c r="AF964" s="139">
        <v>4</v>
      </c>
      <c r="AG964" s="139">
        <v>-3</v>
      </c>
    </row>
    <row r="965" spans="2:33" ht="15" customHeight="1" x14ac:dyDescent="0.3">
      <c r="B965" s="124">
        <v>44787</v>
      </c>
      <c r="C965" s="74"/>
      <c r="D965" s="74"/>
      <c r="E965" s="74"/>
      <c r="F965" s="74"/>
      <c r="G965" s="74"/>
      <c r="H965" s="95">
        <v>476</v>
      </c>
      <c r="I965" s="56"/>
      <c r="J965" s="92">
        <v>885</v>
      </c>
      <c r="K965" s="93">
        <v>1.0022650056625142</v>
      </c>
      <c r="L965" s="92">
        <v>30</v>
      </c>
      <c r="M965" s="93">
        <v>1.1538461538461537</v>
      </c>
      <c r="N965" s="15">
        <v>915</v>
      </c>
      <c r="O965" s="74"/>
      <c r="P965" s="5"/>
      <c r="Q965" s="95">
        <v>0</v>
      </c>
      <c r="R965" s="67">
        <f t="shared" si="780"/>
        <v>0</v>
      </c>
      <c r="S965" s="95">
        <v>0</v>
      </c>
      <c r="T965" s="67">
        <f t="shared" si="781"/>
        <v>0</v>
      </c>
      <c r="U965" s="61">
        <f t="shared" si="782"/>
        <v>0</v>
      </c>
      <c r="V965" s="95">
        <v>0</v>
      </c>
      <c r="W965" s="67">
        <f t="shared" si="783"/>
        <v>0</v>
      </c>
      <c r="X965" s="95">
        <v>0</v>
      </c>
      <c r="Y965" s="92">
        <f t="shared" si="779"/>
        <v>0</v>
      </c>
      <c r="Z965" s="62">
        <f t="shared" si="784"/>
        <v>0</v>
      </c>
      <c r="AA965" s="5"/>
      <c r="AB965" s="139">
        <v>28</v>
      </c>
      <c r="AC965" s="139">
        <v>45</v>
      </c>
      <c r="AD965" s="139">
        <v>138</v>
      </c>
      <c r="AE965" s="139">
        <v>38</v>
      </c>
      <c r="AF965" s="139">
        <v>15</v>
      </c>
      <c r="AG965" s="139">
        <v>-3</v>
      </c>
    </row>
    <row r="966" spans="2:33" ht="15" customHeight="1" x14ac:dyDescent="0.3">
      <c r="B966" s="124">
        <v>44788</v>
      </c>
      <c r="C966" s="74"/>
      <c r="D966" s="74"/>
      <c r="E966" s="74"/>
      <c r="F966" s="74"/>
      <c r="G966" s="74"/>
      <c r="H966" s="95">
        <v>457</v>
      </c>
      <c r="I966" s="56"/>
      <c r="J966" s="92">
        <v>902</v>
      </c>
      <c r="K966" s="93">
        <v>0.6102841677943166</v>
      </c>
      <c r="L966" s="92">
        <v>33</v>
      </c>
      <c r="M966" s="93">
        <v>0.375</v>
      </c>
      <c r="N966" s="15">
        <v>935</v>
      </c>
      <c r="O966" s="74"/>
      <c r="P966" s="5"/>
      <c r="Q966" s="95">
        <v>0</v>
      </c>
      <c r="R966" s="67">
        <f t="shared" si="780"/>
        <v>0</v>
      </c>
      <c r="S966" s="95">
        <v>0</v>
      </c>
      <c r="T966" s="67">
        <f t="shared" si="781"/>
        <v>0</v>
      </c>
      <c r="U966" s="61">
        <f t="shared" si="782"/>
        <v>0</v>
      </c>
      <c r="V966" s="95">
        <v>0</v>
      </c>
      <c r="W966" s="67">
        <f t="shared" si="783"/>
        <v>0</v>
      </c>
      <c r="X966" s="95">
        <v>0</v>
      </c>
      <c r="Y966" s="92">
        <f t="shared" si="779"/>
        <v>0</v>
      </c>
      <c r="Z966" s="62">
        <f t="shared" si="784"/>
        <v>0</v>
      </c>
      <c r="AA966" s="5"/>
      <c r="AB966" s="139">
        <v>33</v>
      </c>
      <c r="AC966" s="139">
        <v>58</v>
      </c>
      <c r="AD966" s="139">
        <v>252</v>
      </c>
      <c r="AE966" s="139">
        <v>-1</v>
      </c>
      <c r="AF966" s="139">
        <v>-71</v>
      </c>
      <c r="AG966" s="139">
        <v>15</v>
      </c>
    </row>
    <row r="967" spans="2:33" ht="15" customHeight="1" x14ac:dyDescent="0.3">
      <c r="B967" s="124">
        <v>44789</v>
      </c>
      <c r="C967" s="74"/>
      <c r="D967" s="74"/>
      <c r="E967" s="74"/>
      <c r="F967" s="74"/>
      <c r="G967" s="74"/>
      <c r="H967" s="95">
        <v>440</v>
      </c>
      <c r="I967" s="56"/>
      <c r="J967" s="92">
        <v>1488</v>
      </c>
      <c r="K967" s="93">
        <v>1.0047265361242403</v>
      </c>
      <c r="L967" s="92">
        <v>86</v>
      </c>
      <c r="M967" s="93">
        <v>0.78181818181818186</v>
      </c>
      <c r="N967" s="15">
        <v>1574</v>
      </c>
      <c r="O967" s="74"/>
      <c r="P967" s="5"/>
      <c r="Q967" s="92">
        <v>378</v>
      </c>
      <c r="R967" s="64">
        <f t="shared" si="780"/>
        <v>0.41887586629073409</v>
      </c>
      <c r="S967" s="92">
        <v>47</v>
      </c>
      <c r="T967" s="64">
        <f t="shared" si="781"/>
        <v>0.30311541062048158</v>
      </c>
      <c r="U967" s="61">
        <f t="shared" si="782"/>
        <v>425</v>
      </c>
      <c r="V967" s="92">
        <v>21</v>
      </c>
      <c r="W967" s="64">
        <f t="shared" si="783"/>
        <v>8.6655574043261225</v>
      </c>
      <c r="X967" s="92">
        <v>8</v>
      </c>
      <c r="Y967" s="92">
        <f t="shared" si="779"/>
        <v>0.39887414555689588</v>
      </c>
      <c r="Z967" s="62">
        <f t="shared" si="784"/>
        <v>29</v>
      </c>
      <c r="AA967" s="5"/>
      <c r="AB967" s="139">
        <v>42</v>
      </c>
      <c r="AC967" s="139">
        <v>79</v>
      </c>
      <c r="AD967" s="139">
        <v>165</v>
      </c>
      <c r="AE967" s="139">
        <v>20</v>
      </c>
      <c r="AF967" s="139">
        <v>-33</v>
      </c>
      <c r="AG967" s="139">
        <v>10</v>
      </c>
    </row>
    <row r="968" spans="2:33" ht="15" customHeight="1" x14ac:dyDescent="0.3">
      <c r="B968" s="124">
        <v>44790</v>
      </c>
      <c r="C968" s="74"/>
      <c r="D968" s="74"/>
      <c r="E968" s="74"/>
      <c r="F968" s="74"/>
      <c r="G968" s="74"/>
      <c r="H968" s="95">
        <v>462</v>
      </c>
      <c r="I968" s="56"/>
      <c r="J968" s="92">
        <v>1490</v>
      </c>
      <c r="K968" s="93">
        <v>1.0067567567567568</v>
      </c>
      <c r="L968" s="92">
        <v>96</v>
      </c>
      <c r="M968" s="93">
        <v>0.76190476190476186</v>
      </c>
      <c r="N968" s="15">
        <v>1586</v>
      </c>
      <c r="O968" s="74"/>
      <c r="P968" s="5"/>
      <c r="Q968" s="92">
        <v>406</v>
      </c>
      <c r="R968" s="64">
        <f t="shared" si="780"/>
        <v>0.44990370823819592</v>
      </c>
      <c r="S968" s="92">
        <v>41</v>
      </c>
      <c r="T968" s="64">
        <f t="shared" si="781"/>
        <v>0.26441982628595206</v>
      </c>
      <c r="U968" s="61">
        <f t="shared" si="782"/>
        <v>447</v>
      </c>
      <c r="V968" s="92">
        <v>10</v>
      </c>
      <c r="W968" s="64">
        <f t="shared" si="783"/>
        <v>4.1264559068219633</v>
      </c>
      <c r="X968" s="92">
        <v>10</v>
      </c>
      <c r="Y968" s="92">
        <f t="shared" si="779"/>
        <v>0.49859268194611989</v>
      </c>
      <c r="Z968" s="62">
        <f t="shared" si="784"/>
        <v>20</v>
      </c>
      <c r="AA968" s="5"/>
      <c r="AB968" s="139">
        <v>42</v>
      </c>
      <c r="AC968" s="139">
        <v>73</v>
      </c>
      <c r="AD968" s="139">
        <v>191</v>
      </c>
      <c r="AE968" s="139">
        <v>21</v>
      </c>
      <c r="AF968" s="139">
        <v>-31</v>
      </c>
      <c r="AG968" s="139">
        <v>10</v>
      </c>
    </row>
    <row r="969" spans="2:33" ht="15" customHeight="1" x14ac:dyDescent="0.3">
      <c r="B969" s="124">
        <v>44791</v>
      </c>
      <c r="C969" s="74"/>
      <c r="D969" s="74"/>
      <c r="E969" s="74"/>
      <c r="F969" s="74"/>
      <c r="G969" s="74"/>
      <c r="H969" s="95">
        <v>456</v>
      </c>
      <c r="I969" s="56"/>
      <c r="J969" s="92">
        <v>1486</v>
      </c>
      <c r="K969" s="93">
        <v>1.0020229265003371</v>
      </c>
      <c r="L969" s="92">
        <v>91</v>
      </c>
      <c r="M969" s="93">
        <v>1.0111111111111111</v>
      </c>
      <c r="N969" s="15">
        <v>1577</v>
      </c>
      <c r="O969" s="74"/>
      <c r="P969" s="5"/>
      <c r="Q969" s="92">
        <v>341</v>
      </c>
      <c r="R969" s="64">
        <f t="shared" ref="R969:R975" si="785">Q969/Q$68</f>
        <v>0.3778747894315882</v>
      </c>
      <c r="S969" s="92">
        <v>57</v>
      </c>
      <c r="T969" s="64">
        <f t="shared" ref="T969:T975" si="786">S969/S$68</f>
        <v>0.36760805117803086</v>
      </c>
      <c r="U969" s="61">
        <f t="shared" ref="U969:U975" si="787">Q969+S969</f>
        <v>398</v>
      </c>
      <c r="V969" s="92">
        <v>13</v>
      </c>
      <c r="W969" s="64">
        <f t="shared" ref="W969:W975" si="788">V969/$V$68</f>
        <v>5.3643926788685521</v>
      </c>
      <c r="X969" s="92">
        <v>5</v>
      </c>
      <c r="Y969" s="92">
        <f t="shared" si="779"/>
        <v>0.24929634097305994</v>
      </c>
      <c r="Z969" s="62">
        <f t="shared" ref="Z969:Z975" si="789">V969+X969</f>
        <v>18</v>
      </c>
      <c r="AA969" s="5"/>
      <c r="AB969" s="139">
        <v>43</v>
      </c>
      <c r="AC969" s="139">
        <v>70</v>
      </c>
      <c r="AD969" s="139">
        <v>220</v>
      </c>
      <c r="AE969" s="139">
        <v>17</v>
      </c>
      <c r="AF969" s="139">
        <v>-31</v>
      </c>
      <c r="AG969" s="139">
        <v>10</v>
      </c>
    </row>
    <row r="970" spans="2:33" ht="15" customHeight="1" x14ac:dyDescent="0.3">
      <c r="B970" s="124">
        <v>44792</v>
      </c>
      <c r="C970" s="74"/>
      <c r="D970" s="74"/>
      <c r="E970" s="74"/>
      <c r="F970" s="74"/>
      <c r="G970" s="74"/>
      <c r="H970" s="95">
        <v>456</v>
      </c>
      <c r="I970" s="56"/>
      <c r="J970" s="92">
        <v>1493</v>
      </c>
      <c r="K970" s="93">
        <v>1.0047106325706594</v>
      </c>
      <c r="L970" s="92">
        <v>86</v>
      </c>
      <c r="M970" s="93">
        <v>0.83495145631067957</v>
      </c>
      <c r="N970" s="15">
        <v>1579</v>
      </c>
      <c r="O970" s="74"/>
      <c r="P970" s="5"/>
      <c r="Q970" s="92">
        <v>247</v>
      </c>
      <c r="R970" s="64">
        <f t="shared" si="785"/>
        <v>0.27370989146510932</v>
      </c>
      <c r="S970" s="92">
        <v>41</v>
      </c>
      <c r="T970" s="64">
        <f t="shared" si="786"/>
        <v>0.26441982628595206</v>
      </c>
      <c r="U970" s="61">
        <f t="shared" si="787"/>
        <v>288</v>
      </c>
      <c r="V970" s="92">
        <v>0</v>
      </c>
      <c r="W970" s="64">
        <f t="shared" si="788"/>
        <v>0</v>
      </c>
      <c r="X970" s="92">
        <v>2</v>
      </c>
      <c r="Y970" s="92">
        <f t="shared" si="779"/>
        <v>9.9718536389223969E-2</v>
      </c>
      <c r="Z970" s="62">
        <f t="shared" si="789"/>
        <v>2</v>
      </c>
      <c r="AA970" s="5"/>
      <c r="AB970" s="139">
        <v>26</v>
      </c>
      <c r="AC970" s="139">
        <v>62</v>
      </c>
      <c r="AD970" s="139">
        <v>192</v>
      </c>
      <c r="AE970" s="139">
        <v>11</v>
      </c>
      <c r="AF970" s="139">
        <v>-31</v>
      </c>
      <c r="AG970" s="139">
        <v>10</v>
      </c>
    </row>
    <row r="971" spans="2:33" ht="15" customHeight="1" x14ac:dyDescent="0.3">
      <c r="B971" s="124">
        <v>44793</v>
      </c>
      <c r="C971" s="74"/>
      <c r="D971" s="74"/>
      <c r="E971" s="74"/>
      <c r="F971" s="74"/>
      <c r="G971" s="74"/>
      <c r="H971" s="95">
        <v>466</v>
      </c>
      <c r="I971" s="56"/>
      <c r="J971" s="92">
        <v>924</v>
      </c>
      <c r="K971" s="93">
        <v>1.03125</v>
      </c>
      <c r="L971" s="92">
        <v>40</v>
      </c>
      <c r="M971" s="93">
        <v>0.67796610169491522</v>
      </c>
      <c r="N971" s="15">
        <v>964</v>
      </c>
      <c r="O971" s="74"/>
      <c r="P971" s="5"/>
      <c r="Q971" s="95">
        <v>0</v>
      </c>
      <c r="R971" s="67">
        <f t="shared" si="785"/>
        <v>0</v>
      </c>
      <c r="S971" s="95">
        <v>0</v>
      </c>
      <c r="T971" s="67">
        <f t="shared" si="786"/>
        <v>0</v>
      </c>
      <c r="U971" s="61">
        <f t="shared" si="787"/>
        <v>0</v>
      </c>
      <c r="V971" s="95">
        <v>0</v>
      </c>
      <c r="W971" s="67">
        <f t="shared" si="788"/>
        <v>0</v>
      </c>
      <c r="X971" s="95">
        <v>0</v>
      </c>
      <c r="Y971" s="92">
        <f t="shared" si="779"/>
        <v>0</v>
      </c>
      <c r="Z971" s="62">
        <f t="shared" si="789"/>
        <v>0</v>
      </c>
      <c r="AA971" s="5"/>
      <c r="AB971" s="139">
        <v>17</v>
      </c>
      <c r="AC971" s="139">
        <v>43</v>
      </c>
      <c r="AD971" s="139">
        <v>146</v>
      </c>
      <c r="AE971" s="139">
        <v>33</v>
      </c>
      <c r="AF971" s="139">
        <v>3</v>
      </c>
      <c r="AG971" s="139">
        <v>1</v>
      </c>
    </row>
    <row r="972" spans="2:33" ht="15" customHeight="1" x14ac:dyDescent="0.3">
      <c r="B972" s="124">
        <v>44794</v>
      </c>
      <c r="C972" s="74"/>
      <c r="D972" s="74"/>
      <c r="E972" s="74"/>
      <c r="F972" s="74"/>
      <c r="G972" s="74"/>
      <c r="H972" s="95">
        <v>480</v>
      </c>
      <c r="I972" s="56"/>
      <c r="J972" s="92">
        <v>896</v>
      </c>
      <c r="K972" s="93">
        <v>1.0147225368063419</v>
      </c>
      <c r="L972" s="92">
        <v>28</v>
      </c>
      <c r="M972" s="93">
        <v>1.0769230769230769</v>
      </c>
      <c r="N972" s="15">
        <v>924</v>
      </c>
      <c r="O972" s="74"/>
      <c r="P972" s="5"/>
      <c r="Q972" s="95">
        <v>0</v>
      </c>
      <c r="R972" s="67">
        <f t="shared" si="785"/>
        <v>0</v>
      </c>
      <c r="S972" s="95">
        <v>0</v>
      </c>
      <c r="T972" s="67">
        <f t="shared" si="786"/>
        <v>0</v>
      </c>
      <c r="U972" s="61">
        <f t="shared" si="787"/>
        <v>0</v>
      </c>
      <c r="V972" s="95">
        <v>0</v>
      </c>
      <c r="W972" s="67">
        <f t="shared" si="788"/>
        <v>0</v>
      </c>
      <c r="X972" s="95">
        <v>0</v>
      </c>
      <c r="Y972" s="92">
        <f t="shared" si="779"/>
        <v>0</v>
      </c>
      <c r="Z972" s="62">
        <f t="shared" si="789"/>
        <v>0</v>
      </c>
      <c r="AA972" s="5"/>
      <c r="AB972" s="139">
        <v>19</v>
      </c>
      <c r="AC972" s="139">
        <v>42</v>
      </c>
      <c r="AD972" s="139">
        <v>109</v>
      </c>
      <c r="AE972" s="139">
        <v>32</v>
      </c>
      <c r="AF972" s="139">
        <v>18</v>
      </c>
      <c r="AG972" s="139">
        <v>0</v>
      </c>
    </row>
    <row r="973" spans="2:33" ht="15" customHeight="1" x14ac:dyDescent="0.3">
      <c r="B973" s="124">
        <v>44795</v>
      </c>
      <c r="C973" s="74"/>
      <c r="D973" s="74"/>
      <c r="E973" s="74"/>
      <c r="F973" s="74"/>
      <c r="G973" s="74"/>
      <c r="H973" s="95">
        <v>466</v>
      </c>
      <c r="I973" s="56"/>
      <c r="J973" s="92">
        <v>1482</v>
      </c>
      <c r="K973" s="93">
        <v>1.0027063599458728</v>
      </c>
      <c r="L973" s="92">
        <v>69</v>
      </c>
      <c r="M973" s="93">
        <v>0.78409090909090906</v>
      </c>
      <c r="N973" s="15">
        <v>1551</v>
      </c>
      <c r="O973" s="74"/>
      <c r="P973" s="5"/>
      <c r="Q973" s="92">
        <v>436</v>
      </c>
      <c r="R973" s="64">
        <f t="shared" si="785"/>
        <v>0.4831478246104764</v>
      </c>
      <c r="S973" s="92">
        <v>52</v>
      </c>
      <c r="T973" s="64">
        <f t="shared" si="786"/>
        <v>0.33536173089925625</v>
      </c>
      <c r="U973" s="61">
        <f t="shared" si="787"/>
        <v>488</v>
      </c>
      <c r="V973" s="92">
        <v>5</v>
      </c>
      <c r="W973" s="64">
        <f t="shared" si="788"/>
        <v>2.0632279534109816</v>
      </c>
      <c r="X973" s="92">
        <v>14</v>
      </c>
      <c r="Y973" s="92">
        <f t="shared" si="779"/>
        <v>0.69802975472456785</v>
      </c>
      <c r="Z973" s="62">
        <f t="shared" si="789"/>
        <v>19</v>
      </c>
      <c r="AA973" s="5"/>
      <c r="AB973" s="139">
        <v>34</v>
      </c>
      <c r="AC973" s="139">
        <v>67</v>
      </c>
      <c r="AD973" s="139">
        <v>172</v>
      </c>
      <c r="AE973" s="139">
        <v>12</v>
      </c>
      <c r="AF973" s="139">
        <v>-31</v>
      </c>
      <c r="AG973" s="139">
        <v>11</v>
      </c>
    </row>
    <row r="974" spans="2:33" ht="15" customHeight="1" x14ac:dyDescent="0.3">
      <c r="B974" s="124">
        <v>44796</v>
      </c>
      <c r="C974" s="74"/>
      <c r="D974" s="74"/>
      <c r="E974" s="74"/>
      <c r="F974" s="74"/>
      <c r="G974" s="74"/>
      <c r="H974" s="95">
        <v>443</v>
      </c>
      <c r="I974" s="56"/>
      <c r="J974" s="92">
        <v>1495</v>
      </c>
      <c r="K974" s="93">
        <v>1.0094530722484807</v>
      </c>
      <c r="L974" s="92">
        <v>89</v>
      </c>
      <c r="M974" s="93">
        <v>0.80909090909090908</v>
      </c>
      <c r="N974" s="15">
        <v>1584</v>
      </c>
      <c r="O974" s="74"/>
      <c r="P974" s="5"/>
      <c r="Q974" s="92">
        <v>512</v>
      </c>
      <c r="R974" s="64">
        <f t="shared" si="785"/>
        <v>0.56736625275358699</v>
      </c>
      <c r="S974" s="92">
        <v>46</v>
      </c>
      <c r="T974" s="64">
        <f t="shared" si="786"/>
        <v>0.29666614656472667</v>
      </c>
      <c r="U974" s="61">
        <f t="shared" si="787"/>
        <v>558</v>
      </c>
      <c r="V974" s="92">
        <v>20</v>
      </c>
      <c r="W974" s="64">
        <f t="shared" si="788"/>
        <v>8.2529118136439266</v>
      </c>
      <c r="X974" s="92">
        <v>2</v>
      </c>
      <c r="Y974" s="92">
        <f t="shared" si="779"/>
        <v>9.9718536389223969E-2</v>
      </c>
      <c r="Z974" s="62">
        <f t="shared" si="789"/>
        <v>22</v>
      </c>
      <c r="AA974" s="5"/>
      <c r="AB974" s="139">
        <v>35</v>
      </c>
      <c r="AC974" s="139">
        <v>66</v>
      </c>
      <c r="AD974" s="139">
        <v>170</v>
      </c>
      <c r="AE974" s="139">
        <v>15</v>
      </c>
      <c r="AF974" s="139">
        <v>-29</v>
      </c>
      <c r="AG974" s="139">
        <v>10</v>
      </c>
    </row>
    <row r="975" spans="2:33" ht="15" customHeight="1" x14ac:dyDescent="0.3">
      <c r="B975" s="124">
        <v>44797</v>
      </c>
      <c r="C975" s="74"/>
      <c r="D975" s="74"/>
      <c r="E975" s="74"/>
      <c r="F975" s="74"/>
      <c r="G975" s="74"/>
      <c r="H975" s="95">
        <v>460</v>
      </c>
      <c r="I975" s="56"/>
      <c r="J975" s="92">
        <v>1493</v>
      </c>
      <c r="K975" s="93">
        <v>1.0087837837837839</v>
      </c>
      <c r="L975" s="92">
        <v>100</v>
      </c>
      <c r="M975" s="93">
        <v>0.79365079365079361</v>
      </c>
      <c r="N975" s="15">
        <v>1593</v>
      </c>
      <c r="O975" s="74"/>
      <c r="P975" s="5"/>
      <c r="Q975" s="92">
        <v>612</v>
      </c>
      <c r="R975" s="64">
        <f t="shared" si="785"/>
        <v>0.6781799739945219</v>
      </c>
      <c r="S975" s="92">
        <v>67</v>
      </c>
      <c r="T975" s="64">
        <f t="shared" si="786"/>
        <v>0.43210069173558013</v>
      </c>
      <c r="U975" s="61">
        <f t="shared" si="787"/>
        <v>679</v>
      </c>
      <c r="V975" s="92">
        <v>0</v>
      </c>
      <c r="W975" s="64">
        <f t="shared" si="788"/>
        <v>0</v>
      </c>
      <c r="X975" s="92">
        <v>4</v>
      </c>
      <c r="Y975" s="92">
        <f t="shared" si="779"/>
        <v>0.19943707277844794</v>
      </c>
      <c r="Z975" s="62">
        <f t="shared" si="789"/>
        <v>4</v>
      </c>
      <c r="AA975" s="5"/>
      <c r="AB975" s="139">
        <v>36</v>
      </c>
      <c r="AC975" s="139">
        <v>67</v>
      </c>
      <c r="AD975" s="139">
        <v>165</v>
      </c>
      <c r="AE975" s="139">
        <v>17</v>
      </c>
      <c r="AF975" s="139">
        <v>-29</v>
      </c>
      <c r="AG975" s="139">
        <v>10</v>
      </c>
    </row>
    <row r="976" spans="2:33" ht="15" customHeight="1" x14ac:dyDescent="0.3">
      <c r="B976" s="124">
        <v>44798</v>
      </c>
      <c r="C976" s="74"/>
      <c r="D976" s="74"/>
      <c r="E976" s="74"/>
      <c r="F976" s="74"/>
      <c r="G976" s="74"/>
      <c r="H976" s="95">
        <v>457</v>
      </c>
      <c r="I976" s="56"/>
      <c r="J976" s="92">
        <v>1478</v>
      </c>
      <c r="K976" s="93">
        <v>0.99662845583277138</v>
      </c>
      <c r="L976" s="92">
        <v>80</v>
      </c>
      <c r="M976" s="93">
        <v>0.88888888888888884</v>
      </c>
      <c r="N976" s="15">
        <v>1558</v>
      </c>
      <c r="O976" s="74"/>
      <c r="P976" s="5"/>
      <c r="Q976" s="92">
        <v>564</v>
      </c>
      <c r="R976" s="64">
        <f t="shared" ref="R976:R982" si="790">Q976/Q$68</f>
        <v>0.62498938779887314</v>
      </c>
      <c r="S976" s="92">
        <v>53</v>
      </c>
      <c r="T976" s="64">
        <f t="shared" ref="T976:T982" si="791">S976/S$68</f>
        <v>0.34181099495501116</v>
      </c>
      <c r="U976" s="61">
        <f t="shared" ref="U976:U982" si="792">Q976+S976</f>
        <v>617</v>
      </c>
      <c r="V976" s="92">
        <v>0</v>
      </c>
      <c r="W976" s="64">
        <f t="shared" ref="W976:W982" si="793">V976/$V$68</f>
        <v>0</v>
      </c>
      <c r="X976" s="92">
        <v>7</v>
      </c>
      <c r="Y976" s="92">
        <f t="shared" si="779"/>
        <v>0.34901487736228393</v>
      </c>
      <c r="Z976" s="62">
        <f t="shared" ref="Z976:Z982" si="794">V976+X976</f>
        <v>7</v>
      </c>
      <c r="AA976" s="5"/>
      <c r="AB976" s="139">
        <v>35</v>
      </c>
      <c r="AC976" s="139">
        <v>63</v>
      </c>
      <c r="AD976" s="139">
        <v>181</v>
      </c>
      <c r="AE976" s="139">
        <v>14</v>
      </c>
      <c r="AF976" s="139">
        <v>-29</v>
      </c>
      <c r="AG976" s="139">
        <v>10</v>
      </c>
    </row>
    <row r="977" spans="2:33" ht="15" customHeight="1" x14ac:dyDescent="0.3">
      <c r="B977" s="124">
        <v>44799</v>
      </c>
      <c r="C977" s="74"/>
      <c r="D977" s="74"/>
      <c r="E977" s="74"/>
      <c r="F977" s="74"/>
      <c r="G977" s="74"/>
      <c r="H977" s="95">
        <v>415</v>
      </c>
      <c r="I977" s="56"/>
      <c r="J977" s="92">
        <v>1497</v>
      </c>
      <c r="K977" s="93">
        <v>1.0074024226110363</v>
      </c>
      <c r="L977" s="92">
        <v>82</v>
      </c>
      <c r="M977" s="93">
        <v>0.79611650485436891</v>
      </c>
      <c r="N977" s="15">
        <v>1579</v>
      </c>
      <c r="O977" s="74"/>
      <c r="P977" s="5"/>
      <c r="Q977" s="92">
        <v>716</v>
      </c>
      <c r="R977" s="64">
        <f t="shared" si="790"/>
        <v>0.79342624408509421</v>
      </c>
      <c r="S977" s="92">
        <v>85</v>
      </c>
      <c r="T977" s="64">
        <f t="shared" si="791"/>
        <v>0.54818744473916881</v>
      </c>
      <c r="U977" s="61">
        <f t="shared" si="792"/>
        <v>801</v>
      </c>
      <c r="V977" s="92">
        <v>8</v>
      </c>
      <c r="W977" s="64">
        <f t="shared" si="793"/>
        <v>3.3011647254575709</v>
      </c>
      <c r="X977" s="92">
        <v>2</v>
      </c>
      <c r="Y977" s="92">
        <f t="shared" si="779"/>
        <v>9.9718536389223969E-2</v>
      </c>
      <c r="Z977" s="62">
        <f t="shared" si="794"/>
        <v>10</v>
      </c>
      <c r="AA977" s="5"/>
      <c r="AB977" s="139">
        <v>20</v>
      </c>
      <c r="AC977" s="139">
        <v>55</v>
      </c>
      <c r="AD977" s="139">
        <v>154</v>
      </c>
      <c r="AE977" s="139">
        <v>8</v>
      </c>
      <c r="AF977" s="139">
        <v>-28</v>
      </c>
      <c r="AG977" s="139">
        <v>10</v>
      </c>
    </row>
    <row r="978" spans="2:33" ht="15" customHeight="1" x14ac:dyDescent="0.3">
      <c r="B978" s="124">
        <v>44800</v>
      </c>
      <c r="C978" s="74"/>
      <c r="D978" s="74"/>
      <c r="E978" s="74"/>
      <c r="F978" s="74"/>
      <c r="G978" s="74"/>
      <c r="H978" s="95">
        <v>431</v>
      </c>
      <c r="I978" s="56"/>
      <c r="J978" s="92">
        <v>923</v>
      </c>
      <c r="K978" s="93">
        <v>1.0301339285714286</v>
      </c>
      <c r="L978" s="92">
        <v>31</v>
      </c>
      <c r="M978" s="93">
        <v>0.52542372881355937</v>
      </c>
      <c r="N978" s="15">
        <v>954</v>
      </c>
      <c r="O978" s="74"/>
      <c r="P978" s="5"/>
      <c r="Q978" s="92">
        <v>0</v>
      </c>
      <c r="R978" s="64">
        <f t="shared" si="790"/>
        <v>0</v>
      </c>
      <c r="S978" s="92">
        <v>0</v>
      </c>
      <c r="T978" s="64">
        <f t="shared" si="791"/>
        <v>0</v>
      </c>
      <c r="U978" s="61">
        <f t="shared" si="792"/>
        <v>0</v>
      </c>
      <c r="V978" s="92">
        <v>0</v>
      </c>
      <c r="W978" s="64">
        <f t="shared" si="793"/>
        <v>0</v>
      </c>
      <c r="X978" s="92">
        <v>0</v>
      </c>
      <c r="Y978" s="92">
        <f t="shared" si="779"/>
        <v>0</v>
      </c>
      <c r="Z978" s="62">
        <f t="shared" si="794"/>
        <v>0</v>
      </c>
      <c r="AA978" s="5"/>
      <c r="AB978" s="139">
        <v>13</v>
      </c>
      <c r="AC978" s="139">
        <v>38</v>
      </c>
      <c r="AD978" s="139">
        <v>116</v>
      </c>
      <c r="AE978" s="139">
        <v>29</v>
      </c>
      <c r="AF978" s="139">
        <v>6</v>
      </c>
      <c r="AG978" s="139">
        <v>1</v>
      </c>
    </row>
    <row r="979" spans="2:33" ht="15" customHeight="1" x14ac:dyDescent="0.3">
      <c r="B979" s="124">
        <v>44801</v>
      </c>
      <c r="C979" s="74"/>
      <c r="D979" s="74"/>
      <c r="E979" s="74"/>
      <c r="F979" s="74"/>
      <c r="G979" s="74"/>
      <c r="H979" s="95">
        <v>427</v>
      </c>
      <c r="I979" s="56"/>
      <c r="J979" s="92">
        <v>897</v>
      </c>
      <c r="K979" s="93">
        <v>1.0158550396375992</v>
      </c>
      <c r="L979" s="92">
        <v>38</v>
      </c>
      <c r="M979" s="93">
        <v>1.4615384615384615</v>
      </c>
      <c r="N979" s="15">
        <v>935</v>
      </c>
      <c r="O979" s="74"/>
      <c r="P979" s="5"/>
      <c r="Q979" s="92">
        <v>0</v>
      </c>
      <c r="R979" s="64">
        <f t="shared" si="790"/>
        <v>0</v>
      </c>
      <c r="S979" s="92">
        <v>0</v>
      </c>
      <c r="T979" s="64">
        <f t="shared" si="791"/>
        <v>0</v>
      </c>
      <c r="U979" s="61">
        <f t="shared" si="792"/>
        <v>0</v>
      </c>
      <c r="V979" s="92">
        <v>0</v>
      </c>
      <c r="W979" s="64">
        <f t="shared" si="793"/>
        <v>0</v>
      </c>
      <c r="X979" s="92">
        <v>0</v>
      </c>
      <c r="Y979" s="92">
        <f t="shared" si="779"/>
        <v>0</v>
      </c>
      <c r="Z979" s="62">
        <f t="shared" si="794"/>
        <v>0</v>
      </c>
      <c r="AA979" s="5"/>
      <c r="AB979" s="139">
        <v>14</v>
      </c>
      <c r="AC979" s="139">
        <v>38</v>
      </c>
      <c r="AD979" s="139">
        <v>87</v>
      </c>
      <c r="AE979" s="139">
        <v>26</v>
      </c>
      <c r="AF979" s="139">
        <v>21</v>
      </c>
      <c r="AG979" s="139">
        <v>0</v>
      </c>
    </row>
    <row r="980" spans="2:33" ht="15" customHeight="1" x14ac:dyDescent="0.3">
      <c r="B980" s="124">
        <v>44802</v>
      </c>
      <c r="C980" s="74"/>
      <c r="D980" s="74"/>
      <c r="E980" s="74"/>
      <c r="F980" s="74"/>
      <c r="G980" s="74"/>
      <c r="H980" s="95">
        <v>473</v>
      </c>
      <c r="I980" s="56"/>
      <c r="J980" s="92">
        <v>1490</v>
      </c>
      <c r="K980" s="93">
        <v>1.0081190798376185</v>
      </c>
      <c r="L980" s="92">
        <v>83</v>
      </c>
      <c r="M980" s="93">
        <v>0.94318181818181823</v>
      </c>
      <c r="N980" s="15">
        <v>1573</v>
      </c>
      <c r="O980" s="74"/>
      <c r="P980" s="5"/>
      <c r="Q980" s="92">
        <v>1166</v>
      </c>
      <c r="R980" s="64">
        <f t="shared" si="790"/>
        <v>1.2920879896693016</v>
      </c>
      <c r="S980" s="92">
        <v>151</v>
      </c>
      <c r="T980" s="64">
        <f t="shared" si="791"/>
        <v>0.97383887241899414</v>
      </c>
      <c r="U980" s="61">
        <f t="shared" si="792"/>
        <v>1317</v>
      </c>
      <c r="V980" s="92">
        <v>9</v>
      </c>
      <c r="W980" s="64">
        <f t="shared" si="793"/>
        <v>3.7138103161397673</v>
      </c>
      <c r="X980" s="92">
        <v>1</v>
      </c>
      <c r="Y980" s="92">
        <f t="shared" si="779"/>
        <v>4.9859268194611985E-2</v>
      </c>
      <c r="Z980" s="62">
        <f t="shared" si="794"/>
        <v>10</v>
      </c>
      <c r="AA980" s="5"/>
      <c r="AB980" s="139">
        <v>26</v>
      </c>
      <c r="AC980" s="139">
        <v>58</v>
      </c>
      <c r="AD980" s="139">
        <v>124</v>
      </c>
      <c r="AE980" s="139">
        <v>10</v>
      </c>
      <c r="AF980" s="139">
        <v>-25</v>
      </c>
      <c r="AG980" s="139">
        <v>9</v>
      </c>
    </row>
    <row r="981" spans="2:33" ht="15" customHeight="1" x14ac:dyDescent="0.3">
      <c r="B981" s="124">
        <v>44803</v>
      </c>
      <c r="C981" s="74"/>
      <c r="D981" s="74"/>
      <c r="E981" s="74"/>
      <c r="F981" s="74"/>
      <c r="G981" s="74"/>
      <c r="H981" s="95">
        <v>445</v>
      </c>
      <c r="I981" s="56"/>
      <c r="J981" s="92">
        <v>1495</v>
      </c>
      <c r="K981" s="93">
        <v>1.0094530722484807</v>
      </c>
      <c r="L981" s="92">
        <v>91</v>
      </c>
      <c r="M981" s="93">
        <v>0.82727272727272727</v>
      </c>
      <c r="N981" s="15">
        <v>1586</v>
      </c>
      <c r="O981" s="74"/>
      <c r="P981" s="5"/>
      <c r="Q981" s="92">
        <v>1316</v>
      </c>
      <c r="R981" s="64">
        <f t="shared" si="790"/>
        <v>1.458308571530704</v>
      </c>
      <c r="S981" s="92">
        <v>168</v>
      </c>
      <c r="T981" s="64">
        <f t="shared" si="791"/>
        <v>1.0834763613668279</v>
      </c>
      <c r="U981" s="61">
        <f t="shared" si="792"/>
        <v>1484</v>
      </c>
      <c r="V981" s="92">
        <v>8</v>
      </c>
      <c r="W981" s="64">
        <f t="shared" si="793"/>
        <v>3.3011647254575709</v>
      </c>
      <c r="X981" s="92">
        <v>7</v>
      </c>
      <c r="Y981" s="92">
        <f t="shared" si="779"/>
        <v>0.34901487736228393</v>
      </c>
      <c r="Z981" s="62">
        <f t="shared" si="794"/>
        <v>15</v>
      </c>
      <c r="AA981" s="5"/>
      <c r="AB981" s="139">
        <v>29</v>
      </c>
      <c r="AC981" s="139">
        <v>59</v>
      </c>
      <c r="AD981" s="139">
        <v>113</v>
      </c>
      <c r="AE981" s="139">
        <v>13</v>
      </c>
      <c r="AF981" s="139">
        <v>-22</v>
      </c>
      <c r="AG981" s="139">
        <v>8</v>
      </c>
    </row>
    <row r="982" spans="2:33" ht="15" customHeight="1" x14ac:dyDescent="0.3">
      <c r="B982" s="124">
        <v>44804</v>
      </c>
      <c r="C982" s="74"/>
      <c r="D982" s="74"/>
      <c r="E982" s="74"/>
      <c r="F982" s="74"/>
      <c r="G982" s="74"/>
      <c r="H982" s="95">
        <v>463</v>
      </c>
      <c r="I982" s="56"/>
      <c r="J982" s="92">
        <v>1492</v>
      </c>
      <c r="K982" s="93">
        <v>1.008108108108108</v>
      </c>
      <c r="L982" s="92">
        <v>101</v>
      </c>
      <c r="M982" s="93">
        <v>0.80158730158730163</v>
      </c>
      <c r="N982" s="15">
        <v>1593</v>
      </c>
      <c r="O982" s="74"/>
      <c r="P982" s="5"/>
      <c r="Q982" s="92">
        <v>835</v>
      </c>
      <c r="R982" s="64">
        <f t="shared" si="790"/>
        <v>0.92529457236180679</v>
      </c>
      <c r="S982" s="92">
        <v>195</v>
      </c>
      <c r="T982" s="64">
        <f t="shared" si="791"/>
        <v>1.2576064908722109</v>
      </c>
      <c r="U982" s="61">
        <f t="shared" si="792"/>
        <v>1030</v>
      </c>
      <c r="V982" s="92">
        <v>8</v>
      </c>
      <c r="W982" s="64">
        <f t="shared" si="793"/>
        <v>3.3011647254575709</v>
      </c>
      <c r="X982" s="92">
        <v>8</v>
      </c>
      <c r="Y982" s="92">
        <f t="shared" si="779"/>
        <v>0.39887414555689588</v>
      </c>
      <c r="Z982" s="62">
        <f t="shared" si="794"/>
        <v>16</v>
      </c>
      <c r="AA982" s="5"/>
      <c r="AB982" s="139">
        <v>30</v>
      </c>
      <c r="AC982" s="139">
        <v>63</v>
      </c>
      <c r="AD982" s="139">
        <v>122</v>
      </c>
      <c r="AE982" s="139">
        <v>17</v>
      </c>
      <c r="AF982" s="139">
        <v>-21</v>
      </c>
      <c r="AG982" s="139">
        <v>7</v>
      </c>
    </row>
    <row r="983" spans="2:33" ht="15" customHeight="1" x14ac:dyDescent="0.3">
      <c r="B983" s="124">
        <v>44805</v>
      </c>
      <c r="C983" s="74"/>
      <c r="D983" s="74"/>
      <c r="E983" s="74"/>
      <c r="F983" s="74"/>
      <c r="G983" s="74"/>
      <c r="H983" s="95">
        <v>459</v>
      </c>
      <c r="I983" s="56"/>
      <c r="J983" s="92">
        <v>1496</v>
      </c>
      <c r="K983" s="93">
        <v>1.0087660148347943</v>
      </c>
      <c r="L983" s="92">
        <v>74</v>
      </c>
      <c r="M983" s="93">
        <v>0.82222222222222219</v>
      </c>
      <c r="N983" s="15">
        <v>1570</v>
      </c>
      <c r="O983" s="74"/>
      <c r="P983" s="5"/>
      <c r="Q983" s="92">
        <v>391</v>
      </c>
      <c r="R983" s="64">
        <f t="shared" ref="R983:R989" si="795">Q983/Q$68</f>
        <v>0.43328165005205566</v>
      </c>
      <c r="S983" s="92">
        <v>38</v>
      </c>
      <c r="T983" s="64">
        <f t="shared" ref="T983:T989" si="796">S983/S$68</f>
        <v>0.24507203411868725</v>
      </c>
      <c r="U983" s="61">
        <f t="shared" ref="U983:U989" si="797">Q983+S983</f>
        <v>429</v>
      </c>
      <c r="V983" s="92">
        <v>0</v>
      </c>
      <c r="W983" s="64">
        <f t="shared" ref="W983:W989" si="798">V983/$V$68</f>
        <v>0</v>
      </c>
      <c r="X983" s="92">
        <v>11</v>
      </c>
      <c r="Y983" s="92">
        <f t="shared" ref="Y983:Y989" si="799">X983/$X$68</f>
        <v>0.54845195014073189</v>
      </c>
      <c r="Z983" s="62">
        <f t="shared" ref="Z983:Z989" si="800">V983+X983</f>
        <v>11</v>
      </c>
      <c r="AA983" s="5"/>
      <c r="AB983" s="139">
        <v>32</v>
      </c>
      <c r="AC983" s="139">
        <v>64</v>
      </c>
      <c r="AD983" s="139">
        <v>119</v>
      </c>
      <c r="AE983" s="139">
        <v>17</v>
      </c>
      <c r="AF983" s="139">
        <v>-18</v>
      </c>
      <c r="AG983" s="139">
        <v>5</v>
      </c>
    </row>
    <row r="984" spans="2:33" ht="15" customHeight="1" x14ac:dyDescent="0.3">
      <c r="B984" s="124">
        <v>44806</v>
      </c>
      <c r="C984" s="74"/>
      <c r="D984" s="74"/>
      <c r="E984" s="74"/>
      <c r="F984" s="74"/>
      <c r="G984" s="74"/>
      <c r="H984" s="95">
        <v>469</v>
      </c>
      <c r="I984" s="56"/>
      <c r="J984" s="92">
        <v>14986</v>
      </c>
      <c r="K984" s="93">
        <v>10.084791386271871</v>
      </c>
      <c r="L984" s="92">
        <v>89</v>
      </c>
      <c r="M984" s="93">
        <v>0.86407766990291257</v>
      </c>
      <c r="N984" s="15">
        <v>15075</v>
      </c>
      <c r="O984" s="74"/>
      <c r="P984" s="5"/>
      <c r="Q984" s="92">
        <v>276</v>
      </c>
      <c r="R984" s="64">
        <f t="shared" si="795"/>
        <v>0.30584587062498048</v>
      </c>
      <c r="S984" s="92">
        <v>24</v>
      </c>
      <c r="T984" s="64">
        <f t="shared" si="796"/>
        <v>0.15478233733811828</v>
      </c>
      <c r="U984" s="61">
        <f t="shared" si="797"/>
        <v>300</v>
      </c>
      <c r="V984" s="92">
        <v>1</v>
      </c>
      <c r="W984" s="64">
        <f t="shared" si="798"/>
        <v>0.41264559068219636</v>
      </c>
      <c r="X984" s="92">
        <v>5</v>
      </c>
      <c r="Y984" s="92">
        <f t="shared" si="799"/>
        <v>0.24929634097305994</v>
      </c>
      <c r="Z984" s="62">
        <f t="shared" si="800"/>
        <v>6</v>
      </c>
      <c r="AA984" s="5"/>
      <c r="AB984" s="139">
        <v>20</v>
      </c>
      <c r="AC984" s="139">
        <v>54</v>
      </c>
      <c r="AD984" s="139">
        <v>110</v>
      </c>
      <c r="AE984" s="139">
        <v>13</v>
      </c>
      <c r="AF984" s="139">
        <v>-18</v>
      </c>
      <c r="AG984" s="139">
        <v>5</v>
      </c>
    </row>
    <row r="985" spans="2:33" ht="15" customHeight="1" x14ac:dyDescent="0.3">
      <c r="B985" s="124">
        <v>44807</v>
      </c>
      <c r="C985" s="74"/>
      <c r="D985" s="74"/>
      <c r="E985" s="74"/>
      <c r="F985" s="74"/>
      <c r="G985" s="74"/>
      <c r="H985" s="95">
        <v>473</v>
      </c>
      <c r="I985" s="56"/>
      <c r="J985" s="92">
        <v>927</v>
      </c>
      <c r="K985" s="93">
        <v>1.0345982142857142</v>
      </c>
      <c r="L985" s="92">
        <v>40</v>
      </c>
      <c r="M985" s="93">
        <v>0.67796610169491522</v>
      </c>
      <c r="N985" s="15">
        <v>967</v>
      </c>
      <c r="O985" s="74"/>
      <c r="P985" s="5"/>
      <c r="Q985" s="95">
        <v>0</v>
      </c>
      <c r="R985" s="67">
        <f t="shared" si="795"/>
        <v>0</v>
      </c>
      <c r="S985" s="95">
        <v>0</v>
      </c>
      <c r="T985" s="67">
        <f t="shared" si="796"/>
        <v>0</v>
      </c>
      <c r="U985" s="61">
        <f t="shared" si="797"/>
        <v>0</v>
      </c>
      <c r="V985" s="95">
        <v>0</v>
      </c>
      <c r="W985" s="67">
        <f t="shared" si="798"/>
        <v>0</v>
      </c>
      <c r="X985" s="95">
        <v>0</v>
      </c>
      <c r="Y985" s="95">
        <f t="shared" si="799"/>
        <v>0</v>
      </c>
      <c r="Z985" s="62">
        <f t="shared" si="800"/>
        <v>0</v>
      </c>
      <c r="AA985" s="5"/>
      <c r="AB985" s="139">
        <v>16</v>
      </c>
      <c r="AC985" s="139">
        <v>42</v>
      </c>
      <c r="AD985" s="139">
        <v>101</v>
      </c>
      <c r="AE985" s="139">
        <v>32</v>
      </c>
      <c r="AF985" s="139">
        <v>8</v>
      </c>
      <c r="AG985" s="139">
        <v>-2</v>
      </c>
    </row>
    <row r="986" spans="2:33" ht="15" customHeight="1" x14ac:dyDescent="0.3">
      <c r="B986" s="124">
        <v>44808</v>
      </c>
      <c r="C986" s="74"/>
      <c r="D986" s="74"/>
      <c r="E986" s="74"/>
      <c r="F986" s="74"/>
      <c r="G986" s="74"/>
      <c r="H986" s="95">
        <v>481</v>
      </c>
      <c r="I986" s="56"/>
      <c r="J986" s="92">
        <v>886</v>
      </c>
      <c r="K986" s="93">
        <v>1.0033975084937712</v>
      </c>
      <c r="L986" s="92">
        <v>39</v>
      </c>
      <c r="M986" s="93">
        <v>1.5</v>
      </c>
      <c r="N986" s="15">
        <v>925</v>
      </c>
      <c r="O986" s="74"/>
      <c r="P986" s="5"/>
      <c r="Q986" s="95">
        <v>0</v>
      </c>
      <c r="R986" s="67">
        <f t="shared" si="795"/>
        <v>0</v>
      </c>
      <c r="S986" s="95">
        <v>0</v>
      </c>
      <c r="T986" s="67">
        <f t="shared" si="796"/>
        <v>0</v>
      </c>
      <c r="U986" s="61">
        <f t="shared" si="797"/>
        <v>0</v>
      </c>
      <c r="V986" s="95">
        <v>0</v>
      </c>
      <c r="W986" s="67">
        <f t="shared" si="798"/>
        <v>0</v>
      </c>
      <c r="X986" s="95">
        <v>0</v>
      </c>
      <c r="Y986" s="95">
        <f t="shared" si="799"/>
        <v>0</v>
      </c>
      <c r="Z986" s="62">
        <f t="shared" si="800"/>
        <v>0</v>
      </c>
      <c r="AA986" s="5"/>
      <c r="AB986" s="139">
        <v>14</v>
      </c>
      <c r="AC986" s="139">
        <v>41</v>
      </c>
      <c r="AD986" s="139">
        <v>61</v>
      </c>
      <c r="AE986" s="139">
        <v>28</v>
      </c>
      <c r="AF986" s="139">
        <v>19</v>
      </c>
      <c r="AG986" s="139">
        <v>0</v>
      </c>
    </row>
    <row r="987" spans="2:33" ht="15" customHeight="1" x14ac:dyDescent="0.3">
      <c r="B987" s="124">
        <v>44809</v>
      </c>
      <c r="C987" s="74"/>
      <c r="D987" s="74"/>
      <c r="E987" s="74"/>
      <c r="F987" s="74"/>
      <c r="G987" s="74"/>
      <c r="H987" s="95">
        <v>466</v>
      </c>
      <c r="I987" s="56"/>
      <c r="J987" s="92">
        <v>1492</v>
      </c>
      <c r="K987" s="93">
        <v>1.0094722598105548</v>
      </c>
      <c r="L987" s="92">
        <v>82</v>
      </c>
      <c r="M987" s="93">
        <v>0.93181818181818177</v>
      </c>
      <c r="N987" s="15">
        <v>1574</v>
      </c>
      <c r="O987" s="74"/>
      <c r="P987" s="5"/>
      <c r="Q987" s="92">
        <v>371</v>
      </c>
      <c r="R987" s="64">
        <f t="shared" si="795"/>
        <v>0.41111890580386867</v>
      </c>
      <c r="S987" s="92">
        <v>31</v>
      </c>
      <c r="T987" s="64">
        <f t="shared" si="796"/>
        <v>0.19992718572840276</v>
      </c>
      <c r="U987" s="61">
        <f t="shared" si="797"/>
        <v>402</v>
      </c>
      <c r="V987" s="92">
        <v>1</v>
      </c>
      <c r="W987" s="64">
        <f t="shared" si="798"/>
        <v>0.41264559068219636</v>
      </c>
      <c r="X987" s="92">
        <v>13</v>
      </c>
      <c r="Y987" s="92">
        <f t="shared" si="799"/>
        <v>0.64817048652995579</v>
      </c>
      <c r="Z987" s="62">
        <f t="shared" si="800"/>
        <v>14</v>
      </c>
      <c r="AA987" s="5"/>
      <c r="AB987" s="139">
        <v>22</v>
      </c>
      <c r="AC987" s="139">
        <v>57</v>
      </c>
      <c r="AD987" s="139">
        <v>84</v>
      </c>
      <c r="AE987" s="139">
        <v>13</v>
      </c>
      <c r="AF987" s="139">
        <v>-14</v>
      </c>
      <c r="AG987" s="139">
        <v>6</v>
      </c>
    </row>
    <row r="988" spans="2:33" ht="15" customHeight="1" x14ac:dyDescent="0.3">
      <c r="B988" s="124">
        <v>44810</v>
      </c>
      <c r="C988" s="74"/>
      <c r="D988" s="74"/>
      <c r="E988" s="74"/>
      <c r="F988" s="74"/>
      <c r="G988" s="74"/>
      <c r="H988" s="95">
        <v>433</v>
      </c>
      <c r="I988" s="56"/>
      <c r="J988" s="92">
        <v>1489</v>
      </c>
      <c r="K988" s="93">
        <v>1.0054017555705603</v>
      </c>
      <c r="L988" s="92">
        <v>100</v>
      </c>
      <c r="M988" s="93">
        <v>0.90909090909090906</v>
      </c>
      <c r="N988" s="15">
        <v>1589</v>
      </c>
      <c r="O988" s="74"/>
      <c r="P988" s="5"/>
      <c r="Q988" s="92">
        <v>297</v>
      </c>
      <c r="R988" s="64">
        <f t="shared" si="795"/>
        <v>0.32911675208557678</v>
      </c>
      <c r="S988" s="92">
        <v>52</v>
      </c>
      <c r="T988" s="64">
        <f t="shared" si="796"/>
        <v>0.33536173089925625</v>
      </c>
      <c r="U988" s="61">
        <f t="shared" si="797"/>
        <v>349</v>
      </c>
      <c r="V988" s="92">
        <v>2</v>
      </c>
      <c r="W988" s="64">
        <f t="shared" si="798"/>
        <v>0.82529118136439272</v>
      </c>
      <c r="X988" s="92">
        <v>16</v>
      </c>
      <c r="Y988" s="92">
        <f t="shared" si="799"/>
        <v>0.79774829111379175</v>
      </c>
      <c r="Z988" s="62">
        <f t="shared" si="800"/>
        <v>18</v>
      </c>
      <c r="AA988" s="5"/>
      <c r="AB988" s="139">
        <v>25</v>
      </c>
      <c r="AC988" s="139">
        <v>57</v>
      </c>
      <c r="AD988" s="139">
        <v>94</v>
      </c>
      <c r="AE988" s="139">
        <v>18</v>
      </c>
      <c r="AF988" s="139">
        <v>-13</v>
      </c>
      <c r="AG988" s="139">
        <v>5</v>
      </c>
    </row>
    <row r="989" spans="2:33" ht="15" customHeight="1" x14ac:dyDescent="0.3">
      <c r="B989" s="124">
        <v>44811</v>
      </c>
      <c r="C989" s="74"/>
      <c r="D989" s="74"/>
      <c r="E989" s="74"/>
      <c r="F989" s="74"/>
      <c r="G989" s="74"/>
      <c r="H989" s="95">
        <v>459</v>
      </c>
      <c r="I989" s="56"/>
      <c r="J989" s="92">
        <v>1492</v>
      </c>
      <c r="K989" s="93">
        <v>1.008108108108108</v>
      </c>
      <c r="L989" s="92">
        <v>104</v>
      </c>
      <c r="M989" s="93">
        <v>0.82539682539682535</v>
      </c>
      <c r="N989" s="15">
        <v>1596</v>
      </c>
      <c r="O989" s="74"/>
      <c r="P989" s="5"/>
      <c r="Q989" s="92">
        <v>288</v>
      </c>
      <c r="R989" s="64">
        <f t="shared" si="795"/>
        <v>0.31914351717389267</v>
      </c>
      <c r="S989" s="92">
        <v>45</v>
      </c>
      <c r="T989" s="64">
        <f t="shared" si="796"/>
        <v>0.29021688250897176</v>
      </c>
      <c r="U989" s="61">
        <f t="shared" si="797"/>
        <v>333</v>
      </c>
      <c r="V989" s="92">
        <v>1</v>
      </c>
      <c r="W989" s="64">
        <f t="shared" si="798"/>
        <v>0.41264559068219636</v>
      </c>
      <c r="X989" s="92">
        <v>14</v>
      </c>
      <c r="Y989" s="92">
        <f t="shared" si="799"/>
        <v>0.69802975472456785</v>
      </c>
      <c r="Z989" s="62">
        <f t="shared" si="800"/>
        <v>15</v>
      </c>
      <c r="AA989" s="5"/>
      <c r="AB989" s="139">
        <v>24</v>
      </c>
      <c r="AC989" s="139">
        <v>55</v>
      </c>
      <c r="AD989" s="139">
        <v>105</v>
      </c>
      <c r="AE989" s="139">
        <v>18</v>
      </c>
      <c r="AF989" s="139">
        <v>-13</v>
      </c>
      <c r="AG989" s="139">
        <v>5</v>
      </c>
    </row>
    <row r="990" spans="2:33" ht="15" customHeight="1" x14ac:dyDescent="0.3">
      <c r="B990" s="124">
        <v>44812</v>
      </c>
      <c r="C990" s="74"/>
      <c r="D990" s="74"/>
      <c r="E990" s="74"/>
      <c r="F990" s="74"/>
      <c r="G990" s="74"/>
      <c r="H990" s="95">
        <v>450</v>
      </c>
      <c r="I990" s="56"/>
      <c r="J990" s="92">
        <v>1492</v>
      </c>
      <c r="K990" s="93">
        <v>1.0060687795010115</v>
      </c>
      <c r="L990" s="92">
        <v>96</v>
      </c>
      <c r="M990" s="93">
        <v>1.0666666666666667</v>
      </c>
      <c r="N990" s="15">
        <v>1588</v>
      </c>
      <c r="O990" s="74"/>
      <c r="P990" s="5"/>
      <c r="Q990" s="92">
        <v>317</v>
      </c>
      <c r="R990" s="64">
        <f t="shared" ref="R990:R996" si="801">Q990/Q$68</f>
        <v>0.35127949633376382</v>
      </c>
      <c r="S990" s="92">
        <v>42</v>
      </c>
      <c r="T990" s="64">
        <f t="shared" ref="T990:T996" si="802">S990/S$68</f>
        <v>0.27086909034170698</v>
      </c>
      <c r="U990" s="61">
        <f t="shared" ref="U990:U996" si="803">Q990+S990</f>
        <v>359</v>
      </c>
      <c r="V990" s="92">
        <v>0</v>
      </c>
      <c r="W990" s="64">
        <f t="shared" ref="W990:W996" si="804">V990/$V$68</f>
        <v>0</v>
      </c>
      <c r="X990" s="92">
        <v>6</v>
      </c>
      <c r="Y990" s="92">
        <f t="shared" ref="Y990:Y996" si="805">X990/$X$68</f>
        <v>0.29915560916767192</v>
      </c>
      <c r="Z990" s="62">
        <f t="shared" ref="Z990:Z996" si="806">V990+X990</f>
        <v>6</v>
      </c>
      <c r="AA990" s="5"/>
      <c r="AB990" s="139">
        <v>27</v>
      </c>
      <c r="AC990" s="139">
        <v>60</v>
      </c>
      <c r="AD990" s="139">
        <v>106</v>
      </c>
      <c r="AE990" s="139">
        <v>16</v>
      </c>
      <c r="AF990" s="139">
        <v>-14</v>
      </c>
      <c r="AG990" s="139">
        <v>5</v>
      </c>
    </row>
    <row r="991" spans="2:33" ht="15" customHeight="1" x14ac:dyDescent="0.3">
      <c r="B991" s="124">
        <v>44813</v>
      </c>
      <c r="C991" s="74"/>
      <c r="D991" s="74"/>
      <c r="E991" s="74"/>
      <c r="F991" s="74"/>
      <c r="G991" s="74"/>
      <c r="H991" s="95">
        <v>469</v>
      </c>
      <c r="I991" s="56"/>
      <c r="J991" s="92">
        <v>1492</v>
      </c>
      <c r="K991" s="93">
        <v>1.0040376850605652</v>
      </c>
      <c r="L991" s="92">
        <v>110</v>
      </c>
      <c r="M991" s="93">
        <v>1.0679611650485437</v>
      </c>
      <c r="N991" s="15">
        <v>1602</v>
      </c>
      <c r="O991" s="74"/>
      <c r="P991" s="5"/>
      <c r="Q991" s="92">
        <v>228</v>
      </c>
      <c r="R991" s="64">
        <f t="shared" si="801"/>
        <v>0.25265528442933166</v>
      </c>
      <c r="S991" s="92">
        <v>17</v>
      </c>
      <c r="T991" s="64">
        <f t="shared" si="802"/>
        <v>0.10963748894783377</v>
      </c>
      <c r="U991" s="61">
        <f t="shared" si="803"/>
        <v>245</v>
      </c>
      <c r="V991" s="92">
        <v>0</v>
      </c>
      <c r="W991" s="64">
        <f t="shared" si="804"/>
        <v>0</v>
      </c>
      <c r="X991" s="92">
        <v>7</v>
      </c>
      <c r="Y991" s="92">
        <f t="shared" si="805"/>
        <v>0.34901487736228393</v>
      </c>
      <c r="Z991" s="62">
        <f t="shared" si="806"/>
        <v>7</v>
      </c>
      <c r="AA991" s="5"/>
      <c r="AB991" s="139">
        <v>18</v>
      </c>
      <c r="AC991" s="139">
        <v>52</v>
      </c>
      <c r="AD991" s="139">
        <v>105</v>
      </c>
      <c r="AE991" s="139">
        <v>14</v>
      </c>
      <c r="AF991" s="139">
        <v>-12</v>
      </c>
      <c r="AG991" s="139">
        <v>4</v>
      </c>
    </row>
    <row r="992" spans="2:33" ht="15" customHeight="1" x14ac:dyDescent="0.3">
      <c r="B992" s="124">
        <v>44814</v>
      </c>
      <c r="C992" s="74"/>
      <c r="D992" s="74"/>
      <c r="E992" s="74"/>
      <c r="F992" s="74"/>
      <c r="G992" s="74"/>
      <c r="H992" s="95">
        <v>468</v>
      </c>
      <c r="I992" s="56"/>
      <c r="J992" s="92">
        <v>915</v>
      </c>
      <c r="K992" s="93">
        <v>1.0212053571428572</v>
      </c>
      <c r="L992" s="92">
        <v>65</v>
      </c>
      <c r="M992" s="93">
        <v>1.1016949152542372</v>
      </c>
      <c r="N992" s="15">
        <v>980</v>
      </c>
      <c r="O992" s="74"/>
      <c r="P992" s="5"/>
      <c r="Q992" s="95">
        <v>0</v>
      </c>
      <c r="R992" s="67">
        <f t="shared" si="801"/>
        <v>0</v>
      </c>
      <c r="S992" s="95">
        <v>0</v>
      </c>
      <c r="T992" s="67">
        <f t="shared" si="802"/>
        <v>0</v>
      </c>
      <c r="U992" s="61">
        <f t="shared" si="803"/>
        <v>0</v>
      </c>
      <c r="V992" s="95">
        <v>0</v>
      </c>
      <c r="W992" s="67">
        <f t="shared" si="804"/>
        <v>0</v>
      </c>
      <c r="X992" s="95">
        <v>0</v>
      </c>
      <c r="Y992" s="95">
        <f t="shared" si="805"/>
        <v>0</v>
      </c>
      <c r="Z992" s="62">
        <f t="shared" si="806"/>
        <v>0</v>
      </c>
      <c r="AA992" s="5"/>
      <c r="AB992" s="139">
        <v>15</v>
      </c>
      <c r="AC992" s="139">
        <v>39</v>
      </c>
      <c r="AD992" s="139">
        <v>102</v>
      </c>
      <c r="AE992" s="139">
        <v>32</v>
      </c>
      <c r="AF992" s="139">
        <v>11</v>
      </c>
      <c r="AG992" s="139">
        <v>-2</v>
      </c>
    </row>
    <row r="993" spans="2:33" ht="15" customHeight="1" x14ac:dyDescent="0.3">
      <c r="B993" s="124">
        <v>44815</v>
      </c>
      <c r="C993" s="74"/>
      <c r="D993" s="74"/>
      <c r="E993" s="74"/>
      <c r="F993" s="74"/>
      <c r="G993" s="74"/>
      <c r="H993" s="95">
        <v>486</v>
      </c>
      <c r="I993" s="56"/>
      <c r="J993" s="92">
        <v>897</v>
      </c>
      <c r="K993" s="93">
        <v>1.0158550396375992</v>
      </c>
      <c r="L993" s="92">
        <v>40</v>
      </c>
      <c r="M993" s="93">
        <v>1.5384615384615385</v>
      </c>
      <c r="N993" s="15">
        <v>937</v>
      </c>
      <c r="O993" s="74"/>
      <c r="P993" s="5"/>
      <c r="Q993" s="95">
        <v>0</v>
      </c>
      <c r="R993" s="67">
        <f t="shared" si="801"/>
        <v>0</v>
      </c>
      <c r="S993" s="95">
        <v>0</v>
      </c>
      <c r="T993" s="67">
        <f t="shared" si="802"/>
        <v>0</v>
      </c>
      <c r="U993" s="61">
        <f t="shared" si="803"/>
        <v>0</v>
      </c>
      <c r="V993" s="95">
        <v>0</v>
      </c>
      <c r="W993" s="67">
        <f t="shared" si="804"/>
        <v>0</v>
      </c>
      <c r="X993" s="95">
        <v>0</v>
      </c>
      <c r="Y993" s="95">
        <f t="shared" si="805"/>
        <v>0</v>
      </c>
      <c r="Z993" s="62">
        <f t="shared" si="806"/>
        <v>0</v>
      </c>
      <c r="AA993" s="5"/>
      <c r="AB993" s="139">
        <v>12</v>
      </c>
      <c r="AC993" s="139">
        <v>41</v>
      </c>
      <c r="AD993" s="139">
        <v>59</v>
      </c>
      <c r="AE993" s="139">
        <v>26</v>
      </c>
      <c r="AF993" s="139">
        <v>21</v>
      </c>
      <c r="AG993" s="139">
        <v>0</v>
      </c>
    </row>
    <row r="994" spans="2:33" ht="15" customHeight="1" x14ac:dyDescent="0.3">
      <c r="B994" s="124">
        <v>44816</v>
      </c>
      <c r="C994" s="74"/>
      <c r="D994" s="74"/>
      <c r="E994" s="74"/>
      <c r="F994" s="74"/>
      <c r="G994" s="74"/>
      <c r="H994" s="95">
        <v>469</v>
      </c>
      <c r="I994" s="56"/>
      <c r="J994" s="92">
        <v>1483</v>
      </c>
      <c r="K994" s="93">
        <v>1.003382949932341</v>
      </c>
      <c r="L994" s="92">
        <v>74</v>
      </c>
      <c r="M994" s="93">
        <v>0.84090909090909094</v>
      </c>
      <c r="N994" s="15">
        <v>1557</v>
      </c>
      <c r="O994" s="74"/>
      <c r="P994" s="5"/>
      <c r="Q994" s="92">
        <v>314</v>
      </c>
      <c r="R994" s="64">
        <f t="shared" si="801"/>
        <v>0.34795508469653574</v>
      </c>
      <c r="S994" s="92">
        <v>40</v>
      </c>
      <c r="T994" s="64">
        <f t="shared" si="802"/>
        <v>0.2579705622301971</v>
      </c>
      <c r="U994" s="61">
        <f t="shared" si="803"/>
        <v>354</v>
      </c>
      <c r="V994" s="92">
        <v>18</v>
      </c>
      <c r="W994" s="64">
        <f t="shared" si="804"/>
        <v>7.4276206322795346</v>
      </c>
      <c r="X994" s="92">
        <v>11</v>
      </c>
      <c r="Y994" s="92">
        <f t="shared" si="805"/>
        <v>0.54845195014073189</v>
      </c>
      <c r="Z994" s="62">
        <f t="shared" si="806"/>
        <v>29</v>
      </c>
      <c r="AA994" s="5"/>
      <c r="AB994" s="139">
        <v>15</v>
      </c>
      <c r="AC994" s="139">
        <v>51</v>
      </c>
      <c r="AD994" s="139">
        <v>37</v>
      </c>
      <c r="AE994" s="139">
        <v>8</v>
      </c>
      <c r="AF994" s="139">
        <v>-11</v>
      </c>
      <c r="AG994" s="139">
        <v>7</v>
      </c>
    </row>
    <row r="995" spans="2:33" ht="15" customHeight="1" x14ac:dyDescent="0.3">
      <c r="B995" s="124">
        <v>44817</v>
      </c>
      <c r="C995" s="74"/>
      <c r="D995" s="74"/>
      <c r="E995" s="74"/>
      <c r="F995" s="74"/>
      <c r="G995" s="74"/>
      <c r="H995" s="95">
        <v>440</v>
      </c>
      <c r="I995" s="56"/>
      <c r="J995" s="92">
        <v>1490</v>
      </c>
      <c r="K995" s="93">
        <v>1.0060769750168805</v>
      </c>
      <c r="L995" s="92">
        <v>92</v>
      </c>
      <c r="M995" s="93">
        <v>0.83636363636363631</v>
      </c>
      <c r="N995" s="15">
        <v>1582</v>
      </c>
      <c r="O995" s="74"/>
      <c r="P995" s="5"/>
      <c r="Q995" s="92">
        <v>370</v>
      </c>
      <c r="R995" s="64">
        <f t="shared" si="801"/>
        <v>0.4100107685914593</v>
      </c>
      <c r="S995" s="92">
        <v>36</v>
      </c>
      <c r="T995" s="64">
        <f t="shared" si="802"/>
        <v>0.2321735060071774</v>
      </c>
      <c r="U995" s="61">
        <f t="shared" si="803"/>
        <v>406</v>
      </c>
      <c r="V995" s="92">
        <v>6</v>
      </c>
      <c r="W995" s="64">
        <f t="shared" si="804"/>
        <v>2.4758735440931781</v>
      </c>
      <c r="X995" s="92">
        <v>4</v>
      </c>
      <c r="Y995" s="92">
        <f t="shared" si="805"/>
        <v>0.19943707277844794</v>
      </c>
      <c r="Z995" s="62">
        <f t="shared" si="806"/>
        <v>10</v>
      </c>
      <c r="AA995" s="5"/>
      <c r="AB995" s="139">
        <v>19</v>
      </c>
      <c r="AC995" s="139">
        <v>52</v>
      </c>
      <c r="AD995" s="139">
        <v>40</v>
      </c>
      <c r="AE995" s="139">
        <v>14</v>
      </c>
      <c r="AF995" s="139">
        <v>-11</v>
      </c>
      <c r="AG995" s="139">
        <v>7</v>
      </c>
    </row>
    <row r="996" spans="2:33" ht="15" customHeight="1" x14ac:dyDescent="0.3">
      <c r="B996" s="124">
        <v>44818</v>
      </c>
      <c r="C996" s="74"/>
      <c r="D996" s="74"/>
      <c r="E996" s="74"/>
      <c r="F996" s="74"/>
      <c r="G996" s="74"/>
      <c r="H996" s="95">
        <v>452</v>
      </c>
      <c r="I996" s="56"/>
      <c r="J996" s="92">
        <v>1489</v>
      </c>
      <c r="K996" s="93">
        <v>1.0060810810810812</v>
      </c>
      <c r="L996" s="92">
        <v>91</v>
      </c>
      <c r="M996" s="93">
        <v>0.72222222222222221</v>
      </c>
      <c r="N996" s="15">
        <v>1580</v>
      </c>
      <c r="O996" s="74"/>
      <c r="P996" s="5"/>
      <c r="Q996" s="92">
        <v>512</v>
      </c>
      <c r="R996" s="64">
        <f t="shared" si="801"/>
        <v>0.56736625275358699</v>
      </c>
      <c r="S996" s="92">
        <v>94</v>
      </c>
      <c r="T996" s="64">
        <f t="shared" si="802"/>
        <v>0.60623082124096317</v>
      </c>
      <c r="U996" s="61">
        <f t="shared" si="803"/>
        <v>606</v>
      </c>
      <c r="V996" s="92">
        <v>2</v>
      </c>
      <c r="W996" s="64">
        <f t="shared" si="804"/>
        <v>0.82529118136439272</v>
      </c>
      <c r="X996" s="92">
        <v>8</v>
      </c>
      <c r="Y996" s="92">
        <f t="shared" si="805"/>
        <v>0.39887414555689588</v>
      </c>
      <c r="Z996" s="62">
        <f t="shared" si="806"/>
        <v>10</v>
      </c>
      <c r="AA996" s="5"/>
      <c r="AB996" s="139">
        <v>21</v>
      </c>
      <c r="AC996" s="139">
        <v>52</v>
      </c>
      <c r="AD996" s="139">
        <v>56</v>
      </c>
      <c r="AE996" s="139">
        <v>16</v>
      </c>
      <c r="AF996" s="139">
        <v>-9</v>
      </c>
      <c r="AG996" s="139">
        <v>6</v>
      </c>
    </row>
    <row r="997" spans="2:33" ht="15" customHeight="1" x14ac:dyDescent="0.3">
      <c r="B997" s="124">
        <v>44819</v>
      </c>
      <c r="C997" s="74"/>
      <c r="D997" s="74"/>
      <c r="E997" s="74"/>
      <c r="F997" s="74"/>
      <c r="G997" s="74"/>
      <c r="H997" s="95">
        <v>443</v>
      </c>
      <c r="I997" s="56"/>
      <c r="J997" s="92">
        <v>1492</v>
      </c>
      <c r="K997" s="93">
        <v>1.0060687795010115</v>
      </c>
      <c r="L997" s="92">
        <v>101</v>
      </c>
      <c r="M997" s="93">
        <v>1.1222222222222222</v>
      </c>
      <c r="N997" s="15">
        <v>1593</v>
      </c>
      <c r="O997" s="74"/>
      <c r="P997" s="5"/>
      <c r="Q997" s="92">
        <v>434</v>
      </c>
      <c r="R997" s="64">
        <f t="shared" ref="R997:R1002" si="807">Q997/Q$68</f>
        <v>0.4809315501856577</v>
      </c>
      <c r="S997" s="92">
        <v>44</v>
      </c>
      <c r="T997" s="64">
        <f t="shared" ref="T997:T1002" si="808">S997/S$68</f>
        <v>0.2837676184532168</v>
      </c>
      <c r="U997" s="61">
        <f t="shared" ref="U997:U1002" si="809">Q997+S997</f>
        <v>478</v>
      </c>
      <c r="V997" s="92">
        <v>0</v>
      </c>
      <c r="W997" s="64">
        <f t="shared" ref="W997:W1002" si="810">V997/$V$68</f>
        <v>0</v>
      </c>
      <c r="X997" s="92">
        <v>5</v>
      </c>
      <c r="Y997" s="92">
        <f t="shared" ref="Y997:Y1002" si="811">X997/$X$68</f>
        <v>0.24929634097305994</v>
      </c>
      <c r="Z997" s="62">
        <f t="shared" ref="Z997:Z1002" si="812">V997+X997</f>
        <v>5</v>
      </c>
      <c r="AA997" s="5"/>
      <c r="AB997" s="139">
        <v>26</v>
      </c>
      <c r="AC997" s="139">
        <v>56</v>
      </c>
      <c r="AD997" s="139">
        <v>74</v>
      </c>
      <c r="AE997" s="139">
        <v>17</v>
      </c>
      <c r="AF997" s="139">
        <v>-10</v>
      </c>
      <c r="AG997" s="139">
        <v>5</v>
      </c>
    </row>
    <row r="998" spans="2:33" ht="15" customHeight="1" x14ac:dyDescent="0.3">
      <c r="B998" s="124">
        <v>44820</v>
      </c>
      <c r="C998" s="74"/>
      <c r="D998" s="74"/>
      <c r="E998" s="74"/>
      <c r="F998" s="74"/>
      <c r="G998" s="74"/>
      <c r="H998" s="95">
        <v>421</v>
      </c>
      <c r="I998" s="56"/>
      <c r="J998" s="92">
        <v>1495</v>
      </c>
      <c r="K998" s="93">
        <v>1.006056527590848</v>
      </c>
      <c r="L998" s="92">
        <v>94</v>
      </c>
      <c r="M998" s="93">
        <v>0.91262135922330101</v>
      </c>
      <c r="N998" s="15">
        <v>1589</v>
      </c>
      <c r="O998" s="74"/>
      <c r="P998" s="5"/>
      <c r="Q998" s="92">
        <v>282</v>
      </c>
      <c r="R998" s="64">
        <f t="shared" si="807"/>
        <v>0.31249469389943657</v>
      </c>
      <c r="S998" s="92">
        <v>39</v>
      </c>
      <c r="T998" s="64">
        <f t="shared" si="808"/>
        <v>0.25152129817444219</v>
      </c>
      <c r="U998" s="61">
        <f t="shared" si="809"/>
        <v>321</v>
      </c>
      <c r="V998" s="92">
        <v>6</v>
      </c>
      <c r="W998" s="64">
        <f t="shared" si="810"/>
        <v>2.4758735440931781</v>
      </c>
      <c r="X998" s="92">
        <v>8</v>
      </c>
      <c r="Y998" s="92">
        <f t="shared" si="811"/>
        <v>0.39887414555689588</v>
      </c>
      <c r="Z998" s="62">
        <f t="shared" si="812"/>
        <v>14</v>
      </c>
      <c r="AA998" s="5"/>
      <c r="AB998" s="139">
        <v>19</v>
      </c>
      <c r="AC998" s="139">
        <v>53</v>
      </c>
      <c r="AD998" s="139">
        <v>80</v>
      </c>
      <c r="AE998" s="139">
        <v>15</v>
      </c>
      <c r="AF998" s="139">
        <v>-9</v>
      </c>
      <c r="AG998" s="139">
        <v>3</v>
      </c>
    </row>
    <row r="999" spans="2:33" ht="15" customHeight="1" x14ac:dyDescent="0.3">
      <c r="B999" s="124">
        <v>44821</v>
      </c>
      <c r="C999" s="74"/>
      <c r="D999" s="74"/>
      <c r="E999" s="74"/>
      <c r="F999" s="74"/>
      <c r="G999" s="74"/>
      <c r="H999" s="95">
        <v>457</v>
      </c>
      <c r="I999" s="56"/>
      <c r="J999" s="92">
        <v>918</v>
      </c>
      <c r="K999" s="93">
        <v>1.0245535714285714</v>
      </c>
      <c r="L999" s="92">
        <v>58</v>
      </c>
      <c r="M999" s="93">
        <v>0.98305084745762716</v>
      </c>
      <c r="N999" s="15">
        <v>976</v>
      </c>
      <c r="O999" s="74"/>
      <c r="P999" s="5"/>
      <c r="Q999" s="95">
        <v>0</v>
      </c>
      <c r="R999" s="67">
        <f t="shared" si="807"/>
        <v>0</v>
      </c>
      <c r="S999" s="95">
        <v>0</v>
      </c>
      <c r="T999" s="67">
        <f t="shared" si="808"/>
        <v>0</v>
      </c>
      <c r="U999" s="61">
        <f t="shared" si="809"/>
        <v>0</v>
      </c>
      <c r="V999" s="95">
        <v>0</v>
      </c>
      <c r="W999" s="67">
        <f t="shared" si="810"/>
        <v>0</v>
      </c>
      <c r="X999" s="95">
        <v>0</v>
      </c>
      <c r="Y999" s="92">
        <f t="shared" si="811"/>
        <v>0</v>
      </c>
      <c r="Z999" s="62">
        <f t="shared" si="812"/>
        <v>0</v>
      </c>
      <c r="AA999" s="5"/>
      <c r="AB999" s="139">
        <v>15</v>
      </c>
      <c r="AC999" s="139">
        <v>39</v>
      </c>
      <c r="AD999" s="139">
        <v>82</v>
      </c>
      <c r="AE999" s="139">
        <v>31</v>
      </c>
      <c r="AF999" s="139">
        <v>14</v>
      </c>
      <c r="AG999" s="139">
        <v>-1</v>
      </c>
    </row>
    <row r="1000" spans="2:33" ht="15" customHeight="1" x14ac:dyDescent="0.3">
      <c r="B1000" s="124">
        <v>44822</v>
      </c>
      <c r="C1000" s="74"/>
      <c r="D1000" s="74"/>
      <c r="E1000" s="74"/>
      <c r="F1000" s="74"/>
      <c r="G1000" s="74"/>
      <c r="H1000" s="95">
        <v>473</v>
      </c>
      <c r="I1000" s="56"/>
      <c r="J1000" s="92">
        <v>891</v>
      </c>
      <c r="K1000" s="93">
        <v>1.0090600226500566</v>
      </c>
      <c r="L1000" s="92">
        <v>49</v>
      </c>
      <c r="M1000" s="93">
        <v>1.8846153846153846</v>
      </c>
      <c r="N1000" s="15">
        <v>940</v>
      </c>
      <c r="O1000" s="74"/>
      <c r="P1000" s="5"/>
      <c r="Q1000" s="95">
        <v>0</v>
      </c>
      <c r="R1000" s="67">
        <f t="shared" si="807"/>
        <v>0</v>
      </c>
      <c r="S1000" s="95">
        <v>0</v>
      </c>
      <c r="T1000" s="67">
        <f t="shared" si="808"/>
        <v>0</v>
      </c>
      <c r="U1000" s="61">
        <f t="shared" si="809"/>
        <v>0</v>
      </c>
      <c r="V1000" s="95">
        <v>0</v>
      </c>
      <c r="W1000" s="67">
        <f t="shared" si="810"/>
        <v>0</v>
      </c>
      <c r="X1000" s="95">
        <v>0</v>
      </c>
      <c r="Y1000" s="92">
        <f t="shared" si="811"/>
        <v>0</v>
      </c>
      <c r="Z1000" s="62">
        <f t="shared" si="812"/>
        <v>0</v>
      </c>
      <c r="AA1000" s="5"/>
      <c r="AB1000" s="139">
        <v>15</v>
      </c>
      <c r="AC1000" s="139">
        <v>41</v>
      </c>
      <c r="AD1000" s="139">
        <v>55</v>
      </c>
      <c r="AE1000" s="139">
        <v>31</v>
      </c>
      <c r="AF1000" s="139">
        <v>22</v>
      </c>
      <c r="AG1000" s="139">
        <v>0</v>
      </c>
    </row>
    <row r="1001" spans="2:33" ht="15" customHeight="1" x14ac:dyDescent="0.3">
      <c r="B1001" s="124">
        <v>44823</v>
      </c>
      <c r="C1001" s="74"/>
      <c r="D1001" s="74"/>
      <c r="E1001" s="74"/>
      <c r="F1001" s="74"/>
      <c r="G1001" s="74"/>
      <c r="H1001" s="95">
        <v>449</v>
      </c>
      <c r="I1001" s="56"/>
      <c r="J1001" s="92">
        <v>1493</v>
      </c>
      <c r="K1001" s="93">
        <v>1.010148849797023</v>
      </c>
      <c r="L1001" s="92">
        <v>85</v>
      </c>
      <c r="M1001" s="93">
        <v>0.96590909090909094</v>
      </c>
      <c r="N1001" s="15">
        <v>1578</v>
      </c>
      <c r="O1001" s="74"/>
      <c r="P1001" s="5"/>
      <c r="Q1001" s="92">
        <v>517</v>
      </c>
      <c r="R1001" s="64">
        <f t="shared" si="807"/>
        <v>0.5729069388156337</v>
      </c>
      <c r="S1001" s="92">
        <v>62</v>
      </c>
      <c r="T1001" s="64">
        <f t="shared" si="808"/>
        <v>0.39985437145680552</v>
      </c>
      <c r="U1001" s="61">
        <f t="shared" si="809"/>
        <v>579</v>
      </c>
      <c r="V1001" s="92">
        <v>0</v>
      </c>
      <c r="W1001" s="64">
        <f t="shared" si="810"/>
        <v>0</v>
      </c>
      <c r="X1001" s="92">
        <v>12</v>
      </c>
      <c r="Y1001" s="92">
        <f t="shared" si="811"/>
        <v>0.59831121833534384</v>
      </c>
      <c r="Z1001" s="62">
        <f t="shared" si="812"/>
        <v>12</v>
      </c>
      <c r="AA1001" s="5"/>
      <c r="AB1001" s="139">
        <v>19</v>
      </c>
      <c r="AC1001" s="139">
        <v>53</v>
      </c>
      <c r="AD1001" s="139">
        <v>69</v>
      </c>
      <c r="AE1001" s="139">
        <v>17</v>
      </c>
      <c r="AF1001" s="139">
        <v>-7</v>
      </c>
      <c r="AG1001" s="139">
        <v>4</v>
      </c>
    </row>
    <row r="1002" spans="2:33" ht="15" customHeight="1" x14ac:dyDescent="0.3">
      <c r="B1002" s="124">
        <v>44824</v>
      </c>
      <c r="C1002" s="74"/>
      <c r="D1002" s="74"/>
      <c r="E1002" s="74"/>
      <c r="F1002" s="74"/>
      <c r="G1002" s="74"/>
      <c r="H1002" s="95">
        <v>442</v>
      </c>
      <c r="I1002" s="56"/>
      <c r="J1002" s="92">
        <v>1492</v>
      </c>
      <c r="K1002" s="93">
        <v>1.0074274139095205</v>
      </c>
      <c r="L1002" s="92">
        <v>111</v>
      </c>
      <c r="M1002" s="93">
        <v>1.009090909090909</v>
      </c>
      <c r="N1002" s="15">
        <v>1603</v>
      </c>
      <c r="O1002" s="74"/>
      <c r="P1002" s="5"/>
      <c r="Q1002" s="92">
        <v>565</v>
      </c>
      <c r="R1002" s="64">
        <f t="shared" si="807"/>
        <v>0.62609752501128246</v>
      </c>
      <c r="S1002" s="92">
        <v>52</v>
      </c>
      <c r="T1002" s="64">
        <f t="shared" si="808"/>
        <v>0.33536173089925625</v>
      </c>
      <c r="U1002" s="61">
        <f t="shared" si="809"/>
        <v>617</v>
      </c>
      <c r="V1002" s="92">
        <v>1</v>
      </c>
      <c r="W1002" s="64">
        <f t="shared" si="810"/>
        <v>0.41264559068219636</v>
      </c>
      <c r="X1002" s="92">
        <v>15</v>
      </c>
      <c r="Y1002" s="92">
        <f t="shared" si="811"/>
        <v>0.7478890229191798</v>
      </c>
      <c r="Z1002" s="62">
        <f t="shared" si="812"/>
        <v>16</v>
      </c>
      <c r="AA1002" s="5"/>
      <c r="AB1002" s="139">
        <v>21</v>
      </c>
      <c r="AC1002" s="139">
        <v>54</v>
      </c>
      <c r="AD1002" s="139">
        <v>70</v>
      </c>
      <c r="AE1002" s="139">
        <v>20</v>
      </c>
      <c r="AF1002" s="139">
        <v>-6</v>
      </c>
      <c r="AG1002" s="139">
        <v>4</v>
      </c>
    </row>
    <row r="1003" spans="2:33" ht="15" customHeight="1" x14ac:dyDescent="0.3">
      <c r="B1003" s="124">
        <v>44825</v>
      </c>
      <c r="C1003" s="74"/>
      <c r="D1003" s="74"/>
      <c r="E1003" s="74"/>
      <c r="F1003" s="74"/>
      <c r="G1003" s="74"/>
      <c r="H1003" s="95">
        <v>439</v>
      </c>
      <c r="I1003" s="56"/>
      <c r="J1003" s="92">
        <v>1491</v>
      </c>
      <c r="K1003" s="93">
        <v>1.0074324324324324</v>
      </c>
      <c r="L1003" s="92">
        <v>110</v>
      </c>
      <c r="M1003" s="93">
        <v>0.87301587301587302</v>
      </c>
      <c r="N1003" s="15">
        <v>1601</v>
      </c>
      <c r="O1003" s="74"/>
      <c r="P1003" s="5"/>
      <c r="Q1003" s="92">
        <v>633</v>
      </c>
      <c r="R1003" s="64">
        <f t="shared" ref="R1003:R1010" si="813">Q1003/Q$68</f>
        <v>0.70145085545511821</v>
      </c>
      <c r="S1003" s="92">
        <v>66</v>
      </c>
      <c r="T1003" s="64">
        <f t="shared" ref="T1003:T1010" si="814">S1003/S$68</f>
        <v>0.42565142767982522</v>
      </c>
      <c r="U1003" s="61">
        <f t="shared" ref="U1003:U1010" si="815">Q1003+S1003</f>
        <v>699</v>
      </c>
      <c r="V1003" s="92">
        <v>0</v>
      </c>
      <c r="W1003" s="64">
        <f t="shared" ref="W1003:W1010" si="816">V1003/$V$68</f>
        <v>0</v>
      </c>
      <c r="X1003" s="92">
        <v>10</v>
      </c>
      <c r="Y1003" s="92">
        <f t="shared" ref="Y1003:Y1010" si="817">X1003/$X$68</f>
        <v>0.49859268194611989</v>
      </c>
      <c r="Z1003" s="62">
        <f t="shared" ref="Z1003:Z1010" si="818">V1003+X1003</f>
        <v>10</v>
      </c>
      <c r="AA1003" s="5"/>
      <c r="AB1003" s="139">
        <v>22</v>
      </c>
      <c r="AC1003" s="139">
        <v>54</v>
      </c>
      <c r="AD1003" s="139">
        <v>79</v>
      </c>
      <c r="AE1003" s="139">
        <v>22</v>
      </c>
      <c r="AF1003" s="139">
        <v>-6</v>
      </c>
      <c r="AG1003" s="139">
        <v>3</v>
      </c>
    </row>
    <row r="1004" spans="2:33" ht="15" customHeight="1" x14ac:dyDescent="0.3">
      <c r="B1004" s="124">
        <v>44826</v>
      </c>
      <c r="C1004" s="74"/>
      <c r="D1004" s="74"/>
      <c r="E1004" s="74"/>
      <c r="F1004" s="74"/>
      <c r="G1004" s="74"/>
      <c r="H1004" s="95">
        <v>446</v>
      </c>
      <c r="I1004" s="56"/>
      <c r="J1004" s="92">
        <v>1494</v>
      </c>
      <c r="K1004" s="93">
        <v>1.0074173971679028</v>
      </c>
      <c r="L1004" s="92">
        <v>96</v>
      </c>
      <c r="M1004" s="93">
        <v>1.0666666666666667</v>
      </c>
      <c r="N1004" s="15">
        <v>1590</v>
      </c>
      <c r="O1004" s="74"/>
      <c r="P1004" s="5"/>
      <c r="Q1004" s="92">
        <v>577</v>
      </c>
      <c r="R1004" s="64">
        <f t="shared" si="813"/>
        <v>0.63939517156019465</v>
      </c>
      <c r="S1004" s="92">
        <v>101</v>
      </c>
      <c r="T1004" s="64">
        <f t="shared" si="814"/>
        <v>0.65137566963124771</v>
      </c>
      <c r="U1004" s="61">
        <f t="shared" si="815"/>
        <v>678</v>
      </c>
      <c r="V1004" s="92">
        <v>0</v>
      </c>
      <c r="W1004" s="64">
        <f t="shared" si="816"/>
        <v>0</v>
      </c>
      <c r="X1004" s="92">
        <v>27</v>
      </c>
      <c r="Y1004" s="92">
        <f t="shared" si="817"/>
        <v>1.3462002412545235</v>
      </c>
      <c r="Z1004" s="62">
        <f t="shared" si="818"/>
        <v>27</v>
      </c>
      <c r="AA1004" s="5"/>
      <c r="AB1004" s="139">
        <v>24</v>
      </c>
      <c r="AC1004" s="139">
        <v>54</v>
      </c>
      <c r="AD1004" s="139">
        <v>86</v>
      </c>
      <c r="AE1004" s="139">
        <v>21</v>
      </c>
      <c r="AF1004" s="139">
        <v>-6</v>
      </c>
      <c r="AG1004" s="139">
        <v>3</v>
      </c>
    </row>
    <row r="1005" spans="2:33" ht="15" customHeight="1" x14ac:dyDescent="0.3">
      <c r="B1005" s="124">
        <v>44827</v>
      </c>
      <c r="C1005" s="74"/>
      <c r="D1005" s="74"/>
      <c r="E1005" s="74"/>
      <c r="F1005" s="74"/>
      <c r="G1005" s="74"/>
      <c r="H1005" s="95">
        <v>460</v>
      </c>
      <c r="I1005" s="56"/>
      <c r="J1005" s="92">
        <v>1496</v>
      </c>
      <c r="K1005" s="93">
        <v>1.0067294751009421</v>
      </c>
      <c r="L1005" s="92">
        <v>90</v>
      </c>
      <c r="M1005" s="93">
        <v>0.87378640776699024</v>
      </c>
      <c r="N1005" s="15">
        <v>1586</v>
      </c>
      <c r="O1005" s="74"/>
      <c r="P1005" s="5"/>
      <c r="Q1005" s="92">
        <v>474</v>
      </c>
      <c r="R1005" s="64">
        <f t="shared" si="813"/>
        <v>0.52525703868203166</v>
      </c>
      <c r="S1005" s="92">
        <v>71</v>
      </c>
      <c r="T1005" s="64">
        <f t="shared" si="814"/>
        <v>0.45789774795859989</v>
      </c>
      <c r="U1005" s="61">
        <f t="shared" si="815"/>
        <v>545</v>
      </c>
      <c r="V1005" s="92">
        <v>1</v>
      </c>
      <c r="W1005" s="64">
        <f t="shared" si="816"/>
        <v>0.41264559068219636</v>
      </c>
      <c r="X1005" s="92">
        <v>2</v>
      </c>
      <c r="Y1005" s="92">
        <f t="shared" si="817"/>
        <v>9.9718536389223969E-2</v>
      </c>
      <c r="Z1005" s="62">
        <f t="shared" si="818"/>
        <v>3</v>
      </c>
      <c r="AA1005" s="5"/>
      <c r="AB1005" s="139">
        <v>17</v>
      </c>
      <c r="AC1005" s="139">
        <v>50</v>
      </c>
      <c r="AD1005" s="139">
        <v>74</v>
      </c>
      <c r="AE1005" s="139">
        <v>19</v>
      </c>
      <c r="AF1005" s="139">
        <v>-5</v>
      </c>
      <c r="AG1005" s="139">
        <v>3</v>
      </c>
    </row>
    <row r="1006" spans="2:33" ht="15" customHeight="1" x14ac:dyDescent="0.3">
      <c r="B1006" s="124">
        <v>44828</v>
      </c>
      <c r="C1006" s="74"/>
      <c r="D1006" s="74"/>
      <c r="E1006" s="74"/>
      <c r="F1006" s="74"/>
      <c r="G1006" s="74"/>
      <c r="H1006" s="95">
        <v>453</v>
      </c>
      <c r="I1006" s="56"/>
      <c r="J1006" s="92">
        <v>936</v>
      </c>
      <c r="K1006" s="93">
        <v>1.0446428571428572</v>
      </c>
      <c r="L1006" s="92">
        <v>40</v>
      </c>
      <c r="M1006" s="93">
        <v>0.67796610169491522</v>
      </c>
      <c r="N1006" s="15">
        <v>976</v>
      </c>
      <c r="O1006" s="74"/>
      <c r="P1006" s="5"/>
      <c r="Q1006" s="95">
        <v>0</v>
      </c>
      <c r="R1006" s="67">
        <f t="shared" si="813"/>
        <v>0</v>
      </c>
      <c r="S1006" s="95">
        <v>0</v>
      </c>
      <c r="T1006" s="67">
        <f t="shared" si="814"/>
        <v>0</v>
      </c>
      <c r="U1006" s="61">
        <f t="shared" si="815"/>
        <v>0</v>
      </c>
      <c r="V1006" s="95">
        <v>0</v>
      </c>
      <c r="W1006" s="67">
        <f t="shared" si="816"/>
        <v>0</v>
      </c>
      <c r="X1006" s="95">
        <v>0</v>
      </c>
      <c r="Y1006" s="95">
        <f t="shared" si="817"/>
        <v>0</v>
      </c>
      <c r="Z1006" s="62">
        <f t="shared" si="818"/>
        <v>0</v>
      </c>
      <c r="AA1006" s="5"/>
      <c r="AB1006" s="139">
        <v>13</v>
      </c>
      <c r="AC1006" s="139">
        <v>39</v>
      </c>
      <c r="AD1006" s="139">
        <v>67</v>
      </c>
      <c r="AE1006" s="139">
        <v>26</v>
      </c>
      <c r="AF1006" s="139">
        <v>15</v>
      </c>
      <c r="AG1006" s="139">
        <v>0</v>
      </c>
    </row>
    <row r="1007" spans="2:33" ht="15" customHeight="1" x14ac:dyDescent="0.3">
      <c r="B1007" s="124">
        <v>44829</v>
      </c>
      <c r="C1007" s="74"/>
      <c r="D1007" s="74"/>
      <c r="E1007" s="74"/>
      <c r="F1007" s="74"/>
      <c r="G1007" s="74"/>
      <c r="H1007" s="95">
        <v>470</v>
      </c>
      <c r="I1007" s="56"/>
      <c r="J1007" s="92">
        <v>897</v>
      </c>
      <c r="K1007" s="93">
        <v>1.0158550396375992</v>
      </c>
      <c r="L1007" s="92">
        <v>36</v>
      </c>
      <c r="M1007" s="93">
        <v>1.3846153846153846</v>
      </c>
      <c r="N1007" s="15">
        <v>933</v>
      </c>
      <c r="O1007" s="74"/>
      <c r="P1007" s="5"/>
      <c r="Q1007" s="95">
        <v>0</v>
      </c>
      <c r="R1007" s="67">
        <f t="shared" si="813"/>
        <v>0</v>
      </c>
      <c r="S1007" s="95">
        <v>0</v>
      </c>
      <c r="T1007" s="67">
        <f t="shared" si="814"/>
        <v>0</v>
      </c>
      <c r="U1007" s="61">
        <f t="shared" si="815"/>
        <v>0</v>
      </c>
      <c r="V1007" s="95">
        <v>0</v>
      </c>
      <c r="W1007" s="67">
        <f t="shared" si="816"/>
        <v>0</v>
      </c>
      <c r="X1007" s="95">
        <v>0</v>
      </c>
      <c r="Y1007" s="95">
        <f t="shared" si="817"/>
        <v>0</v>
      </c>
      <c r="Z1007" s="62">
        <f t="shared" si="818"/>
        <v>0</v>
      </c>
      <c r="AA1007" s="5"/>
      <c r="AB1007" s="139">
        <v>11</v>
      </c>
      <c r="AC1007" s="139">
        <v>39</v>
      </c>
      <c r="AD1007" s="139">
        <v>45</v>
      </c>
      <c r="AE1007" s="139">
        <v>25</v>
      </c>
      <c r="AF1007" s="139">
        <v>21</v>
      </c>
      <c r="AG1007" s="139">
        <v>2</v>
      </c>
    </row>
    <row r="1008" spans="2:33" ht="15" customHeight="1" x14ac:dyDescent="0.3">
      <c r="B1008" s="124">
        <v>44830</v>
      </c>
      <c r="C1008" s="74"/>
      <c r="D1008" s="74"/>
      <c r="E1008" s="74"/>
      <c r="F1008" s="74"/>
      <c r="G1008" s="74"/>
      <c r="H1008" s="95">
        <v>452</v>
      </c>
      <c r="I1008" s="56"/>
      <c r="J1008" s="92">
        <v>1488</v>
      </c>
      <c r="K1008" s="93">
        <v>1.006765899864682</v>
      </c>
      <c r="L1008" s="92">
        <v>104</v>
      </c>
      <c r="M1008" s="93">
        <v>1.1818181818181819</v>
      </c>
      <c r="N1008" s="15">
        <v>1592</v>
      </c>
      <c r="O1008" s="74"/>
      <c r="P1008" s="5"/>
      <c r="Q1008" s="92">
        <v>743</v>
      </c>
      <c r="R1008" s="64">
        <f t="shared" si="813"/>
        <v>0.82334594882014667</v>
      </c>
      <c r="S1008" s="92">
        <v>97</v>
      </c>
      <c r="T1008" s="64">
        <f t="shared" si="814"/>
        <v>0.62557861340822796</v>
      </c>
      <c r="U1008" s="61">
        <f t="shared" si="815"/>
        <v>840</v>
      </c>
      <c r="V1008" s="92">
        <v>1</v>
      </c>
      <c r="W1008" s="64">
        <f t="shared" si="816"/>
        <v>0.41264559068219636</v>
      </c>
      <c r="X1008" s="92">
        <v>13</v>
      </c>
      <c r="Y1008" s="92">
        <f t="shared" si="817"/>
        <v>0.64817048652995579</v>
      </c>
      <c r="Z1008" s="62">
        <f t="shared" si="818"/>
        <v>14</v>
      </c>
      <c r="AA1008" s="5"/>
      <c r="AB1008" s="139">
        <v>17</v>
      </c>
      <c r="AC1008" s="139">
        <v>53</v>
      </c>
      <c r="AD1008" s="139">
        <v>60</v>
      </c>
      <c r="AE1008" s="139">
        <v>17</v>
      </c>
      <c r="AF1008" s="139">
        <v>-4</v>
      </c>
      <c r="AG1008" s="139">
        <v>5</v>
      </c>
    </row>
    <row r="1009" spans="2:33" ht="15" customHeight="1" x14ac:dyDescent="0.3">
      <c r="B1009" s="124">
        <v>44831</v>
      </c>
      <c r="C1009" s="74"/>
      <c r="D1009" s="74"/>
      <c r="E1009" s="74"/>
      <c r="F1009" s="74"/>
      <c r="G1009" s="74"/>
      <c r="H1009" s="95">
        <v>429</v>
      </c>
      <c r="I1009" s="56"/>
      <c r="J1009" s="92">
        <v>1491</v>
      </c>
      <c r="K1009" s="93">
        <v>1.0067521944632005</v>
      </c>
      <c r="L1009" s="92">
        <v>124</v>
      </c>
      <c r="M1009" s="93">
        <v>1.1272727272727272</v>
      </c>
      <c r="N1009" s="15">
        <v>1615</v>
      </c>
      <c r="O1009" s="74"/>
      <c r="P1009" s="5"/>
      <c r="Q1009" s="92">
        <v>840</v>
      </c>
      <c r="R1009" s="64">
        <f t="shared" si="813"/>
        <v>0.93083525842385362</v>
      </c>
      <c r="S1009" s="92">
        <v>108</v>
      </c>
      <c r="T1009" s="64">
        <f t="shared" si="814"/>
        <v>0.69652051802153214</v>
      </c>
      <c r="U1009" s="61">
        <f t="shared" si="815"/>
        <v>948</v>
      </c>
      <c r="V1009" s="92">
        <v>1</v>
      </c>
      <c r="W1009" s="64">
        <f t="shared" si="816"/>
        <v>0.41264559068219636</v>
      </c>
      <c r="X1009" s="92">
        <v>21</v>
      </c>
      <c r="Y1009" s="92">
        <f t="shared" si="817"/>
        <v>1.0470446320868516</v>
      </c>
      <c r="Z1009" s="62">
        <f t="shared" si="818"/>
        <v>22</v>
      </c>
      <c r="AA1009" s="5"/>
      <c r="AB1009" s="139">
        <v>19</v>
      </c>
      <c r="AC1009" s="139">
        <v>52</v>
      </c>
      <c r="AD1009" s="139">
        <v>55</v>
      </c>
      <c r="AE1009" s="139">
        <v>19</v>
      </c>
      <c r="AF1009" s="139">
        <v>-3</v>
      </c>
      <c r="AG1009" s="139">
        <v>4</v>
      </c>
    </row>
    <row r="1010" spans="2:33" ht="15" customHeight="1" x14ac:dyDescent="0.3">
      <c r="B1010" s="124">
        <v>44832</v>
      </c>
      <c r="C1010" s="74"/>
      <c r="D1010" s="74"/>
      <c r="E1010" s="74"/>
      <c r="F1010" s="74"/>
      <c r="G1010" s="74"/>
      <c r="H1010" s="95">
        <v>462</v>
      </c>
      <c r="I1010" s="56"/>
      <c r="J1010" s="92">
        <v>1491</v>
      </c>
      <c r="K1010" s="93">
        <v>1.0074324324324324</v>
      </c>
      <c r="L1010" s="92">
        <v>113</v>
      </c>
      <c r="M1010" s="93">
        <v>0.89682539682539686</v>
      </c>
      <c r="N1010" s="15">
        <v>1604</v>
      </c>
      <c r="O1010" s="74"/>
      <c r="P1010" s="5"/>
      <c r="Q1010" s="92">
        <v>1272</v>
      </c>
      <c r="R1010" s="64">
        <f t="shared" si="813"/>
        <v>1.4095505341846926</v>
      </c>
      <c r="S1010" s="92">
        <v>191</v>
      </c>
      <c r="T1010" s="64">
        <f t="shared" si="814"/>
        <v>1.2318094346491912</v>
      </c>
      <c r="U1010" s="61">
        <f t="shared" si="815"/>
        <v>1463</v>
      </c>
      <c r="V1010" s="92">
        <v>1</v>
      </c>
      <c r="W1010" s="64">
        <f t="shared" si="816"/>
        <v>0.41264559068219636</v>
      </c>
      <c r="X1010" s="92">
        <v>20</v>
      </c>
      <c r="Y1010" s="92">
        <f t="shared" si="817"/>
        <v>0.99718536389223977</v>
      </c>
      <c r="Z1010" s="62">
        <f t="shared" si="818"/>
        <v>21</v>
      </c>
      <c r="AA1010" s="5"/>
      <c r="AB1010" s="139">
        <v>20</v>
      </c>
      <c r="AC1010" s="139">
        <v>55</v>
      </c>
      <c r="AD1010" s="139">
        <v>58</v>
      </c>
      <c r="AE1010" s="139">
        <v>22</v>
      </c>
      <c r="AF1010" s="139">
        <v>-3</v>
      </c>
      <c r="AG1010" s="139">
        <v>3</v>
      </c>
    </row>
    <row r="1011" spans="2:33" ht="15" customHeight="1" x14ac:dyDescent="0.3">
      <c r="B1011" s="124">
        <v>44833</v>
      </c>
      <c r="C1011" s="74"/>
      <c r="D1011" s="74"/>
      <c r="E1011" s="74"/>
      <c r="F1011" s="74"/>
      <c r="G1011" s="74"/>
      <c r="H1011" s="95">
        <v>429</v>
      </c>
      <c r="I1011" s="56"/>
      <c r="J1011" s="92">
        <v>1492</v>
      </c>
      <c r="K1011" s="93">
        <v>1.0060687795010115</v>
      </c>
      <c r="L1011" s="92">
        <v>118</v>
      </c>
      <c r="M1011" s="93">
        <v>1.3111111111111111</v>
      </c>
      <c r="N1011" s="15">
        <v>1610</v>
      </c>
      <c r="O1011" s="74"/>
      <c r="P1011" s="5"/>
      <c r="Q1011" s="92">
        <v>1373</v>
      </c>
      <c r="R1011" s="64">
        <f t="shared" ref="R1011:R1016" si="819">Q1011/Q$68</f>
        <v>1.5214723926380369</v>
      </c>
      <c r="S1011" s="92">
        <v>308</v>
      </c>
      <c r="T1011" s="64">
        <f t="shared" ref="T1011:T1016" si="820">S1011/S$68</f>
        <v>1.9863733291725176</v>
      </c>
      <c r="U1011" s="61">
        <f t="shared" ref="U1011:U1016" si="821">Q1011+S1011</f>
        <v>1681</v>
      </c>
      <c r="V1011" s="92">
        <v>1</v>
      </c>
      <c r="W1011" s="64">
        <f t="shared" ref="W1011:W1016" si="822">V1011/$V$68</f>
        <v>0.41264559068219636</v>
      </c>
      <c r="X1011" s="92">
        <v>17</v>
      </c>
      <c r="Y1011" s="92">
        <f t="shared" ref="Y1011:Y1016" si="823">X1011/$X$68</f>
        <v>0.84760755930840381</v>
      </c>
      <c r="Z1011" s="62">
        <f t="shared" ref="Z1011:Z1016" si="824">V1011+X1011</f>
        <v>18</v>
      </c>
      <c r="AA1011" s="5"/>
      <c r="AB1011" s="139">
        <v>21</v>
      </c>
      <c r="AC1011" s="139">
        <v>55</v>
      </c>
      <c r="AD1011" s="139">
        <v>50</v>
      </c>
      <c r="AE1011" s="139">
        <v>17</v>
      </c>
      <c r="AF1011" s="139">
        <v>-3</v>
      </c>
      <c r="AG1011" s="139">
        <v>4</v>
      </c>
    </row>
    <row r="1012" spans="2:33" ht="15" customHeight="1" x14ac:dyDescent="0.3">
      <c r="B1012" s="124">
        <v>44834</v>
      </c>
      <c r="C1012" s="74"/>
      <c r="D1012" s="74"/>
      <c r="E1012" s="74"/>
      <c r="F1012" s="74"/>
      <c r="G1012" s="74"/>
      <c r="H1012" s="95">
        <v>473</v>
      </c>
      <c r="I1012" s="56"/>
      <c r="J1012" s="92">
        <v>1493</v>
      </c>
      <c r="K1012" s="93">
        <v>1.0047106325706594</v>
      </c>
      <c r="L1012" s="92">
        <v>112</v>
      </c>
      <c r="M1012" s="93">
        <v>1.087378640776699</v>
      </c>
      <c r="N1012" s="15">
        <v>1605</v>
      </c>
      <c r="O1012" s="74"/>
      <c r="P1012" s="5"/>
      <c r="Q1012" s="92">
        <v>1385</v>
      </c>
      <c r="R1012" s="64">
        <f t="shared" si="819"/>
        <v>1.534770039186949</v>
      </c>
      <c r="S1012" s="92">
        <v>332</v>
      </c>
      <c r="T1012" s="64">
        <f t="shared" si="820"/>
        <v>2.1411556665106359</v>
      </c>
      <c r="U1012" s="61">
        <f t="shared" si="821"/>
        <v>1717</v>
      </c>
      <c r="V1012" s="92">
        <v>0</v>
      </c>
      <c r="W1012" s="64">
        <f t="shared" si="822"/>
        <v>0</v>
      </c>
      <c r="X1012" s="92">
        <v>12</v>
      </c>
      <c r="Y1012" s="92">
        <f t="shared" si="823"/>
        <v>0.59831121833534384</v>
      </c>
      <c r="Z1012" s="62">
        <f t="shared" si="824"/>
        <v>12</v>
      </c>
      <c r="AA1012" s="5"/>
      <c r="AB1012" s="139">
        <v>19</v>
      </c>
      <c r="AC1012" s="139">
        <v>54</v>
      </c>
      <c r="AD1012" s="139">
        <v>57</v>
      </c>
      <c r="AE1012" s="139">
        <v>22</v>
      </c>
      <c r="AF1012" s="139">
        <v>-1</v>
      </c>
      <c r="AG1012" s="139">
        <v>2</v>
      </c>
    </row>
    <row r="1013" spans="2:33" ht="15" customHeight="1" x14ac:dyDescent="0.3">
      <c r="B1013" s="124">
        <v>44835</v>
      </c>
      <c r="C1013" s="74"/>
      <c r="D1013" s="74"/>
      <c r="E1013" s="74"/>
      <c r="F1013" s="74"/>
      <c r="G1013" s="74"/>
      <c r="H1013" s="95">
        <v>449</v>
      </c>
      <c r="I1013" s="56"/>
      <c r="J1013" s="92">
        <v>941</v>
      </c>
      <c r="K1013" s="93">
        <v>1.0502232142857142</v>
      </c>
      <c r="L1013" s="92">
        <v>46</v>
      </c>
      <c r="M1013" s="93">
        <v>0.77966101694915257</v>
      </c>
      <c r="N1013" s="15">
        <v>987</v>
      </c>
      <c r="O1013" s="74"/>
      <c r="P1013" s="5"/>
      <c r="Q1013" s="95">
        <v>0</v>
      </c>
      <c r="R1013" s="67">
        <f t="shared" si="819"/>
        <v>0</v>
      </c>
      <c r="S1013" s="95">
        <v>0</v>
      </c>
      <c r="T1013" s="67">
        <f t="shared" si="820"/>
        <v>0</v>
      </c>
      <c r="U1013" s="61">
        <f t="shared" si="821"/>
        <v>0</v>
      </c>
      <c r="V1013" s="95">
        <v>0</v>
      </c>
      <c r="W1013" s="67">
        <f t="shared" si="822"/>
        <v>0</v>
      </c>
      <c r="X1013" s="95">
        <v>0</v>
      </c>
      <c r="Y1013" s="95">
        <f t="shared" si="823"/>
        <v>0</v>
      </c>
      <c r="Z1013" s="62">
        <f t="shared" si="824"/>
        <v>0</v>
      </c>
      <c r="AA1013" s="5"/>
      <c r="AB1013" s="139">
        <v>18</v>
      </c>
      <c r="AC1013" s="139">
        <v>47</v>
      </c>
      <c r="AD1013" s="139">
        <v>59</v>
      </c>
      <c r="AE1013" s="139">
        <v>32</v>
      </c>
      <c r="AF1013" s="139">
        <v>17</v>
      </c>
      <c r="AG1013" s="139">
        <v>0</v>
      </c>
    </row>
    <row r="1014" spans="2:33" ht="15" customHeight="1" x14ac:dyDescent="0.3">
      <c r="B1014" s="124">
        <v>44836</v>
      </c>
      <c r="C1014" s="74"/>
      <c r="D1014" s="74"/>
      <c r="E1014" s="74"/>
      <c r="F1014" s="74"/>
      <c r="G1014" s="74"/>
      <c r="H1014" s="95">
        <v>461</v>
      </c>
      <c r="I1014" s="56"/>
      <c r="J1014" s="92">
        <v>900</v>
      </c>
      <c r="K1014" s="93">
        <v>1.0192525481313703</v>
      </c>
      <c r="L1014" s="92">
        <v>41</v>
      </c>
      <c r="M1014" s="93">
        <v>1.5769230769230769</v>
      </c>
      <c r="N1014" s="15">
        <v>941</v>
      </c>
      <c r="O1014" s="74"/>
      <c r="P1014" s="5"/>
      <c r="Q1014" s="95">
        <v>0</v>
      </c>
      <c r="R1014" s="67">
        <f t="shared" si="819"/>
        <v>0</v>
      </c>
      <c r="S1014" s="95">
        <v>0</v>
      </c>
      <c r="T1014" s="67">
        <f t="shared" si="820"/>
        <v>0</v>
      </c>
      <c r="U1014" s="61">
        <f t="shared" si="821"/>
        <v>0</v>
      </c>
      <c r="V1014" s="95">
        <v>0</v>
      </c>
      <c r="W1014" s="67">
        <f t="shared" si="822"/>
        <v>0</v>
      </c>
      <c r="X1014" s="95">
        <v>0</v>
      </c>
      <c r="Y1014" s="95">
        <f t="shared" si="823"/>
        <v>0</v>
      </c>
      <c r="Z1014" s="62">
        <f t="shared" si="824"/>
        <v>0</v>
      </c>
      <c r="AA1014" s="5"/>
      <c r="AB1014" s="139">
        <v>16</v>
      </c>
      <c r="AC1014" s="139">
        <v>45</v>
      </c>
      <c r="AD1014" s="139">
        <v>46</v>
      </c>
      <c r="AE1014" s="139">
        <v>34</v>
      </c>
      <c r="AF1014" s="139">
        <v>22</v>
      </c>
      <c r="AG1014" s="139">
        <v>1</v>
      </c>
    </row>
    <row r="1015" spans="2:33" ht="15" customHeight="1" x14ac:dyDescent="0.3">
      <c r="B1015" s="124">
        <v>44837</v>
      </c>
      <c r="C1015" s="74"/>
      <c r="D1015" s="74"/>
      <c r="E1015" s="74"/>
      <c r="F1015" s="74"/>
      <c r="G1015" s="74"/>
      <c r="H1015" s="95">
        <v>444</v>
      </c>
      <c r="I1015" s="56"/>
      <c r="J1015" s="92">
        <v>1488</v>
      </c>
      <c r="K1015" s="93">
        <v>1.006765899864682</v>
      </c>
      <c r="L1015" s="92">
        <v>99</v>
      </c>
      <c r="M1015" s="93">
        <v>1.125</v>
      </c>
      <c r="N1015" s="15">
        <v>1587</v>
      </c>
      <c r="O1015" s="74"/>
      <c r="P1015" s="5"/>
      <c r="Q1015" s="92">
        <v>202</v>
      </c>
      <c r="R1015" s="64">
        <f t="shared" si="819"/>
        <v>0.22384371690668861</v>
      </c>
      <c r="S1015" s="92">
        <v>26</v>
      </c>
      <c r="T1015" s="64">
        <f t="shared" si="820"/>
        <v>0.16768086544962812</v>
      </c>
      <c r="U1015" s="61">
        <f t="shared" si="821"/>
        <v>228</v>
      </c>
      <c r="V1015" s="92">
        <v>1</v>
      </c>
      <c r="W1015" s="64">
        <f t="shared" si="822"/>
        <v>0.41264559068219636</v>
      </c>
      <c r="X1015" s="92">
        <v>22</v>
      </c>
      <c r="Y1015" s="92">
        <f t="shared" si="823"/>
        <v>1.0969039002814638</v>
      </c>
      <c r="Z1015" s="62">
        <f t="shared" si="824"/>
        <v>23</v>
      </c>
      <c r="AA1015" s="5"/>
      <c r="AB1015" s="139">
        <v>20</v>
      </c>
      <c r="AC1015" s="139">
        <v>56</v>
      </c>
      <c r="AD1015" s="139">
        <v>61</v>
      </c>
      <c r="AE1015" s="139">
        <v>19</v>
      </c>
      <c r="AF1015" s="139">
        <v>-4</v>
      </c>
      <c r="AG1015" s="139">
        <v>5</v>
      </c>
    </row>
    <row r="1016" spans="2:33" ht="15" customHeight="1" x14ac:dyDescent="0.3">
      <c r="B1016" s="124">
        <v>44838</v>
      </c>
      <c r="C1016" s="74"/>
      <c r="D1016" s="74"/>
      <c r="E1016" s="74"/>
      <c r="F1016" s="74"/>
      <c r="G1016" s="74"/>
      <c r="H1016" s="95">
        <v>422</v>
      </c>
      <c r="I1016" s="56"/>
      <c r="J1016" s="92">
        <v>1494</v>
      </c>
      <c r="K1016" s="93">
        <v>1.0087778528021607</v>
      </c>
      <c r="L1016" s="92">
        <v>109</v>
      </c>
      <c r="M1016" s="93">
        <v>0.99090909090909096</v>
      </c>
      <c r="N1016" s="15">
        <v>1603</v>
      </c>
      <c r="O1016" s="74"/>
      <c r="P1016" s="5"/>
      <c r="Q1016" s="92">
        <v>221</v>
      </c>
      <c r="R1016" s="64">
        <f t="shared" si="819"/>
        <v>0.24489832394246625</v>
      </c>
      <c r="S1016" s="92">
        <v>29</v>
      </c>
      <c r="T1016" s="64">
        <f t="shared" si="820"/>
        <v>0.18702865761689291</v>
      </c>
      <c r="U1016" s="61">
        <f t="shared" si="821"/>
        <v>250</v>
      </c>
      <c r="V1016" s="92">
        <v>0</v>
      </c>
      <c r="W1016" s="64">
        <f t="shared" si="822"/>
        <v>0</v>
      </c>
      <c r="X1016" s="92">
        <v>26</v>
      </c>
      <c r="Y1016" s="92">
        <f t="shared" si="823"/>
        <v>1.2963409730599116</v>
      </c>
      <c r="Z1016" s="62">
        <f t="shared" si="824"/>
        <v>26</v>
      </c>
      <c r="AA1016" s="5"/>
      <c r="AB1016" s="139">
        <v>31</v>
      </c>
      <c r="AC1016" s="139">
        <v>59</v>
      </c>
      <c r="AD1016" s="139">
        <v>70</v>
      </c>
      <c r="AE1016" s="139">
        <v>25</v>
      </c>
      <c r="AF1016" s="139">
        <v>-3</v>
      </c>
      <c r="AG1016" s="139">
        <v>1</v>
      </c>
    </row>
    <row r="1017" spans="2:33" ht="15" customHeight="1" x14ac:dyDescent="0.3">
      <c r="B1017" s="124">
        <v>44839</v>
      </c>
      <c r="C1017" s="74"/>
      <c r="D1017" s="74"/>
      <c r="E1017" s="74"/>
      <c r="F1017" s="74"/>
      <c r="G1017" s="74"/>
      <c r="H1017" s="95">
        <v>446</v>
      </c>
      <c r="I1017" s="56"/>
      <c r="J1017" s="92">
        <v>903</v>
      </c>
      <c r="K1017" s="93">
        <v>0.61013513513513518</v>
      </c>
      <c r="L1017" s="92">
        <v>71</v>
      </c>
      <c r="M1017" s="93">
        <v>0.56349206349206349</v>
      </c>
      <c r="N1017" s="15">
        <v>974</v>
      </c>
      <c r="Q1017" s="92">
        <v>0</v>
      </c>
      <c r="R1017" s="64">
        <f t="shared" ref="R1017:R1023" si="825">Q1017/Q$68</f>
        <v>0</v>
      </c>
      <c r="S1017" s="92">
        <v>0</v>
      </c>
      <c r="T1017" s="64">
        <f t="shared" ref="T1017:T1023" si="826">S1017/S$68</f>
        <v>0</v>
      </c>
      <c r="U1017" s="61">
        <f t="shared" ref="U1017:U1023" si="827">Q1017+S1017</f>
        <v>0</v>
      </c>
      <c r="V1017" s="92">
        <v>0</v>
      </c>
      <c r="W1017" s="64">
        <f t="shared" ref="W1017:W1023" si="828">V1017/$V$68</f>
        <v>0</v>
      </c>
      <c r="X1017" s="92">
        <v>0</v>
      </c>
      <c r="Y1017" s="92">
        <f t="shared" ref="Y1017:Y1023" si="829">X1017/$X$68</f>
        <v>0</v>
      </c>
      <c r="Z1017" s="62">
        <f t="shared" ref="Z1017:Z1023" si="830">V1017+X1017</f>
        <v>0</v>
      </c>
      <c r="AB1017" s="139">
        <v>21</v>
      </c>
      <c r="AC1017" s="139">
        <v>48</v>
      </c>
      <c r="AD1017" s="139">
        <v>111</v>
      </c>
      <c r="AE1017" s="139">
        <v>-6</v>
      </c>
      <c r="AF1017" s="139">
        <v>-65</v>
      </c>
      <c r="AG1017" s="139">
        <v>20</v>
      </c>
    </row>
    <row r="1018" spans="2:33" ht="15" customHeight="1" x14ac:dyDescent="0.3">
      <c r="B1018" s="124">
        <v>44840</v>
      </c>
      <c r="C1018" s="74"/>
      <c r="D1018" s="74"/>
      <c r="E1018" s="74"/>
      <c r="F1018" s="74"/>
      <c r="G1018" s="74"/>
      <c r="H1018" s="95">
        <v>449</v>
      </c>
      <c r="I1018" s="56"/>
      <c r="J1018" s="92">
        <v>1488</v>
      </c>
      <c r="K1018" s="93">
        <v>1.0033715441672286</v>
      </c>
      <c r="L1018" s="92">
        <v>102</v>
      </c>
      <c r="M1018" s="93">
        <v>1.1333333333333333</v>
      </c>
      <c r="N1018" s="15">
        <v>1590</v>
      </c>
      <c r="Q1018" s="92">
        <v>243</v>
      </c>
      <c r="R1018" s="64">
        <f t="shared" si="825"/>
        <v>0.26927734261547193</v>
      </c>
      <c r="S1018" s="92">
        <v>33</v>
      </c>
      <c r="T1018" s="64">
        <f t="shared" si="826"/>
        <v>0.21282571383991261</v>
      </c>
      <c r="U1018" s="61">
        <f t="shared" si="827"/>
        <v>276</v>
      </c>
      <c r="V1018" s="92">
        <v>0</v>
      </c>
      <c r="W1018" s="64">
        <f t="shared" si="828"/>
        <v>0</v>
      </c>
      <c r="X1018" s="92">
        <v>4</v>
      </c>
      <c r="Y1018" s="92">
        <f t="shared" si="829"/>
        <v>0.19943707277844794</v>
      </c>
      <c r="Z1018" s="62">
        <f t="shared" si="830"/>
        <v>4</v>
      </c>
      <c r="AB1018" s="139">
        <v>21</v>
      </c>
      <c r="AC1018" s="139">
        <v>56</v>
      </c>
      <c r="AD1018" s="139">
        <v>69</v>
      </c>
      <c r="AE1018" s="139">
        <v>19</v>
      </c>
      <c r="AF1018" s="139">
        <v>-1</v>
      </c>
      <c r="AG1018" s="139">
        <v>4</v>
      </c>
    </row>
    <row r="1019" spans="2:33" ht="15" customHeight="1" x14ac:dyDescent="0.3">
      <c r="B1019" s="124">
        <v>44841</v>
      </c>
      <c r="C1019" s="74"/>
      <c r="D1019" s="74"/>
      <c r="E1019" s="74"/>
      <c r="F1019" s="74"/>
      <c r="G1019" s="74"/>
      <c r="H1019" s="95">
        <v>460</v>
      </c>
      <c r="I1019" s="56"/>
      <c r="J1019" s="92">
        <v>1487</v>
      </c>
      <c r="K1019" s="93">
        <v>1.0006729475100942</v>
      </c>
      <c r="L1019" s="92">
        <v>104</v>
      </c>
      <c r="M1019" s="93">
        <v>1.0097087378640777</v>
      </c>
      <c r="N1019" s="15">
        <v>1591</v>
      </c>
      <c r="Q1019" s="92">
        <v>348</v>
      </c>
      <c r="R1019" s="64">
        <f t="shared" si="825"/>
        <v>0.38563174991845361</v>
      </c>
      <c r="S1019" s="92">
        <v>36</v>
      </c>
      <c r="T1019" s="64">
        <f t="shared" si="826"/>
        <v>0.2321735060071774</v>
      </c>
      <c r="U1019" s="61">
        <f t="shared" si="827"/>
        <v>384</v>
      </c>
      <c r="V1019" s="92">
        <v>8</v>
      </c>
      <c r="W1019" s="64">
        <f t="shared" si="828"/>
        <v>3.3011647254575709</v>
      </c>
      <c r="X1019" s="92">
        <v>4</v>
      </c>
      <c r="Y1019" s="92">
        <f t="shared" si="829"/>
        <v>0.19943707277844794</v>
      </c>
      <c r="Z1019" s="62">
        <f t="shared" si="830"/>
        <v>12</v>
      </c>
      <c r="AB1019" s="139">
        <v>15</v>
      </c>
      <c r="AC1019" s="139">
        <v>51</v>
      </c>
      <c r="AD1019" s="139">
        <v>60</v>
      </c>
      <c r="AE1019" s="139">
        <v>17</v>
      </c>
      <c r="AF1019" s="139">
        <v>-2</v>
      </c>
      <c r="AG1019" s="139">
        <v>4</v>
      </c>
    </row>
    <row r="1020" spans="2:33" ht="15" customHeight="1" x14ac:dyDescent="0.3">
      <c r="B1020" s="124">
        <v>44842</v>
      </c>
      <c r="C1020" s="74"/>
      <c r="D1020" s="74"/>
      <c r="E1020" s="74"/>
      <c r="F1020" s="74"/>
      <c r="G1020" s="74"/>
      <c r="H1020" s="95">
        <v>450</v>
      </c>
      <c r="I1020" s="56"/>
      <c r="J1020" s="92">
        <v>915</v>
      </c>
      <c r="K1020" s="93">
        <v>1.0212053571428572</v>
      </c>
      <c r="L1020" s="92">
        <v>44</v>
      </c>
      <c r="M1020" s="93">
        <v>0.74576271186440679</v>
      </c>
      <c r="N1020" s="15">
        <v>959</v>
      </c>
      <c r="Q1020" s="95">
        <v>0</v>
      </c>
      <c r="R1020" s="67">
        <f t="shared" si="825"/>
        <v>0</v>
      </c>
      <c r="S1020" s="95">
        <v>0</v>
      </c>
      <c r="T1020" s="67">
        <f t="shared" si="826"/>
        <v>0</v>
      </c>
      <c r="U1020" s="61">
        <f t="shared" si="827"/>
        <v>0</v>
      </c>
      <c r="V1020" s="95">
        <v>0</v>
      </c>
      <c r="W1020" s="67">
        <f t="shared" si="828"/>
        <v>0</v>
      </c>
      <c r="X1020" s="95">
        <v>0</v>
      </c>
      <c r="Y1020" s="95">
        <f t="shared" si="829"/>
        <v>0</v>
      </c>
      <c r="Z1020" s="62">
        <f t="shared" si="830"/>
        <v>0</v>
      </c>
      <c r="AB1020" s="139">
        <v>14</v>
      </c>
      <c r="AC1020" s="139">
        <v>40</v>
      </c>
      <c r="AD1020" s="139">
        <v>55</v>
      </c>
      <c r="AE1020" s="139">
        <v>27</v>
      </c>
      <c r="AF1020" s="139">
        <v>16</v>
      </c>
      <c r="AG1020" s="139">
        <v>1</v>
      </c>
    </row>
    <row r="1021" spans="2:33" ht="15" customHeight="1" x14ac:dyDescent="0.3">
      <c r="B1021" s="124">
        <v>44843</v>
      </c>
      <c r="C1021" s="74"/>
      <c r="D1021" s="74"/>
      <c r="E1021" s="74"/>
      <c r="F1021" s="74"/>
      <c r="G1021" s="74"/>
      <c r="H1021" s="95">
        <v>471</v>
      </c>
      <c r="I1021" s="56"/>
      <c r="J1021" s="92">
        <v>892</v>
      </c>
      <c r="K1021" s="93">
        <v>1.0101925254813138</v>
      </c>
      <c r="L1021" s="92">
        <v>40</v>
      </c>
      <c r="M1021" s="93">
        <v>1.5384615384615385</v>
      </c>
      <c r="N1021" s="15">
        <v>932</v>
      </c>
      <c r="Q1021" s="95">
        <v>0</v>
      </c>
      <c r="R1021" s="67">
        <f t="shared" si="825"/>
        <v>0</v>
      </c>
      <c r="S1021" s="95">
        <v>0</v>
      </c>
      <c r="T1021" s="67">
        <f t="shared" si="826"/>
        <v>0</v>
      </c>
      <c r="U1021" s="61">
        <f t="shared" si="827"/>
        <v>0</v>
      </c>
      <c r="V1021" s="95">
        <v>0</v>
      </c>
      <c r="W1021" s="67">
        <f t="shared" si="828"/>
        <v>0</v>
      </c>
      <c r="X1021" s="95">
        <v>0</v>
      </c>
      <c r="Y1021" s="95">
        <f t="shared" si="829"/>
        <v>0</v>
      </c>
      <c r="Z1021" s="62">
        <f t="shared" si="830"/>
        <v>0</v>
      </c>
      <c r="AB1021" s="139">
        <v>9</v>
      </c>
      <c r="AC1021" s="139">
        <v>40</v>
      </c>
      <c r="AD1021" s="139">
        <v>29</v>
      </c>
      <c r="AE1021" s="139">
        <v>25</v>
      </c>
      <c r="AF1021" s="139">
        <v>20</v>
      </c>
      <c r="AG1021" s="139">
        <v>3</v>
      </c>
    </row>
    <row r="1022" spans="2:33" ht="15" customHeight="1" x14ac:dyDescent="0.3">
      <c r="B1022" s="124">
        <v>44844</v>
      </c>
      <c r="C1022" s="74"/>
      <c r="D1022" s="74"/>
      <c r="E1022" s="74"/>
      <c r="F1022" s="74"/>
      <c r="G1022" s="74"/>
      <c r="H1022" s="95">
        <v>443</v>
      </c>
      <c r="I1022" s="56"/>
      <c r="J1022" s="92">
        <v>1492</v>
      </c>
      <c r="K1022" s="93">
        <v>1.0094722598105548</v>
      </c>
      <c r="L1022" s="92">
        <v>88</v>
      </c>
      <c r="M1022" s="93">
        <v>1</v>
      </c>
      <c r="N1022" s="15">
        <v>1580</v>
      </c>
      <c r="Q1022" s="92">
        <v>386</v>
      </c>
      <c r="R1022" s="64">
        <f t="shared" si="825"/>
        <v>0.42774096399000888</v>
      </c>
      <c r="S1022" s="92">
        <v>34</v>
      </c>
      <c r="T1022" s="64">
        <f t="shared" si="826"/>
        <v>0.21927497789566755</v>
      </c>
      <c r="U1022" s="61">
        <f t="shared" si="827"/>
        <v>420</v>
      </c>
      <c r="V1022" s="92">
        <v>0</v>
      </c>
      <c r="W1022" s="64">
        <f t="shared" si="828"/>
        <v>0</v>
      </c>
      <c r="X1022" s="92">
        <v>6</v>
      </c>
      <c r="Y1022" s="92">
        <f t="shared" si="829"/>
        <v>0.29915560916767192</v>
      </c>
      <c r="Z1022" s="62">
        <f t="shared" si="830"/>
        <v>6</v>
      </c>
      <c r="AB1022" s="139">
        <v>14</v>
      </c>
      <c r="AC1022" s="139">
        <v>52</v>
      </c>
      <c r="AD1022" s="139">
        <v>34</v>
      </c>
      <c r="AE1022" s="139">
        <v>15</v>
      </c>
      <c r="AF1022" s="139">
        <v>0</v>
      </c>
      <c r="AG1022" s="139">
        <v>5</v>
      </c>
    </row>
    <row r="1023" spans="2:33" ht="15" customHeight="1" x14ac:dyDescent="0.3">
      <c r="B1023" s="124">
        <v>44845</v>
      </c>
      <c r="C1023" s="74"/>
      <c r="D1023" s="74"/>
      <c r="E1023" s="74"/>
      <c r="F1023" s="74"/>
      <c r="G1023" s="74"/>
      <c r="H1023" s="95">
        <v>423</v>
      </c>
      <c r="I1023" s="56"/>
      <c r="J1023" s="92">
        <v>1493</v>
      </c>
      <c r="K1023" s="93">
        <v>1.0081026333558407</v>
      </c>
      <c r="L1023" s="92">
        <v>117</v>
      </c>
      <c r="M1023" s="93">
        <v>1.0636363636363637</v>
      </c>
      <c r="N1023" s="15">
        <v>1610</v>
      </c>
      <c r="Q1023" s="92">
        <v>300</v>
      </c>
      <c r="R1023" s="64">
        <f t="shared" si="825"/>
        <v>0.33244116372280486</v>
      </c>
      <c r="S1023" s="92">
        <v>41</v>
      </c>
      <c r="T1023" s="64">
        <f t="shared" si="826"/>
        <v>0.26441982628595206</v>
      </c>
      <c r="U1023" s="61">
        <f t="shared" si="827"/>
        <v>341</v>
      </c>
      <c r="V1023" s="92">
        <v>4</v>
      </c>
      <c r="W1023" s="64">
        <f t="shared" si="828"/>
        <v>1.6505823627287854</v>
      </c>
      <c r="X1023" s="92">
        <v>19</v>
      </c>
      <c r="Y1023" s="92">
        <f t="shared" si="829"/>
        <v>0.94732609569762771</v>
      </c>
      <c r="Z1023" s="62">
        <f t="shared" si="830"/>
        <v>23</v>
      </c>
      <c r="AB1023" s="139">
        <v>19</v>
      </c>
      <c r="AC1023" s="139">
        <v>55</v>
      </c>
      <c r="AD1023" s="139">
        <v>50</v>
      </c>
      <c r="AE1023" s="139">
        <v>20</v>
      </c>
      <c r="AF1023" s="139">
        <v>2</v>
      </c>
      <c r="AG1023" s="139">
        <v>4</v>
      </c>
    </row>
    <row r="1024" spans="2:33" ht="15" customHeight="1" x14ac:dyDescent="0.3">
      <c r="B1024" s="124">
        <v>44846</v>
      </c>
      <c r="C1024" s="74"/>
      <c r="D1024" s="74"/>
      <c r="E1024" s="74"/>
      <c r="F1024" s="74"/>
      <c r="G1024" s="74"/>
      <c r="H1024" s="95">
        <v>443</v>
      </c>
      <c r="I1024" s="56"/>
      <c r="J1024" s="92">
        <v>1495</v>
      </c>
      <c r="K1024" s="93">
        <v>1.0101351351351351</v>
      </c>
      <c r="L1024" s="92">
        <v>115</v>
      </c>
      <c r="M1024" s="93">
        <v>0.91269841269841268</v>
      </c>
      <c r="N1024" s="15">
        <v>1610</v>
      </c>
      <c r="Q1024" s="92">
        <v>418</v>
      </c>
      <c r="R1024" s="64">
        <f t="shared" ref="R1024:R1030" si="831">Q1024/Q$68</f>
        <v>0.46320135478710811</v>
      </c>
      <c r="S1024" s="92">
        <v>74</v>
      </c>
      <c r="T1024" s="64">
        <f t="shared" ref="T1024:T1030" si="832">S1024/S$68</f>
        <v>0.47724554012586468</v>
      </c>
      <c r="U1024" s="61">
        <f t="shared" ref="U1024:U1030" si="833">Q1024+S1024</f>
        <v>492</v>
      </c>
      <c r="V1024" s="92">
        <v>0</v>
      </c>
      <c r="W1024" s="64">
        <f t="shared" ref="W1024:W1030" si="834">V1024/$V$68</f>
        <v>0</v>
      </c>
      <c r="X1024" s="92">
        <v>7</v>
      </c>
      <c r="Y1024" s="92">
        <f t="shared" ref="Y1024:Y1030" si="835">X1024/$X$68</f>
        <v>0.34901487736228393</v>
      </c>
      <c r="Z1024" s="62">
        <f t="shared" ref="Z1024:Z1030" si="836">V1024+X1024</f>
        <v>7</v>
      </c>
      <c r="AB1024" s="139">
        <v>23</v>
      </c>
      <c r="AC1024" s="139">
        <v>55</v>
      </c>
      <c r="AD1024" s="139">
        <v>68</v>
      </c>
      <c r="AE1024" s="139">
        <v>24</v>
      </c>
      <c r="AF1024" s="139">
        <v>2</v>
      </c>
      <c r="AG1024" s="139">
        <v>3</v>
      </c>
    </row>
    <row r="1025" spans="2:33" ht="15" customHeight="1" x14ac:dyDescent="0.3">
      <c r="B1025" s="124">
        <v>44847</v>
      </c>
      <c r="C1025" s="74"/>
      <c r="D1025" s="74"/>
      <c r="E1025" s="74"/>
      <c r="F1025" s="74"/>
      <c r="G1025" s="74"/>
      <c r="H1025" s="95">
        <v>438</v>
      </c>
      <c r="I1025" s="56"/>
      <c r="J1025" s="92">
        <v>1494</v>
      </c>
      <c r="K1025" s="93">
        <v>1.0074173971679028</v>
      </c>
      <c r="L1025" s="92">
        <v>107</v>
      </c>
      <c r="M1025" s="93">
        <v>1.1888888888888889</v>
      </c>
      <c r="N1025" s="15">
        <v>1601</v>
      </c>
      <c r="Q1025" s="92">
        <v>449</v>
      </c>
      <c r="R1025" s="64">
        <f t="shared" si="831"/>
        <v>0.49755360837179791</v>
      </c>
      <c r="S1025" s="92">
        <v>57</v>
      </c>
      <c r="T1025" s="64">
        <f t="shared" si="832"/>
        <v>0.36760805117803086</v>
      </c>
      <c r="U1025" s="61">
        <f t="shared" si="833"/>
        <v>506</v>
      </c>
      <c r="V1025" s="92">
        <v>0</v>
      </c>
      <c r="W1025" s="64">
        <f t="shared" si="834"/>
        <v>0</v>
      </c>
      <c r="X1025" s="92">
        <v>17</v>
      </c>
      <c r="Y1025" s="92">
        <f t="shared" si="835"/>
        <v>0.84760755930840381</v>
      </c>
      <c r="Z1025" s="62">
        <f t="shared" si="836"/>
        <v>17</v>
      </c>
      <c r="AB1025" s="139">
        <v>22</v>
      </c>
      <c r="AC1025" s="139">
        <v>54</v>
      </c>
      <c r="AD1025" s="139">
        <v>66</v>
      </c>
      <c r="AE1025" s="139">
        <v>21</v>
      </c>
      <c r="AF1025" s="139">
        <v>2</v>
      </c>
      <c r="AG1025" s="139">
        <v>3</v>
      </c>
    </row>
    <row r="1026" spans="2:33" ht="15" customHeight="1" x14ac:dyDescent="0.3">
      <c r="B1026" s="124">
        <v>44848</v>
      </c>
      <c r="C1026" s="74"/>
      <c r="D1026" s="74"/>
      <c r="E1026" s="74"/>
      <c r="F1026" s="74"/>
      <c r="G1026" s="74"/>
      <c r="H1026" s="95">
        <v>466</v>
      </c>
      <c r="I1026" s="56"/>
      <c r="J1026" s="92">
        <v>1495</v>
      </c>
      <c r="K1026" s="93">
        <v>1.006056527590848</v>
      </c>
      <c r="L1026" s="92">
        <v>94</v>
      </c>
      <c r="M1026" s="93">
        <v>0.91262135922330101</v>
      </c>
      <c r="N1026" s="15">
        <v>1589</v>
      </c>
      <c r="Q1026" s="92">
        <v>379</v>
      </c>
      <c r="R1026" s="64">
        <f t="shared" si="831"/>
        <v>0.41998400350314347</v>
      </c>
      <c r="S1026" s="92">
        <v>52</v>
      </c>
      <c r="T1026" s="64">
        <f t="shared" si="832"/>
        <v>0.33536173089925625</v>
      </c>
      <c r="U1026" s="61">
        <f t="shared" si="833"/>
        <v>431</v>
      </c>
      <c r="V1026" s="92">
        <v>0</v>
      </c>
      <c r="W1026" s="64">
        <f t="shared" si="834"/>
        <v>0</v>
      </c>
      <c r="X1026" s="92">
        <v>17</v>
      </c>
      <c r="Y1026" s="92">
        <f t="shared" si="835"/>
        <v>0.84760755930840381</v>
      </c>
      <c r="Z1026" s="62">
        <f t="shared" si="836"/>
        <v>17</v>
      </c>
      <c r="AB1026" s="139">
        <v>16</v>
      </c>
      <c r="AC1026" s="139">
        <v>51</v>
      </c>
      <c r="AD1026" s="139">
        <v>59</v>
      </c>
      <c r="AE1026" s="139">
        <v>20</v>
      </c>
      <c r="AF1026" s="139">
        <v>2</v>
      </c>
      <c r="AG1026" s="139">
        <v>3</v>
      </c>
    </row>
    <row r="1027" spans="2:33" ht="15" customHeight="1" x14ac:dyDescent="0.3">
      <c r="B1027" s="124">
        <v>44849</v>
      </c>
      <c r="C1027" s="74"/>
      <c r="D1027" s="74"/>
      <c r="E1027" s="74"/>
      <c r="F1027" s="74"/>
      <c r="G1027" s="74"/>
      <c r="H1027" s="95">
        <v>440</v>
      </c>
      <c r="I1027" s="56"/>
      <c r="J1027" s="92">
        <v>922</v>
      </c>
      <c r="K1027" s="93">
        <v>1.0290178571428572</v>
      </c>
      <c r="L1027" s="92">
        <v>46</v>
      </c>
      <c r="M1027" s="93">
        <v>0.77966101694915257</v>
      </c>
      <c r="N1027" s="15">
        <v>968</v>
      </c>
      <c r="Q1027" s="95">
        <v>0</v>
      </c>
      <c r="R1027" s="67">
        <f t="shared" si="831"/>
        <v>0</v>
      </c>
      <c r="S1027" s="95">
        <v>0</v>
      </c>
      <c r="T1027" s="67">
        <f t="shared" si="832"/>
        <v>0</v>
      </c>
      <c r="U1027" s="61">
        <f t="shared" si="833"/>
        <v>0</v>
      </c>
      <c r="V1027" s="95">
        <v>0</v>
      </c>
      <c r="W1027" s="67">
        <f t="shared" si="834"/>
        <v>0</v>
      </c>
      <c r="X1027" s="95">
        <v>0</v>
      </c>
      <c r="Y1027" s="95">
        <f t="shared" si="835"/>
        <v>0</v>
      </c>
      <c r="Z1027" s="62">
        <f t="shared" si="836"/>
        <v>0</v>
      </c>
      <c r="AB1027" s="139">
        <v>14</v>
      </c>
      <c r="AC1027" s="139">
        <v>43</v>
      </c>
      <c r="AD1027" s="139">
        <v>47</v>
      </c>
      <c r="AE1027" s="139">
        <v>28</v>
      </c>
      <c r="AF1027" s="139">
        <v>17</v>
      </c>
      <c r="AG1027" s="139">
        <v>1</v>
      </c>
    </row>
    <row r="1028" spans="2:33" ht="15" customHeight="1" x14ac:dyDescent="0.3">
      <c r="B1028" s="124">
        <v>44850</v>
      </c>
      <c r="C1028" s="74"/>
      <c r="D1028" s="74"/>
      <c r="E1028" s="74"/>
      <c r="F1028" s="74"/>
      <c r="G1028" s="74"/>
      <c r="H1028" s="95">
        <v>462</v>
      </c>
      <c r="I1028" s="56"/>
      <c r="J1028" s="92">
        <v>897</v>
      </c>
      <c r="K1028" s="93">
        <v>1.0158550396375992</v>
      </c>
      <c r="L1028" s="92">
        <v>43</v>
      </c>
      <c r="M1028" s="93">
        <v>1.6538461538461537</v>
      </c>
      <c r="N1028" s="15">
        <v>940</v>
      </c>
      <c r="Q1028" s="95">
        <v>0</v>
      </c>
      <c r="R1028" s="67">
        <f t="shared" si="831"/>
        <v>0</v>
      </c>
      <c r="S1028" s="95">
        <v>0</v>
      </c>
      <c r="T1028" s="67">
        <f t="shared" si="832"/>
        <v>0</v>
      </c>
      <c r="U1028" s="61">
        <f t="shared" si="833"/>
        <v>0</v>
      </c>
      <c r="V1028" s="95">
        <v>0</v>
      </c>
      <c r="W1028" s="67">
        <f t="shared" si="834"/>
        <v>0</v>
      </c>
      <c r="X1028" s="95">
        <v>0</v>
      </c>
      <c r="Y1028" s="95">
        <f t="shared" si="835"/>
        <v>0</v>
      </c>
      <c r="Z1028" s="62">
        <f t="shared" si="836"/>
        <v>0</v>
      </c>
      <c r="AB1028" s="14"/>
      <c r="AC1028" s="14"/>
      <c r="AD1028" s="14"/>
      <c r="AE1028" s="14"/>
      <c r="AF1028" s="14"/>
      <c r="AG1028" s="14"/>
    </row>
    <row r="1029" spans="2:33" ht="15" customHeight="1" x14ac:dyDescent="0.3">
      <c r="B1029" s="124">
        <v>44851</v>
      </c>
      <c r="C1029" s="74"/>
      <c r="D1029" s="74"/>
      <c r="E1029" s="74"/>
      <c r="F1029" s="74"/>
      <c r="G1029" s="74"/>
      <c r="H1029" s="95">
        <v>428</v>
      </c>
      <c r="I1029" s="56"/>
      <c r="J1029" s="92">
        <v>1491</v>
      </c>
      <c r="K1029" s="93">
        <v>1.0087956698240865</v>
      </c>
      <c r="L1029" s="92">
        <v>98</v>
      </c>
      <c r="M1029" s="93">
        <v>1.1136363636363635</v>
      </c>
      <c r="N1029" s="15">
        <v>1589</v>
      </c>
      <c r="Q1029" s="92">
        <v>539</v>
      </c>
      <c r="R1029" s="64">
        <f t="shared" si="831"/>
        <v>0.59728595748863933</v>
      </c>
      <c r="S1029" s="92">
        <v>67</v>
      </c>
      <c r="T1029" s="64">
        <f t="shared" si="832"/>
        <v>0.43210069173558013</v>
      </c>
      <c r="U1029" s="61">
        <f t="shared" si="833"/>
        <v>606</v>
      </c>
      <c r="V1029" s="92">
        <v>1</v>
      </c>
      <c r="W1029" s="64">
        <f t="shared" si="834"/>
        <v>0.41264559068219636</v>
      </c>
      <c r="X1029" s="92">
        <v>14</v>
      </c>
      <c r="Y1029" s="92">
        <f t="shared" si="835"/>
        <v>0.69802975472456785</v>
      </c>
      <c r="Z1029" s="62">
        <f t="shared" si="836"/>
        <v>15</v>
      </c>
      <c r="AB1029" s="14"/>
      <c r="AC1029" s="14"/>
      <c r="AD1029" s="14"/>
      <c r="AE1029" s="14"/>
      <c r="AF1029" s="14"/>
      <c r="AG1029" s="14"/>
    </row>
    <row r="1030" spans="2:33" ht="15" customHeight="1" x14ac:dyDescent="0.3">
      <c r="B1030" s="124">
        <v>44852</v>
      </c>
      <c r="C1030" s="74"/>
      <c r="D1030" s="74"/>
      <c r="E1030" s="74"/>
      <c r="F1030" s="74"/>
      <c r="G1030" s="74"/>
      <c r="H1030" s="95">
        <v>400</v>
      </c>
      <c r="I1030" s="56"/>
      <c r="J1030" s="92">
        <v>1494</v>
      </c>
      <c r="K1030" s="93">
        <v>1.0087778528021607</v>
      </c>
      <c r="L1030" s="92">
        <v>118</v>
      </c>
      <c r="M1030" s="93">
        <v>1.0727272727272728</v>
      </c>
      <c r="N1030" s="15">
        <v>1612</v>
      </c>
      <c r="Q1030" s="92">
        <v>541</v>
      </c>
      <c r="R1030" s="64">
        <f t="shared" si="831"/>
        <v>0.59950223191345808</v>
      </c>
      <c r="S1030" s="92">
        <v>110</v>
      </c>
      <c r="T1030" s="64">
        <f t="shared" si="832"/>
        <v>0.70941904613304207</v>
      </c>
      <c r="U1030" s="61">
        <f t="shared" si="833"/>
        <v>651</v>
      </c>
      <c r="V1030" s="92">
        <v>1</v>
      </c>
      <c r="W1030" s="64">
        <f t="shared" si="834"/>
        <v>0.41264559068219636</v>
      </c>
      <c r="X1030" s="92">
        <v>6</v>
      </c>
      <c r="Y1030" s="92">
        <f t="shared" si="835"/>
        <v>0.29915560916767192</v>
      </c>
      <c r="Z1030" s="62">
        <f t="shared" si="836"/>
        <v>7</v>
      </c>
      <c r="AB1030" s="14"/>
      <c r="AC1030" s="14"/>
      <c r="AD1030" s="14"/>
      <c r="AE1030" s="14"/>
      <c r="AF1030" s="14"/>
      <c r="AG1030" s="14"/>
    </row>
    <row r="1031" spans="2:33" ht="15" customHeight="1" x14ac:dyDescent="0.3">
      <c r="B1031" s="124">
        <v>44853</v>
      </c>
      <c r="C1031" s="74"/>
      <c r="D1031" s="74"/>
      <c r="E1031" s="74"/>
      <c r="F1031" s="74"/>
      <c r="G1031" s="74"/>
      <c r="H1031" s="95">
        <v>415</v>
      </c>
      <c r="I1031" s="56"/>
      <c r="J1031" s="92">
        <v>1492</v>
      </c>
      <c r="K1031" s="93">
        <v>1.008108108108108</v>
      </c>
      <c r="L1031" s="92">
        <v>111</v>
      </c>
      <c r="M1031" s="93">
        <v>0.88095238095238093</v>
      </c>
      <c r="N1031" s="15">
        <v>1603</v>
      </c>
      <c r="Q1031" s="92">
        <v>678</v>
      </c>
      <c r="R1031" s="64">
        <f t="shared" ref="R1031:R1038" si="837">Q1031/Q$68</f>
        <v>0.751317030013539</v>
      </c>
      <c r="S1031" s="92">
        <v>83</v>
      </c>
      <c r="T1031" s="64">
        <f t="shared" ref="T1031:T1038" si="838">S1031/S$68</f>
        <v>0.53528891662765898</v>
      </c>
      <c r="U1031" s="61">
        <f t="shared" ref="U1031:U1038" si="839">Q1031+S1031</f>
        <v>761</v>
      </c>
      <c r="V1031" s="92">
        <v>6</v>
      </c>
      <c r="W1031" s="64">
        <f t="shared" ref="W1031:W1038" si="840">V1031/$V$68</f>
        <v>2.4758735440931781</v>
      </c>
      <c r="X1031" s="92">
        <v>23</v>
      </c>
      <c r="Y1031" s="92">
        <f t="shared" ref="Y1031:Y1038" si="841">X1031/$X$68</f>
        <v>1.1467631684760757</v>
      </c>
      <c r="Z1031" s="62">
        <f t="shared" ref="Z1031:Z1038" si="842">V1031+X1031</f>
        <v>29</v>
      </c>
      <c r="AB1031" s="14"/>
      <c r="AC1031" s="14"/>
      <c r="AD1031" s="14"/>
      <c r="AE1031" s="14"/>
      <c r="AF1031" s="14"/>
      <c r="AG1031" s="14"/>
    </row>
    <row r="1032" spans="2:33" ht="15" customHeight="1" x14ac:dyDescent="0.3">
      <c r="B1032" s="124">
        <v>44854</v>
      </c>
      <c r="C1032" s="74"/>
      <c r="D1032" s="74"/>
      <c r="E1032" s="74"/>
      <c r="F1032" s="74"/>
      <c r="G1032" s="74"/>
      <c r="H1032" s="95">
        <v>427</v>
      </c>
      <c r="I1032" s="56"/>
      <c r="J1032" s="92">
        <v>1493</v>
      </c>
      <c r="K1032" s="93">
        <v>1.0067430883344572</v>
      </c>
      <c r="L1032" s="92">
        <v>94</v>
      </c>
      <c r="M1032" s="93">
        <v>1.0444444444444445</v>
      </c>
      <c r="N1032" s="15">
        <v>1587</v>
      </c>
      <c r="Q1032" s="92">
        <v>701</v>
      </c>
      <c r="R1032" s="64">
        <f t="shared" si="837"/>
        <v>0.77680418589895406</v>
      </c>
      <c r="S1032" s="92">
        <v>63</v>
      </c>
      <c r="T1032" s="64">
        <f t="shared" si="838"/>
        <v>0.40630363551256043</v>
      </c>
      <c r="U1032" s="61">
        <f t="shared" si="839"/>
        <v>764</v>
      </c>
      <c r="V1032" s="92">
        <v>0</v>
      </c>
      <c r="W1032" s="64">
        <f t="shared" si="840"/>
        <v>0</v>
      </c>
      <c r="X1032" s="92">
        <v>7</v>
      </c>
      <c r="Y1032" s="92">
        <f t="shared" si="841"/>
        <v>0.34901487736228393</v>
      </c>
      <c r="Z1032" s="62">
        <f t="shared" si="842"/>
        <v>7</v>
      </c>
      <c r="AB1032" s="14"/>
      <c r="AC1032" s="14"/>
      <c r="AD1032" s="14"/>
      <c r="AE1032" s="14"/>
      <c r="AF1032" s="14"/>
      <c r="AG1032" s="14"/>
    </row>
    <row r="1033" spans="2:33" ht="15" customHeight="1" x14ac:dyDescent="0.3">
      <c r="B1033" s="124">
        <v>44855</v>
      </c>
      <c r="C1033" s="74"/>
      <c r="D1033" s="74"/>
      <c r="E1033" s="74"/>
      <c r="F1033" s="74"/>
      <c r="G1033" s="74"/>
      <c r="H1033" s="95">
        <v>430</v>
      </c>
      <c r="I1033" s="56"/>
      <c r="J1033" s="92">
        <v>1497</v>
      </c>
      <c r="K1033" s="93">
        <v>1.0074024226110363</v>
      </c>
      <c r="L1033" s="92">
        <v>106</v>
      </c>
      <c r="M1033" s="93">
        <v>1.029126213592233</v>
      </c>
      <c r="N1033" s="15">
        <v>1603</v>
      </c>
      <c r="Q1033" s="92">
        <v>386</v>
      </c>
      <c r="R1033" s="64">
        <f t="shared" si="837"/>
        <v>0.42774096399000888</v>
      </c>
      <c r="S1033" s="92">
        <v>84</v>
      </c>
      <c r="T1033" s="64">
        <f t="shared" si="838"/>
        <v>0.54173818068341395</v>
      </c>
      <c r="U1033" s="61">
        <f t="shared" si="839"/>
        <v>470</v>
      </c>
      <c r="V1033" s="92">
        <v>14</v>
      </c>
      <c r="W1033" s="64">
        <f t="shared" si="840"/>
        <v>5.777038269550749</v>
      </c>
      <c r="X1033" s="92">
        <v>7</v>
      </c>
      <c r="Y1033" s="92">
        <f t="shared" si="841"/>
        <v>0.34901487736228393</v>
      </c>
      <c r="Z1033" s="62">
        <f t="shared" si="842"/>
        <v>21</v>
      </c>
    </row>
    <row r="1034" spans="2:33" ht="15" customHeight="1" x14ac:dyDescent="0.3">
      <c r="B1034" s="124">
        <v>44856</v>
      </c>
      <c r="C1034" s="74"/>
      <c r="D1034" s="74"/>
      <c r="E1034" s="74"/>
      <c r="F1034" s="74"/>
      <c r="G1034" s="74"/>
      <c r="H1034" s="95">
        <v>428</v>
      </c>
      <c r="I1034" s="56"/>
      <c r="J1034" s="92">
        <v>919</v>
      </c>
      <c r="K1034" s="93">
        <v>1.0256696428571428</v>
      </c>
      <c r="L1034" s="92">
        <v>59</v>
      </c>
      <c r="M1034" s="93">
        <v>1</v>
      </c>
      <c r="N1034" s="15">
        <v>978</v>
      </c>
      <c r="Q1034" s="95">
        <v>0</v>
      </c>
      <c r="R1034" s="67">
        <f t="shared" si="837"/>
        <v>0</v>
      </c>
      <c r="S1034" s="95">
        <v>0</v>
      </c>
      <c r="T1034" s="67">
        <f t="shared" si="838"/>
        <v>0</v>
      </c>
      <c r="U1034" s="61">
        <f t="shared" si="839"/>
        <v>0</v>
      </c>
      <c r="V1034" s="95">
        <v>0</v>
      </c>
      <c r="W1034" s="67">
        <f t="shared" si="840"/>
        <v>0</v>
      </c>
      <c r="X1034" s="95">
        <v>0</v>
      </c>
      <c r="Y1034" s="92">
        <f t="shared" si="841"/>
        <v>0</v>
      </c>
      <c r="Z1034" s="62">
        <f t="shared" si="842"/>
        <v>0</v>
      </c>
    </row>
    <row r="1035" spans="2:33" ht="15" customHeight="1" x14ac:dyDescent="0.3">
      <c r="B1035" s="124">
        <v>44857</v>
      </c>
      <c r="C1035" s="74"/>
      <c r="D1035" s="74"/>
      <c r="E1035" s="74"/>
      <c r="F1035" s="74"/>
      <c r="G1035" s="74"/>
      <c r="H1035" s="95">
        <v>445</v>
      </c>
      <c r="I1035" s="56"/>
      <c r="J1035" s="92">
        <v>889</v>
      </c>
      <c r="K1035" s="93">
        <v>1.0067950169875424</v>
      </c>
      <c r="L1035" s="92">
        <v>48</v>
      </c>
      <c r="M1035" s="93">
        <v>1.8461538461538463</v>
      </c>
      <c r="N1035" s="15">
        <v>937</v>
      </c>
      <c r="Q1035" s="95">
        <v>0</v>
      </c>
      <c r="R1035" s="67">
        <f t="shared" si="837"/>
        <v>0</v>
      </c>
      <c r="S1035" s="95">
        <v>0</v>
      </c>
      <c r="T1035" s="67">
        <f t="shared" si="838"/>
        <v>0</v>
      </c>
      <c r="U1035" s="61">
        <f t="shared" si="839"/>
        <v>0</v>
      </c>
      <c r="V1035" s="95">
        <v>0</v>
      </c>
      <c r="W1035" s="67">
        <f t="shared" si="840"/>
        <v>0</v>
      </c>
      <c r="X1035" s="95">
        <v>0</v>
      </c>
      <c r="Y1035" s="92">
        <f t="shared" si="841"/>
        <v>0</v>
      </c>
      <c r="Z1035" s="62">
        <f t="shared" si="842"/>
        <v>0</v>
      </c>
    </row>
    <row r="1036" spans="2:33" ht="15" customHeight="1" x14ac:dyDescent="0.3">
      <c r="B1036" s="124">
        <v>44858</v>
      </c>
      <c r="C1036" s="74"/>
      <c r="D1036" s="74"/>
      <c r="E1036" s="74"/>
      <c r="F1036" s="74"/>
      <c r="G1036" s="74"/>
      <c r="H1036" s="95">
        <v>422</v>
      </c>
      <c r="I1036" s="56"/>
      <c r="J1036" s="92">
        <v>1494</v>
      </c>
      <c r="K1036" s="93">
        <v>1.0108254397834913</v>
      </c>
      <c r="L1036" s="92">
        <v>111</v>
      </c>
      <c r="M1036" s="93">
        <v>1.2613636363636365</v>
      </c>
      <c r="N1036" s="15">
        <v>1605</v>
      </c>
      <c r="Q1036" s="92">
        <v>599</v>
      </c>
      <c r="R1036" s="64">
        <f t="shared" si="837"/>
        <v>0.66377419023320039</v>
      </c>
      <c r="S1036" s="92">
        <v>106</v>
      </c>
      <c r="T1036" s="64">
        <f t="shared" si="838"/>
        <v>0.68362198991002232</v>
      </c>
      <c r="U1036" s="61">
        <f t="shared" si="839"/>
        <v>705</v>
      </c>
      <c r="V1036" s="92">
        <v>0</v>
      </c>
      <c r="W1036" s="64">
        <f t="shared" si="840"/>
        <v>0</v>
      </c>
      <c r="X1036" s="92">
        <v>18</v>
      </c>
      <c r="Y1036" s="92">
        <f t="shared" si="841"/>
        <v>0.89746682750301576</v>
      </c>
      <c r="Z1036" s="62">
        <f t="shared" si="842"/>
        <v>18</v>
      </c>
    </row>
    <row r="1037" spans="2:33" ht="15" customHeight="1" x14ac:dyDescent="0.3">
      <c r="B1037" s="124">
        <v>44859</v>
      </c>
      <c r="C1037" s="74"/>
      <c r="D1037" s="74"/>
      <c r="E1037" s="74"/>
      <c r="F1037" s="74"/>
      <c r="G1037" s="74"/>
      <c r="H1037" s="95">
        <v>399</v>
      </c>
      <c r="I1037" s="56"/>
      <c r="J1037" s="92">
        <v>1490</v>
      </c>
      <c r="K1037" s="93">
        <v>1.0060769750168805</v>
      </c>
      <c r="L1037" s="92">
        <v>117</v>
      </c>
      <c r="M1037" s="93">
        <v>1.0636363636363637</v>
      </c>
      <c r="N1037" s="15">
        <v>1607</v>
      </c>
      <c r="Q1037" s="92">
        <v>759</v>
      </c>
      <c r="R1037" s="64">
        <f t="shared" si="837"/>
        <v>0.84107614421869625</v>
      </c>
      <c r="S1037" s="92">
        <v>118</v>
      </c>
      <c r="T1037" s="64">
        <f t="shared" si="838"/>
        <v>0.76101315857908147</v>
      </c>
      <c r="U1037" s="61">
        <f t="shared" si="839"/>
        <v>877</v>
      </c>
      <c r="V1037" s="92">
        <v>0</v>
      </c>
      <c r="W1037" s="64">
        <f t="shared" si="840"/>
        <v>0</v>
      </c>
      <c r="X1037" s="92">
        <v>9</v>
      </c>
      <c r="Y1037" s="92">
        <f t="shared" si="841"/>
        <v>0.44873341375150788</v>
      </c>
      <c r="Z1037" s="62">
        <f t="shared" si="842"/>
        <v>9</v>
      </c>
    </row>
    <row r="1038" spans="2:33" ht="15" customHeight="1" x14ac:dyDescent="0.3">
      <c r="B1038" s="124">
        <v>44860</v>
      </c>
      <c r="C1038" s="74"/>
      <c r="D1038" s="74"/>
      <c r="E1038" s="74"/>
      <c r="F1038" s="74"/>
      <c r="G1038" s="74"/>
      <c r="H1038" s="95">
        <v>444</v>
      </c>
      <c r="I1038" s="56"/>
      <c r="J1038" s="92">
        <v>1489</v>
      </c>
      <c r="K1038" s="93">
        <v>1.0060810810810812</v>
      </c>
      <c r="L1038" s="92">
        <v>126</v>
      </c>
      <c r="M1038" s="93">
        <v>1</v>
      </c>
      <c r="N1038" s="15">
        <v>1615</v>
      </c>
      <c r="Q1038" s="92">
        <v>1049</v>
      </c>
      <c r="R1038" s="64">
        <f t="shared" si="837"/>
        <v>1.1624359358174077</v>
      </c>
      <c r="S1038" s="92">
        <v>117</v>
      </c>
      <c r="T1038" s="64">
        <f t="shared" si="838"/>
        <v>0.75456389452332651</v>
      </c>
      <c r="U1038" s="61">
        <f t="shared" si="839"/>
        <v>1166</v>
      </c>
      <c r="V1038" s="92">
        <v>1</v>
      </c>
      <c r="W1038" s="64">
        <f t="shared" si="840"/>
        <v>0.41264559068219636</v>
      </c>
      <c r="X1038" s="92">
        <v>15</v>
      </c>
      <c r="Y1038" s="92">
        <f t="shared" si="841"/>
        <v>0.7478890229191798</v>
      </c>
      <c r="Z1038" s="62">
        <f t="shared" si="842"/>
        <v>16</v>
      </c>
    </row>
    <row r="1039" spans="2:33" ht="15" customHeight="1" x14ac:dyDescent="0.3">
      <c r="B1039" s="124">
        <v>44861</v>
      </c>
      <c r="C1039" s="74"/>
      <c r="D1039" s="74"/>
      <c r="E1039" s="74"/>
      <c r="F1039" s="74"/>
      <c r="G1039" s="74"/>
      <c r="H1039" s="95">
        <v>433</v>
      </c>
      <c r="I1039" s="56"/>
      <c r="J1039" s="92">
        <v>1496</v>
      </c>
      <c r="K1039" s="93">
        <v>1.0087660148347943</v>
      </c>
      <c r="L1039" s="92">
        <v>113</v>
      </c>
      <c r="M1039" s="93">
        <v>1.2555555555555555</v>
      </c>
      <c r="N1039" s="15">
        <v>1609</v>
      </c>
      <c r="Q1039" s="92">
        <v>1440</v>
      </c>
      <c r="R1039" s="64">
        <f t="shared" ref="R1039:R1043" si="843">Q1039/Q$68</f>
        <v>1.5957175858694632</v>
      </c>
      <c r="S1039" s="92">
        <v>153</v>
      </c>
      <c r="T1039" s="64">
        <f t="shared" ref="T1039:T1043" si="844">S1039/S$68</f>
        <v>0.98673740053050396</v>
      </c>
      <c r="U1039" s="61">
        <f t="shared" ref="U1039:U1043" si="845">Q1039+S1039</f>
        <v>1593</v>
      </c>
      <c r="V1039" s="92">
        <v>9</v>
      </c>
      <c r="W1039" s="64">
        <f t="shared" ref="W1039:W1043" si="846">V1039/$V$68</f>
        <v>3.7138103161397673</v>
      </c>
      <c r="X1039" s="92">
        <v>17</v>
      </c>
      <c r="Y1039" s="92">
        <f t="shared" ref="Y1039:Y1043" si="847">X1039/$X$68</f>
        <v>0.84760755930840381</v>
      </c>
      <c r="Z1039" s="62">
        <f t="shared" ref="Z1039:Z1043" si="848">V1039+X1039</f>
        <v>26</v>
      </c>
    </row>
    <row r="1040" spans="2:33" ht="15" customHeight="1" x14ac:dyDescent="0.3">
      <c r="B1040" s="124">
        <v>44862</v>
      </c>
      <c r="C1040" s="74"/>
      <c r="D1040" s="74"/>
      <c r="E1040" s="74"/>
      <c r="F1040" s="74"/>
      <c r="G1040" s="74"/>
      <c r="H1040" s="95">
        <v>449</v>
      </c>
      <c r="I1040" s="56"/>
      <c r="J1040" s="92">
        <v>1486</v>
      </c>
      <c r="K1040" s="93">
        <v>1</v>
      </c>
      <c r="L1040" s="92">
        <v>127</v>
      </c>
      <c r="M1040" s="93">
        <v>1.233009708737864</v>
      </c>
      <c r="N1040" s="15">
        <v>1613</v>
      </c>
      <c r="Q1040" s="92">
        <v>1415</v>
      </c>
      <c r="R1040" s="64">
        <f t="shared" si="843"/>
        <v>1.5680141555592295</v>
      </c>
      <c r="S1040" s="92">
        <v>236</v>
      </c>
      <c r="T1040" s="64">
        <f t="shared" si="844"/>
        <v>1.5220263171581629</v>
      </c>
      <c r="U1040" s="61">
        <f t="shared" si="845"/>
        <v>1651</v>
      </c>
      <c r="V1040" s="92">
        <v>10</v>
      </c>
      <c r="W1040" s="64">
        <f t="shared" si="846"/>
        <v>4.1264559068219633</v>
      </c>
      <c r="X1040" s="92">
        <v>20</v>
      </c>
      <c r="Y1040" s="92">
        <f t="shared" si="847"/>
        <v>0.99718536389223977</v>
      </c>
      <c r="Z1040" s="62">
        <f t="shared" si="848"/>
        <v>30</v>
      </c>
    </row>
    <row r="1041" spans="2:28" ht="15" customHeight="1" x14ac:dyDescent="0.3">
      <c r="B1041" s="124">
        <v>44863</v>
      </c>
      <c r="C1041" s="74"/>
      <c r="D1041" s="74"/>
      <c r="E1041" s="74"/>
      <c r="F1041" s="74"/>
      <c r="G1041" s="74"/>
      <c r="H1041" s="95">
        <v>439</v>
      </c>
      <c r="I1041" s="56"/>
      <c r="J1041" s="92">
        <v>919</v>
      </c>
      <c r="K1041" s="93">
        <v>1.0256696428571428</v>
      </c>
      <c r="L1041" s="92">
        <v>53</v>
      </c>
      <c r="M1041" s="93">
        <v>0.89830508474576276</v>
      </c>
      <c r="N1041" s="15">
        <v>972</v>
      </c>
      <c r="Q1041" s="95">
        <v>0</v>
      </c>
      <c r="R1041" s="67">
        <f t="shared" si="843"/>
        <v>0</v>
      </c>
      <c r="S1041" s="95">
        <v>0</v>
      </c>
      <c r="T1041" s="67">
        <f t="shared" si="844"/>
        <v>0</v>
      </c>
      <c r="U1041" s="61">
        <f t="shared" si="845"/>
        <v>0</v>
      </c>
      <c r="V1041" s="95">
        <v>0</v>
      </c>
      <c r="W1041" s="67">
        <f t="shared" si="846"/>
        <v>0</v>
      </c>
      <c r="X1041" s="95">
        <v>0</v>
      </c>
      <c r="Y1041" s="92">
        <f t="shared" si="847"/>
        <v>0</v>
      </c>
      <c r="Z1041" s="62">
        <f t="shared" si="848"/>
        <v>0</v>
      </c>
    </row>
    <row r="1042" spans="2:28" ht="15" customHeight="1" x14ac:dyDescent="0.3">
      <c r="B1042" s="124">
        <v>44864</v>
      </c>
      <c r="C1042" s="74"/>
      <c r="D1042" s="74"/>
      <c r="E1042" s="74"/>
      <c r="F1042" s="74"/>
      <c r="G1042" s="74"/>
      <c r="H1042" s="95">
        <v>431</v>
      </c>
      <c r="I1042" s="56"/>
      <c r="J1042" s="92">
        <v>892</v>
      </c>
      <c r="K1042" s="93">
        <v>1.0101925254813138</v>
      </c>
      <c r="L1042" s="92">
        <v>40</v>
      </c>
      <c r="M1042" s="93">
        <v>1.5384615384615385</v>
      </c>
      <c r="N1042" s="15">
        <v>932</v>
      </c>
      <c r="Q1042" s="95">
        <v>0</v>
      </c>
      <c r="R1042" s="67">
        <f t="shared" si="843"/>
        <v>0</v>
      </c>
      <c r="S1042" s="95">
        <v>0</v>
      </c>
      <c r="T1042" s="67">
        <f t="shared" si="844"/>
        <v>0</v>
      </c>
      <c r="U1042" s="61">
        <f t="shared" si="845"/>
        <v>0</v>
      </c>
      <c r="V1042" s="95">
        <v>0</v>
      </c>
      <c r="W1042" s="67">
        <f t="shared" si="846"/>
        <v>0</v>
      </c>
      <c r="X1042" s="95">
        <v>0</v>
      </c>
      <c r="Y1042" s="92">
        <f t="shared" si="847"/>
        <v>0</v>
      </c>
      <c r="Z1042" s="62">
        <f t="shared" si="848"/>
        <v>0</v>
      </c>
    </row>
    <row r="1043" spans="2:28" ht="15" customHeight="1" x14ac:dyDescent="0.3">
      <c r="B1043" s="124">
        <v>44865</v>
      </c>
      <c r="C1043" s="74"/>
      <c r="D1043" s="74"/>
      <c r="E1043" s="74"/>
      <c r="F1043" s="74"/>
      <c r="G1043" s="74"/>
      <c r="H1043" s="95">
        <v>411</v>
      </c>
      <c r="I1043" s="56"/>
      <c r="J1043" s="92">
        <v>1491</v>
      </c>
      <c r="K1043" s="93">
        <v>1.0087956698240865</v>
      </c>
      <c r="L1043" s="92">
        <v>101</v>
      </c>
      <c r="M1043" s="93">
        <v>1.1477272727272727</v>
      </c>
      <c r="N1043" s="15">
        <v>1592</v>
      </c>
      <c r="Q1043" s="92">
        <v>1499</v>
      </c>
      <c r="R1043" s="64">
        <f t="shared" si="843"/>
        <v>1.661097681401615</v>
      </c>
      <c r="S1043" s="92">
        <v>344</v>
      </c>
      <c r="T1043" s="64">
        <f t="shared" si="844"/>
        <v>2.2185468351796951</v>
      </c>
      <c r="U1043" s="61">
        <f t="shared" si="845"/>
        <v>1843</v>
      </c>
      <c r="V1043" s="92">
        <v>0</v>
      </c>
      <c r="W1043" s="64">
        <f t="shared" si="846"/>
        <v>0</v>
      </c>
      <c r="X1043" s="92">
        <v>28</v>
      </c>
      <c r="Y1043" s="92">
        <f t="shared" si="847"/>
        <v>1.3960595094491357</v>
      </c>
      <c r="Z1043" s="62">
        <f t="shared" si="848"/>
        <v>28</v>
      </c>
    </row>
    <row r="1044" spans="2:28" ht="15" customHeight="1" x14ac:dyDescent="0.3">
      <c r="B1044" s="124">
        <v>44866</v>
      </c>
      <c r="C1044" s="74"/>
      <c r="D1044" s="74"/>
      <c r="E1044" s="74"/>
      <c r="F1044" s="74"/>
      <c r="G1044" s="74"/>
      <c r="H1044" s="95">
        <v>361</v>
      </c>
      <c r="I1044" s="56"/>
      <c r="J1044" s="92">
        <v>904</v>
      </c>
      <c r="K1044" s="93">
        <v>0.61039837947332887</v>
      </c>
      <c r="L1044" s="92">
        <v>63</v>
      </c>
      <c r="M1044" s="93">
        <v>0.57272727272727275</v>
      </c>
      <c r="N1044" s="15">
        <v>967</v>
      </c>
      <c r="Q1044" s="95">
        <v>0</v>
      </c>
      <c r="R1044" s="67">
        <f t="shared" ref="R1044:R1045" si="849">Q1044/Q$68</f>
        <v>0</v>
      </c>
      <c r="S1044" s="95">
        <v>0</v>
      </c>
      <c r="T1044" s="67">
        <f t="shared" ref="T1044:T1045" si="850">S1044/S$68</f>
        <v>0</v>
      </c>
      <c r="U1044" s="61">
        <f t="shared" ref="U1044:U1045" si="851">Q1044+S1044</f>
        <v>0</v>
      </c>
      <c r="V1044" s="95">
        <v>0</v>
      </c>
      <c r="W1044" s="67">
        <f t="shared" ref="W1044:W1045" si="852">V1044/$V$68</f>
        <v>0</v>
      </c>
      <c r="X1044" s="95">
        <v>0</v>
      </c>
      <c r="Y1044" s="92">
        <f t="shared" ref="Y1044:Y1045" si="853">X1044/$X$68</f>
        <v>0</v>
      </c>
      <c r="Z1044" s="62">
        <f t="shared" ref="Z1044:Z1045" si="854">V1044+X1044</f>
        <v>0</v>
      </c>
    </row>
    <row r="1045" spans="2:28" ht="15" customHeight="1" x14ac:dyDescent="0.3">
      <c r="B1045" s="124">
        <v>44867</v>
      </c>
      <c r="C1045" s="74"/>
      <c r="D1045" s="74"/>
      <c r="E1045" s="74"/>
      <c r="F1045" s="74"/>
      <c r="G1045" s="74"/>
      <c r="H1045" s="95">
        <v>385</v>
      </c>
      <c r="I1045" s="56"/>
      <c r="J1045" s="92">
        <v>1482</v>
      </c>
      <c r="K1045" s="93">
        <v>1.0013513513513514</v>
      </c>
      <c r="L1045" s="92">
        <v>93</v>
      </c>
      <c r="M1045" s="93">
        <v>0.73809523809523814</v>
      </c>
      <c r="N1045" s="15">
        <v>1575</v>
      </c>
      <c r="Q1045" s="92">
        <v>288</v>
      </c>
      <c r="R1045" s="64">
        <f t="shared" si="849"/>
        <v>0.31914351717389267</v>
      </c>
      <c r="S1045" s="92">
        <v>27</v>
      </c>
      <c r="T1045" s="64">
        <f t="shared" si="850"/>
        <v>0.17413012950538304</v>
      </c>
      <c r="U1045" s="61">
        <f t="shared" si="851"/>
        <v>315</v>
      </c>
      <c r="V1045" s="92">
        <v>14</v>
      </c>
      <c r="W1045" s="64">
        <f t="shared" si="852"/>
        <v>5.777038269550749</v>
      </c>
      <c r="X1045" s="92">
        <v>12</v>
      </c>
      <c r="Y1045" s="92">
        <f t="shared" si="853"/>
        <v>0.59831121833534384</v>
      </c>
      <c r="Z1045" s="62">
        <f t="shared" si="854"/>
        <v>26</v>
      </c>
    </row>
    <row r="1046" spans="2:28" ht="15" customHeight="1" x14ac:dyDescent="0.3">
      <c r="B1046" s="124">
        <v>44868</v>
      </c>
      <c r="C1046" s="74"/>
      <c r="D1046" s="74"/>
      <c r="E1046" s="74"/>
      <c r="F1046" s="74"/>
      <c r="G1046" s="74"/>
      <c r="H1046" s="95">
        <v>396</v>
      </c>
      <c r="I1046" s="56"/>
      <c r="J1046" s="92">
        <v>1493</v>
      </c>
      <c r="K1046" s="93">
        <v>1.0067430883344572</v>
      </c>
      <c r="L1046" s="92">
        <v>104</v>
      </c>
      <c r="M1046" s="93">
        <v>1.1555555555555554</v>
      </c>
      <c r="N1046" s="15">
        <v>1597</v>
      </c>
      <c r="Q1046" s="92">
        <v>406</v>
      </c>
      <c r="R1046" s="64">
        <f t="shared" ref="R1046:R1052" si="855">Q1046/Q$68</f>
        <v>0.44990370823819592</v>
      </c>
      <c r="S1046" s="92">
        <v>54</v>
      </c>
      <c r="T1046" s="64">
        <f t="shared" ref="T1046:T1052" si="856">S1046/S$68</f>
        <v>0.34826025901076607</v>
      </c>
      <c r="U1046" s="61">
        <f t="shared" ref="U1046:U1052" si="857">Q1046+S1046</f>
        <v>460</v>
      </c>
      <c r="V1046" s="92">
        <v>9</v>
      </c>
      <c r="W1046" s="64">
        <f t="shared" ref="W1046:W1052" si="858">V1046/$V$68</f>
        <v>3.7138103161397673</v>
      </c>
      <c r="X1046" s="92">
        <v>15</v>
      </c>
      <c r="Y1046" s="92">
        <f t="shared" ref="Y1046:Y1052" si="859">X1046/$X$68</f>
        <v>0.7478890229191798</v>
      </c>
      <c r="Z1046" s="62">
        <f t="shared" ref="Z1046:Z1052" si="860">V1046+X1046</f>
        <v>24</v>
      </c>
    </row>
    <row r="1047" spans="2:28" ht="15" customHeight="1" x14ac:dyDescent="0.3">
      <c r="B1047" s="124">
        <v>44869</v>
      </c>
      <c r="C1047" s="74"/>
      <c r="D1047" s="74"/>
      <c r="E1047" s="74"/>
      <c r="F1047" s="74"/>
      <c r="G1047" s="74"/>
      <c r="H1047" s="95">
        <v>443</v>
      </c>
      <c r="I1047" s="56"/>
      <c r="J1047" s="92">
        <v>1493</v>
      </c>
      <c r="K1047" s="93">
        <v>1.0047106325706594</v>
      </c>
      <c r="L1047" s="92">
        <v>120</v>
      </c>
      <c r="M1047" s="93">
        <v>1.1650485436893203</v>
      </c>
      <c r="N1047" s="15">
        <v>1613</v>
      </c>
      <c r="O1047" s="74"/>
      <c r="P1047" s="5"/>
      <c r="Q1047" s="92">
        <v>236</v>
      </c>
      <c r="R1047" s="64">
        <f t="shared" si="855"/>
        <v>0.26152038212860651</v>
      </c>
      <c r="S1047" s="92">
        <v>30</v>
      </c>
      <c r="T1047" s="64">
        <f t="shared" si="856"/>
        <v>0.19347792167264782</v>
      </c>
      <c r="U1047" s="61">
        <f t="shared" si="857"/>
        <v>266</v>
      </c>
      <c r="V1047" s="92">
        <v>1</v>
      </c>
      <c r="W1047" s="64">
        <f t="shared" si="858"/>
        <v>0.41264559068219636</v>
      </c>
      <c r="X1047" s="92">
        <v>15</v>
      </c>
      <c r="Y1047" s="92">
        <f t="shared" si="859"/>
        <v>0.7478890229191798</v>
      </c>
      <c r="Z1047" s="62">
        <f t="shared" si="860"/>
        <v>16</v>
      </c>
      <c r="AA1047" s="5"/>
      <c r="AB1047" s="5"/>
    </row>
    <row r="1048" spans="2:28" ht="15" customHeight="1" x14ac:dyDescent="0.3">
      <c r="B1048" s="124">
        <v>44870</v>
      </c>
      <c r="C1048" s="74"/>
      <c r="D1048" s="74"/>
      <c r="E1048" s="74"/>
      <c r="F1048" s="74"/>
      <c r="G1048" s="74"/>
      <c r="H1048" s="95">
        <v>405</v>
      </c>
      <c r="I1048" s="56"/>
      <c r="J1048" s="92">
        <v>914</v>
      </c>
      <c r="K1048" s="93">
        <v>1.0200892857142858</v>
      </c>
      <c r="L1048" s="92">
        <v>62</v>
      </c>
      <c r="M1048" s="93">
        <v>1.0508474576271187</v>
      </c>
      <c r="N1048" s="15">
        <v>976</v>
      </c>
      <c r="O1048" s="74"/>
      <c r="P1048" s="5"/>
      <c r="Q1048" s="95">
        <v>0</v>
      </c>
      <c r="R1048" s="67">
        <f t="shared" si="855"/>
        <v>0</v>
      </c>
      <c r="S1048" s="95">
        <v>0</v>
      </c>
      <c r="T1048" s="67">
        <f t="shared" si="856"/>
        <v>0</v>
      </c>
      <c r="U1048" s="61">
        <f t="shared" si="857"/>
        <v>0</v>
      </c>
      <c r="V1048" s="95">
        <v>0</v>
      </c>
      <c r="W1048" s="67">
        <f t="shared" si="858"/>
        <v>0</v>
      </c>
      <c r="X1048" s="95">
        <v>0</v>
      </c>
      <c r="Y1048" s="95">
        <f t="shared" si="859"/>
        <v>0</v>
      </c>
      <c r="Z1048" s="62">
        <f t="shared" si="860"/>
        <v>0</v>
      </c>
      <c r="AA1048" s="5"/>
      <c r="AB1048" s="5"/>
    </row>
    <row r="1049" spans="2:28" ht="15" customHeight="1" x14ac:dyDescent="0.3">
      <c r="B1049" s="124">
        <v>44871</v>
      </c>
      <c r="C1049" s="74"/>
      <c r="D1049" s="74"/>
      <c r="E1049" s="74"/>
      <c r="F1049" s="74"/>
      <c r="G1049" s="74"/>
      <c r="H1049" s="95">
        <v>415</v>
      </c>
      <c r="I1049" s="56"/>
      <c r="J1049" s="92">
        <v>897</v>
      </c>
      <c r="K1049" s="93">
        <v>1.0158550396375992</v>
      </c>
      <c r="L1049" s="92">
        <v>45</v>
      </c>
      <c r="M1049" s="93">
        <v>1.7307692307692308</v>
      </c>
      <c r="N1049" s="15">
        <v>942</v>
      </c>
      <c r="O1049" s="74"/>
      <c r="P1049" s="5"/>
      <c r="Q1049" s="95">
        <v>0</v>
      </c>
      <c r="R1049" s="67">
        <f t="shared" si="855"/>
        <v>0</v>
      </c>
      <c r="S1049" s="95">
        <v>0</v>
      </c>
      <c r="T1049" s="67">
        <f t="shared" si="856"/>
        <v>0</v>
      </c>
      <c r="U1049" s="61">
        <f t="shared" si="857"/>
        <v>0</v>
      </c>
      <c r="V1049" s="95">
        <v>0</v>
      </c>
      <c r="W1049" s="67">
        <f t="shared" si="858"/>
        <v>0</v>
      </c>
      <c r="X1049" s="95">
        <v>0</v>
      </c>
      <c r="Y1049" s="95">
        <f t="shared" si="859"/>
        <v>0</v>
      </c>
      <c r="Z1049" s="62">
        <f t="shared" si="860"/>
        <v>0</v>
      </c>
      <c r="AA1049" s="5"/>
      <c r="AB1049" s="5"/>
    </row>
    <row r="1050" spans="2:28" ht="15" customHeight="1" x14ac:dyDescent="0.3">
      <c r="B1050" s="124">
        <v>44872</v>
      </c>
      <c r="C1050" s="74"/>
      <c r="D1050" s="74"/>
      <c r="E1050" s="74"/>
      <c r="F1050" s="74"/>
      <c r="G1050" s="74"/>
      <c r="H1050" s="95">
        <v>409</v>
      </c>
      <c r="I1050" s="56"/>
      <c r="J1050" s="92">
        <v>1495</v>
      </c>
      <c r="K1050" s="93">
        <v>1.0115020297699595</v>
      </c>
      <c r="L1050" s="92">
        <v>102</v>
      </c>
      <c r="M1050" s="93">
        <v>1.1590909090909092</v>
      </c>
      <c r="N1050" s="15">
        <v>1597</v>
      </c>
      <c r="O1050" s="74"/>
      <c r="P1050" s="5"/>
      <c r="Q1050" s="92">
        <v>393</v>
      </c>
      <c r="R1050" s="64">
        <f t="shared" si="855"/>
        <v>0.43549792447687435</v>
      </c>
      <c r="S1050" s="92">
        <v>38</v>
      </c>
      <c r="T1050" s="64">
        <f t="shared" si="856"/>
        <v>0.24507203411868725</v>
      </c>
      <c r="U1050" s="61">
        <f t="shared" si="857"/>
        <v>431</v>
      </c>
      <c r="V1050" s="92">
        <v>5</v>
      </c>
      <c r="W1050" s="64">
        <f t="shared" si="858"/>
        <v>2.0632279534109816</v>
      </c>
      <c r="X1050" s="92">
        <v>15</v>
      </c>
      <c r="Y1050" s="92">
        <f t="shared" si="859"/>
        <v>0.7478890229191798</v>
      </c>
      <c r="Z1050" s="62">
        <f t="shared" si="860"/>
        <v>20</v>
      </c>
      <c r="AA1050" s="5"/>
      <c r="AB1050" s="5"/>
    </row>
    <row r="1051" spans="2:28" ht="15" customHeight="1" x14ac:dyDescent="0.3">
      <c r="B1051" s="124">
        <v>44873</v>
      </c>
      <c r="C1051" s="74"/>
      <c r="D1051" s="74"/>
      <c r="E1051" s="74"/>
      <c r="F1051" s="74"/>
      <c r="G1051" s="74"/>
      <c r="H1051" s="95">
        <v>361</v>
      </c>
      <c r="I1051" s="56"/>
      <c r="J1051" s="92">
        <v>1493</v>
      </c>
      <c r="K1051" s="93">
        <v>1.0081026333558407</v>
      </c>
      <c r="L1051" s="92">
        <v>114</v>
      </c>
      <c r="M1051" s="93">
        <v>1.0363636363636364</v>
      </c>
      <c r="N1051" s="15">
        <v>1607</v>
      </c>
      <c r="O1051" s="74"/>
      <c r="P1051" s="5"/>
      <c r="Q1051" s="92">
        <v>395</v>
      </c>
      <c r="R1051" s="64">
        <f t="shared" si="855"/>
        <v>0.43771419890169305</v>
      </c>
      <c r="S1051" s="92">
        <v>40</v>
      </c>
      <c r="T1051" s="64">
        <f t="shared" si="856"/>
        <v>0.2579705622301971</v>
      </c>
      <c r="U1051" s="61">
        <f t="shared" si="857"/>
        <v>435</v>
      </c>
      <c r="V1051" s="92">
        <v>0</v>
      </c>
      <c r="W1051" s="64">
        <f t="shared" si="858"/>
        <v>0</v>
      </c>
      <c r="X1051" s="92">
        <v>8</v>
      </c>
      <c r="Y1051" s="92">
        <f t="shared" si="859"/>
        <v>0.39887414555689588</v>
      </c>
      <c r="Z1051" s="62">
        <f t="shared" si="860"/>
        <v>8</v>
      </c>
      <c r="AA1051" s="5"/>
      <c r="AB1051" s="5"/>
    </row>
    <row r="1052" spans="2:28" ht="15" customHeight="1" x14ac:dyDescent="0.3">
      <c r="B1052" s="124">
        <v>44874</v>
      </c>
      <c r="C1052" s="74"/>
      <c r="D1052" s="74"/>
      <c r="E1052" s="74"/>
      <c r="F1052" s="74"/>
      <c r="G1052" s="74"/>
      <c r="H1052" s="95">
        <v>352</v>
      </c>
      <c r="I1052" s="56"/>
      <c r="J1052" s="92">
        <v>1497</v>
      </c>
      <c r="K1052" s="93">
        <v>1.0114864864864865</v>
      </c>
      <c r="L1052" s="92">
        <v>123</v>
      </c>
      <c r="M1052" s="93">
        <v>0.97619047619047616</v>
      </c>
      <c r="N1052" s="15">
        <v>1620</v>
      </c>
      <c r="O1052" s="74"/>
      <c r="P1052" s="5"/>
      <c r="Q1052" s="92">
        <v>582</v>
      </c>
      <c r="R1052" s="64">
        <f t="shared" si="855"/>
        <v>0.64493585762224137</v>
      </c>
      <c r="S1052" s="92">
        <v>46</v>
      </c>
      <c r="T1052" s="64">
        <f t="shared" si="856"/>
        <v>0.29666614656472667</v>
      </c>
      <c r="U1052" s="61">
        <f t="shared" si="857"/>
        <v>628</v>
      </c>
      <c r="V1052" s="92">
        <v>4</v>
      </c>
      <c r="W1052" s="64">
        <f t="shared" si="858"/>
        <v>1.6505823627287854</v>
      </c>
      <c r="X1052" s="92">
        <v>28</v>
      </c>
      <c r="Y1052" s="92">
        <f t="shared" si="859"/>
        <v>1.3960595094491357</v>
      </c>
      <c r="Z1052" s="62">
        <f t="shared" si="860"/>
        <v>32</v>
      </c>
      <c r="AA1052" s="5"/>
      <c r="AB1052" s="5"/>
    </row>
    <row r="1053" spans="2:28" ht="15" customHeight="1" x14ac:dyDescent="0.3">
      <c r="B1053" s="124">
        <v>44875</v>
      </c>
      <c r="C1053" s="74"/>
      <c r="D1053" s="74"/>
      <c r="E1053" s="74"/>
      <c r="F1053" s="74"/>
      <c r="G1053" s="74"/>
      <c r="H1053" s="95">
        <v>387</v>
      </c>
      <c r="I1053" s="56"/>
      <c r="J1053" s="92">
        <v>1499</v>
      </c>
      <c r="K1053" s="93">
        <v>1.0107889413351314</v>
      </c>
      <c r="L1053" s="92">
        <v>119</v>
      </c>
      <c r="M1053" s="93">
        <v>1.3222222222222222</v>
      </c>
      <c r="N1053" s="15">
        <v>1618</v>
      </c>
      <c r="O1053" s="74"/>
      <c r="P1053" s="5"/>
      <c r="Q1053" s="92">
        <v>572</v>
      </c>
      <c r="R1053" s="64">
        <f t="shared" ref="R1053:R1059" si="861">Q1053/Q$68</f>
        <v>0.63385448549814793</v>
      </c>
      <c r="S1053" s="92">
        <v>40</v>
      </c>
      <c r="T1053" s="64">
        <f t="shared" ref="T1053:T1059" si="862">S1053/S$68</f>
        <v>0.2579705622301971</v>
      </c>
      <c r="U1053" s="61">
        <f t="shared" ref="U1053:U1059" si="863">Q1053+S1053</f>
        <v>612</v>
      </c>
      <c r="V1053" s="92">
        <v>0</v>
      </c>
      <c r="W1053" s="64">
        <f t="shared" ref="W1053:W1059" si="864">V1053/$V$68</f>
        <v>0</v>
      </c>
      <c r="X1053" s="92">
        <v>12</v>
      </c>
      <c r="Y1053" s="92">
        <f t="shared" ref="Y1053:Y1059" si="865">X1053/$X$68</f>
        <v>0.59831121833534384</v>
      </c>
      <c r="Z1053" s="62">
        <f t="shared" ref="Z1053:Z1059" si="866">V1053+X1053</f>
        <v>12</v>
      </c>
      <c r="AA1053" s="5"/>
      <c r="AB1053" s="5"/>
    </row>
    <row r="1054" spans="2:28" ht="15" customHeight="1" x14ac:dyDescent="0.3">
      <c r="B1054" s="124">
        <v>44876</v>
      </c>
      <c r="C1054" s="74"/>
      <c r="D1054" s="74"/>
      <c r="E1054" s="74"/>
      <c r="F1054" s="74"/>
      <c r="G1054" s="74"/>
      <c r="H1054" s="95">
        <v>433</v>
      </c>
      <c r="I1054" s="56"/>
      <c r="J1054" s="92">
        <v>1493</v>
      </c>
      <c r="K1054" s="93">
        <v>1.0047106325706594</v>
      </c>
      <c r="L1054" s="92">
        <v>125</v>
      </c>
      <c r="M1054" s="93">
        <v>1.2135922330097086</v>
      </c>
      <c r="N1054" s="15">
        <v>1618</v>
      </c>
      <c r="O1054" s="74"/>
      <c r="P1054" s="5"/>
      <c r="Q1054" s="92">
        <v>689</v>
      </c>
      <c r="R1054" s="64">
        <f t="shared" si="861"/>
        <v>0.76350653935004176</v>
      </c>
      <c r="S1054" s="92">
        <v>39</v>
      </c>
      <c r="T1054" s="64">
        <f t="shared" si="862"/>
        <v>0.25152129817444219</v>
      </c>
      <c r="U1054" s="61">
        <f t="shared" si="863"/>
        <v>728</v>
      </c>
      <c r="V1054" s="92">
        <v>0</v>
      </c>
      <c r="W1054" s="64">
        <f t="shared" si="864"/>
        <v>0</v>
      </c>
      <c r="X1054" s="92">
        <v>6</v>
      </c>
      <c r="Y1054" s="92">
        <f t="shared" si="865"/>
        <v>0.29915560916767192</v>
      </c>
      <c r="Z1054" s="62">
        <f t="shared" si="866"/>
        <v>6</v>
      </c>
      <c r="AA1054" s="5"/>
      <c r="AB1054" s="5"/>
    </row>
    <row r="1055" spans="2:28" ht="15" customHeight="1" x14ac:dyDescent="0.3">
      <c r="B1055" s="124">
        <v>44877</v>
      </c>
      <c r="C1055" s="74"/>
      <c r="D1055" s="74"/>
      <c r="E1055" s="74"/>
      <c r="F1055" s="74"/>
      <c r="G1055" s="74"/>
      <c r="H1055" s="95">
        <v>393</v>
      </c>
      <c r="I1055" s="56"/>
      <c r="J1055" s="92">
        <v>913</v>
      </c>
      <c r="K1055" s="93">
        <v>1.0189732142857142</v>
      </c>
      <c r="L1055" s="92">
        <v>71</v>
      </c>
      <c r="M1055" s="93">
        <v>1.2033898305084745</v>
      </c>
      <c r="N1055" s="15">
        <v>984</v>
      </c>
      <c r="O1055" s="74"/>
      <c r="P1055" s="5"/>
      <c r="Q1055" s="95">
        <v>0</v>
      </c>
      <c r="R1055" s="67">
        <f t="shared" si="861"/>
        <v>0</v>
      </c>
      <c r="S1055" s="95">
        <v>0</v>
      </c>
      <c r="T1055" s="67">
        <f t="shared" si="862"/>
        <v>0</v>
      </c>
      <c r="U1055" s="61">
        <f t="shared" si="863"/>
        <v>0</v>
      </c>
      <c r="V1055" s="95">
        <v>0</v>
      </c>
      <c r="W1055" s="67">
        <f t="shared" si="864"/>
        <v>0</v>
      </c>
      <c r="X1055" s="95">
        <v>0</v>
      </c>
      <c r="Y1055" s="95">
        <f t="shared" si="865"/>
        <v>0</v>
      </c>
      <c r="Z1055" s="62">
        <f t="shared" si="866"/>
        <v>0</v>
      </c>
      <c r="AA1055" s="5"/>
      <c r="AB1055" s="5"/>
    </row>
    <row r="1056" spans="2:28" ht="15" customHeight="1" x14ac:dyDescent="0.3">
      <c r="B1056" s="124">
        <v>44878</v>
      </c>
      <c r="C1056" s="74"/>
      <c r="D1056" s="74"/>
      <c r="E1056" s="74"/>
      <c r="F1056" s="74"/>
      <c r="G1056" s="74"/>
      <c r="H1056" s="95">
        <v>411</v>
      </c>
      <c r="I1056" s="56"/>
      <c r="J1056" s="92">
        <v>895</v>
      </c>
      <c r="K1056" s="93">
        <v>1.013590033975085</v>
      </c>
      <c r="L1056" s="92">
        <v>53</v>
      </c>
      <c r="M1056" s="93">
        <v>2.0384615384615383</v>
      </c>
      <c r="N1056" s="15">
        <v>948</v>
      </c>
      <c r="O1056" s="74"/>
      <c r="P1056" s="5"/>
      <c r="Q1056" s="95">
        <v>0</v>
      </c>
      <c r="R1056" s="67">
        <f t="shared" si="861"/>
        <v>0</v>
      </c>
      <c r="S1056" s="95">
        <v>0</v>
      </c>
      <c r="T1056" s="67">
        <f t="shared" si="862"/>
        <v>0</v>
      </c>
      <c r="U1056" s="61">
        <f t="shared" si="863"/>
        <v>0</v>
      </c>
      <c r="V1056" s="95">
        <v>0</v>
      </c>
      <c r="W1056" s="67">
        <f t="shared" si="864"/>
        <v>0</v>
      </c>
      <c r="X1056" s="95">
        <v>0</v>
      </c>
      <c r="Y1056" s="95">
        <f t="shared" si="865"/>
        <v>0</v>
      </c>
      <c r="Z1056" s="62">
        <f t="shared" si="866"/>
        <v>0</v>
      </c>
      <c r="AA1056" s="5"/>
      <c r="AB1056" s="5"/>
    </row>
    <row r="1057" spans="2:28" ht="15" customHeight="1" x14ac:dyDescent="0.3">
      <c r="B1057" s="124">
        <v>44879</v>
      </c>
      <c r="C1057" s="74"/>
      <c r="D1057" s="74"/>
      <c r="E1057" s="74"/>
      <c r="F1057" s="74"/>
      <c r="G1057" s="74"/>
      <c r="H1057" s="95">
        <v>418</v>
      </c>
      <c r="I1057" s="56"/>
      <c r="J1057" s="92">
        <v>1489</v>
      </c>
      <c r="K1057" s="93">
        <v>1.0074424898511503</v>
      </c>
      <c r="L1057" s="92">
        <v>103</v>
      </c>
      <c r="M1057" s="93">
        <v>1.1704545454545454</v>
      </c>
      <c r="N1057" s="15">
        <v>1592</v>
      </c>
      <c r="O1057" s="74"/>
      <c r="P1057" s="5"/>
      <c r="Q1057" s="92">
        <v>579</v>
      </c>
      <c r="R1057" s="64">
        <f t="shared" si="861"/>
        <v>0.64161144598501341</v>
      </c>
      <c r="S1057" s="92">
        <v>49</v>
      </c>
      <c r="T1057" s="64">
        <f t="shared" si="862"/>
        <v>0.31601393873199146</v>
      </c>
      <c r="U1057" s="61">
        <f t="shared" si="863"/>
        <v>628</v>
      </c>
      <c r="V1057" s="92">
        <v>0</v>
      </c>
      <c r="W1057" s="64">
        <f t="shared" si="864"/>
        <v>0</v>
      </c>
      <c r="X1057" s="92">
        <v>15</v>
      </c>
      <c r="Y1057" s="92">
        <f t="shared" si="865"/>
        <v>0.7478890229191798</v>
      </c>
      <c r="Z1057" s="62">
        <f t="shared" si="866"/>
        <v>15</v>
      </c>
      <c r="AA1057" s="5"/>
      <c r="AB1057" s="5"/>
    </row>
    <row r="1058" spans="2:28" ht="15" customHeight="1" x14ac:dyDescent="0.3">
      <c r="B1058" s="124">
        <v>44880</v>
      </c>
      <c r="C1058" s="74"/>
      <c r="D1058" s="74"/>
      <c r="E1058" s="74"/>
      <c r="F1058" s="74"/>
      <c r="G1058" s="74"/>
      <c r="H1058" s="95">
        <v>336</v>
      </c>
      <c r="I1058" s="56"/>
      <c r="J1058" s="92">
        <v>1477</v>
      </c>
      <c r="K1058" s="93">
        <v>0.99729912221471984</v>
      </c>
      <c r="L1058" s="92">
        <v>116</v>
      </c>
      <c r="M1058" s="93">
        <v>1.0545454545454545</v>
      </c>
      <c r="N1058" s="15">
        <v>1593</v>
      </c>
      <c r="O1058" s="74"/>
      <c r="P1058" s="5"/>
      <c r="Q1058" s="92">
        <v>674</v>
      </c>
      <c r="R1058" s="64">
        <f t="shared" si="861"/>
        <v>0.7468844811639016</v>
      </c>
      <c r="S1058" s="92">
        <v>67</v>
      </c>
      <c r="T1058" s="64">
        <f t="shared" si="862"/>
        <v>0.43210069173558013</v>
      </c>
      <c r="U1058" s="61">
        <f t="shared" si="863"/>
        <v>741</v>
      </c>
      <c r="V1058" s="92">
        <v>0</v>
      </c>
      <c r="W1058" s="64">
        <f t="shared" si="864"/>
        <v>0</v>
      </c>
      <c r="X1058" s="92">
        <v>3</v>
      </c>
      <c r="Y1058" s="92">
        <f t="shared" si="865"/>
        <v>0.14957780458383596</v>
      </c>
      <c r="Z1058" s="62">
        <f t="shared" si="866"/>
        <v>3</v>
      </c>
      <c r="AA1058" s="5"/>
      <c r="AB1058" s="5"/>
    </row>
    <row r="1059" spans="2:28" ht="15" customHeight="1" x14ac:dyDescent="0.3">
      <c r="B1059" s="124">
        <v>44881</v>
      </c>
      <c r="C1059" s="74"/>
      <c r="D1059" s="74"/>
      <c r="E1059" s="74"/>
      <c r="F1059" s="74"/>
      <c r="G1059" s="74"/>
      <c r="H1059" s="95">
        <v>346</v>
      </c>
      <c r="I1059" s="56"/>
      <c r="J1059" s="92">
        <v>1492</v>
      </c>
      <c r="K1059" s="93">
        <v>1.008108108108108</v>
      </c>
      <c r="L1059" s="92">
        <v>108</v>
      </c>
      <c r="M1059" s="93">
        <v>0.8571428571428571</v>
      </c>
      <c r="N1059" s="15">
        <v>1600</v>
      </c>
      <c r="O1059" s="74"/>
      <c r="P1059" s="5"/>
      <c r="Q1059" s="92">
        <v>929</v>
      </c>
      <c r="R1059" s="64">
        <f t="shared" si="861"/>
        <v>1.0294594703282858</v>
      </c>
      <c r="S1059" s="92">
        <v>55</v>
      </c>
      <c r="T1059" s="64">
        <f t="shared" si="862"/>
        <v>0.35470952306652104</v>
      </c>
      <c r="U1059" s="61">
        <f t="shared" si="863"/>
        <v>984</v>
      </c>
      <c r="V1059" s="92">
        <v>0</v>
      </c>
      <c r="W1059" s="64">
        <f t="shared" si="864"/>
        <v>0</v>
      </c>
      <c r="X1059" s="92">
        <v>16</v>
      </c>
      <c r="Y1059" s="92">
        <f t="shared" si="865"/>
        <v>0.79774829111379175</v>
      </c>
      <c r="Z1059" s="62">
        <f t="shared" si="866"/>
        <v>16</v>
      </c>
      <c r="AA1059" s="5"/>
      <c r="AB1059" s="5"/>
    </row>
    <row r="1060" spans="2:28" ht="15" customHeight="1" x14ac:dyDescent="0.3">
      <c r="B1060" s="124">
        <v>44882</v>
      </c>
      <c r="C1060" s="74"/>
      <c r="D1060" s="74"/>
      <c r="E1060" s="74"/>
      <c r="F1060" s="74"/>
      <c r="G1060" s="74"/>
      <c r="H1060" s="95">
        <v>358</v>
      </c>
      <c r="I1060" s="56"/>
      <c r="J1060" s="92">
        <v>1494</v>
      </c>
      <c r="K1060" s="93">
        <v>1.0074173971679028</v>
      </c>
      <c r="L1060" s="92">
        <v>104</v>
      </c>
      <c r="M1060" s="93">
        <v>1.1555555555555554</v>
      </c>
      <c r="N1060" s="15">
        <v>1598</v>
      </c>
      <c r="O1060" s="74"/>
      <c r="P1060" s="5"/>
      <c r="Q1060" s="92">
        <v>769</v>
      </c>
      <c r="R1060" s="64">
        <f t="shared" ref="R1060:R1066" si="867">Q1060/Q$68</f>
        <v>0.8521575163427898</v>
      </c>
      <c r="S1060" s="92">
        <v>76</v>
      </c>
      <c r="T1060" s="64">
        <f t="shared" ref="T1060:T1066" si="868">S1060/S$68</f>
        <v>0.4901440682373745</v>
      </c>
      <c r="U1060" s="61">
        <f t="shared" ref="U1060:U1066" si="869">Q1060+S1060</f>
        <v>845</v>
      </c>
      <c r="V1060" s="92">
        <v>1</v>
      </c>
      <c r="W1060" s="64">
        <f t="shared" ref="W1060:W1066" si="870">V1060/$V$68</f>
        <v>0.41264559068219636</v>
      </c>
      <c r="X1060" s="92">
        <v>10</v>
      </c>
      <c r="Y1060" s="92">
        <f t="shared" ref="Y1060:Y1066" si="871">X1060/$X$68</f>
        <v>0.49859268194611989</v>
      </c>
      <c r="Z1060" s="62">
        <f t="shared" ref="Z1060:Z1066" si="872">V1060+X1060</f>
        <v>11</v>
      </c>
      <c r="AA1060" s="5"/>
      <c r="AB1060" s="5"/>
    </row>
    <row r="1061" spans="2:28" ht="15" customHeight="1" x14ac:dyDescent="0.3">
      <c r="B1061" s="124">
        <v>44883</v>
      </c>
      <c r="C1061" s="74"/>
      <c r="D1061" s="74"/>
      <c r="E1061" s="74"/>
      <c r="F1061" s="74"/>
      <c r="G1061" s="74"/>
      <c r="H1061" s="95">
        <v>432</v>
      </c>
      <c r="I1061" s="56"/>
      <c r="J1061" s="92">
        <v>1489</v>
      </c>
      <c r="K1061" s="93">
        <v>1.0020188425302827</v>
      </c>
      <c r="L1061" s="92">
        <v>129</v>
      </c>
      <c r="M1061" s="93">
        <v>1.2524271844660195</v>
      </c>
      <c r="N1061" s="15">
        <v>1618</v>
      </c>
      <c r="O1061" s="74"/>
      <c r="P1061" s="5"/>
      <c r="Q1061" s="92">
        <v>581</v>
      </c>
      <c r="R1061" s="64">
        <f t="shared" si="867"/>
        <v>0.64382772040983205</v>
      </c>
      <c r="S1061" s="92">
        <v>59</v>
      </c>
      <c r="T1061" s="64">
        <f t="shared" si="868"/>
        <v>0.38050657928954074</v>
      </c>
      <c r="U1061" s="61">
        <f t="shared" si="869"/>
        <v>640</v>
      </c>
      <c r="V1061" s="92">
        <v>3</v>
      </c>
      <c r="W1061" s="64">
        <f t="shared" si="870"/>
        <v>1.237936772046589</v>
      </c>
      <c r="X1061" s="92">
        <v>9</v>
      </c>
      <c r="Y1061" s="92">
        <f t="shared" si="871"/>
        <v>0.44873341375150788</v>
      </c>
      <c r="Z1061" s="62">
        <f t="shared" si="872"/>
        <v>12</v>
      </c>
      <c r="AA1061" s="5"/>
      <c r="AB1061" s="5"/>
    </row>
    <row r="1062" spans="2:28" ht="15" customHeight="1" x14ac:dyDescent="0.3">
      <c r="B1062" s="124">
        <v>44884</v>
      </c>
      <c r="C1062" s="74"/>
      <c r="D1062" s="74"/>
      <c r="E1062" s="74"/>
      <c r="F1062" s="74"/>
      <c r="G1062" s="74"/>
      <c r="H1062" s="95">
        <v>378</v>
      </c>
      <c r="I1062" s="56"/>
      <c r="J1062" s="92">
        <v>918</v>
      </c>
      <c r="K1062" s="93">
        <v>1.0245535714285714</v>
      </c>
      <c r="L1062" s="92">
        <v>61</v>
      </c>
      <c r="M1062" s="93">
        <v>1.0338983050847457</v>
      </c>
      <c r="N1062" s="15">
        <v>979</v>
      </c>
      <c r="O1062" s="74"/>
      <c r="P1062" s="5"/>
      <c r="Q1062" s="95">
        <v>0</v>
      </c>
      <c r="R1062" s="67">
        <f t="shared" si="867"/>
        <v>0</v>
      </c>
      <c r="S1062" s="95">
        <v>0</v>
      </c>
      <c r="T1062" s="67">
        <f t="shared" si="868"/>
        <v>0</v>
      </c>
      <c r="U1062" s="61">
        <f t="shared" si="869"/>
        <v>0</v>
      </c>
      <c r="V1062" s="95">
        <v>0</v>
      </c>
      <c r="W1062" s="67">
        <f t="shared" si="870"/>
        <v>0</v>
      </c>
      <c r="X1062" s="95">
        <v>0</v>
      </c>
      <c r="Y1062" s="95">
        <f t="shared" si="871"/>
        <v>0</v>
      </c>
      <c r="Z1062" s="62">
        <f t="shared" si="872"/>
        <v>0</v>
      </c>
      <c r="AA1062" s="5"/>
      <c r="AB1062" s="5"/>
    </row>
    <row r="1063" spans="2:28" ht="15" customHeight="1" x14ac:dyDescent="0.3">
      <c r="B1063" s="124">
        <v>44885</v>
      </c>
      <c r="C1063" s="74"/>
      <c r="D1063" s="74"/>
      <c r="E1063" s="74"/>
      <c r="F1063" s="74"/>
      <c r="G1063" s="74"/>
      <c r="H1063" s="95">
        <v>399</v>
      </c>
      <c r="I1063" s="56"/>
      <c r="J1063" s="92">
        <v>886</v>
      </c>
      <c r="K1063" s="93">
        <v>1.0033975084937712</v>
      </c>
      <c r="L1063" s="92">
        <v>55</v>
      </c>
      <c r="M1063" s="93">
        <v>2.1153846153846154</v>
      </c>
      <c r="N1063" s="15">
        <v>941</v>
      </c>
      <c r="O1063" s="74"/>
      <c r="P1063" s="5"/>
      <c r="Q1063" s="95">
        <v>0</v>
      </c>
      <c r="R1063" s="67">
        <f t="shared" si="867"/>
        <v>0</v>
      </c>
      <c r="S1063" s="95">
        <v>0</v>
      </c>
      <c r="T1063" s="67">
        <f t="shared" si="868"/>
        <v>0</v>
      </c>
      <c r="U1063" s="61">
        <f t="shared" si="869"/>
        <v>0</v>
      </c>
      <c r="V1063" s="95">
        <v>0</v>
      </c>
      <c r="W1063" s="67">
        <f t="shared" si="870"/>
        <v>0</v>
      </c>
      <c r="X1063" s="95">
        <v>0</v>
      </c>
      <c r="Y1063" s="95">
        <f t="shared" si="871"/>
        <v>0</v>
      </c>
      <c r="Z1063" s="62">
        <f t="shared" si="872"/>
        <v>0</v>
      </c>
      <c r="AA1063" s="5"/>
      <c r="AB1063" s="5"/>
    </row>
    <row r="1064" spans="2:28" ht="15" customHeight="1" x14ac:dyDescent="0.3">
      <c r="B1064" s="124">
        <v>44886</v>
      </c>
      <c r="C1064" s="74"/>
      <c r="D1064" s="74"/>
      <c r="E1064" s="74"/>
      <c r="F1064" s="74"/>
      <c r="G1064" s="74"/>
      <c r="H1064" s="95">
        <v>395</v>
      </c>
      <c r="I1064" s="56"/>
      <c r="J1064" s="92">
        <v>1487</v>
      </c>
      <c r="K1064" s="93">
        <v>1.0060893098782138</v>
      </c>
      <c r="L1064" s="92">
        <v>97</v>
      </c>
      <c r="M1064" s="93">
        <v>1.1022727272727273</v>
      </c>
      <c r="N1064" s="15">
        <v>1584</v>
      </c>
      <c r="O1064" s="74"/>
      <c r="P1064" s="5"/>
      <c r="Q1064" s="92">
        <v>704</v>
      </c>
      <c r="R1064" s="64">
        <f t="shared" si="867"/>
        <v>0.78012859753618202</v>
      </c>
      <c r="S1064" s="92">
        <v>66</v>
      </c>
      <c r="T1064" s="64">
        <f t="shared" si="868"/>
        <v>0.42565142767982522</v>
      </c>
      <c r="U1064" s="61">
        <f t="shared" si="869"/>
        <v>770</v>
      </c>
      <c r="V1064" s="92">
        <v>0</v>
      </c>
      <c r="W1064" s="64">
        <f t="shared" si="870"/>
        <v>0</v>
      </c>
      <c r="X1064" s="92">
        <v>23</v>
      </c>
      <c r="Y1064" s="92">
        <f t="shared" si="871"/>
        <v>1.1467631684760757</v>
      </c>
      <c r="Z1064" s="62">
        <f t="shared" si="872"/>
        <v>23</v>
      </c>
      <c r="AA1064" s="5"/>
      <c r="AB1064" s="5"/>
    </row>
    <row r="1065" spans="2:28" ht="15" customHeight="1" x14ac:dyDescent="0.3">
      <c r="B1065" s="124">
        <v>44887</v>
      </c>
      <c r="C1065" s="74"/>
      <c r="D1065" s="74"/>
      <c r="E1065" s="74"/>
      <c r="F1065" s="74"/>
      <c r="G1065" s="74"/>
      <c r="H1065" s="95">
        <v>330</v>
      </c>
      <c r="I1065" s="56"/>
      <c r="J1065" s="92">
        <v>1478</v>
      </c>
      <c r="K1065" s="93">
        <v>0.99797434166103982</v>
      </c>
      <c r="L1065" s="92">
        <v>108</v>
      </c>
      <c r="M1065" s="93">
        <v>0.98181818181818181</v>
      </c>
      <c r="N1065" s="15">
        <v>1586</v>
      </c>
      <c r="O1065" s="74"/>
      <c r="P1065" s="5"/>
      <c r="Q1065" s="92">
        <v>854</v>
      </c>
      <c r="R1065" s="64">
        <f t="shared" si="867"/>
        <v>0.94634917939758445</v>
      </c>
      <c r="S1065" s="92">
        <v>66</v>
      </c>
      <c r="T1065" s="64">
        <f t="shared" si="868"/>
        <v>0.42565142767982522</v>
      </c>
      <c r="U1065" s="61">
        <f t="shared" si="869"/>
        <v>920</v>
      </c>
      <c r="V1065" s="92">
        <v>1</v>
      </c>
      <c r="W1065" s="64">
        <f t="shared" si="870"/>
        <v>0.41264559068219636</v>
      </c>
      <c r="X1065" s="92">
        <v>13</v>
      </c>
      <c r="Y1065" s="92">
        <f t="shared" si="871"/>
        <v>0.64817048652995579</v>
      </c>
      <c r="Z1065" s="62">
        <f t="shared" si="872"/>
        <v>14</v>
      </c>
      <c r="AA1065" s="5"/>
      <c r="AB1065" s="5"/>
    </row>
    <row r="1066" spans="2:28" ht="15" customHeight="1" x14ac:dyDescent="0.3">
      <c r="B1066" s="124">
        <v>44888</v>
      </c>
      <c r="C1066" s="74"/>
      <c r="D1066" s="74"/>
      <c r="E1066" s="74"/>
      <c r="F1066" s="74"/>
      <c r="G1066" s="74"/>
      <c r="H1066" s="95">
        <v>341</v>
      </c>
      <c r="I1066" s="56"/>
      <c r="J1066" s="92">
        <v>1485</v>
      </c>
      <c r="K1066" s="93">
        <v>1.0033783783783783</v>
      </c>
      <c r="L1066" s="92">
        <v>107</v>
      </c>
      <c r="M1066" s="93">
        <v>0.84920634920634919</v>
      </c>
      <c r="N1066" s="15">
        <v>1592</v>
      </c>
      <c r="O1066" s="74"/>
      <c r="P1066" s="5"/>
      <c r="Q1066" s="92">
        <v>676</v>
      </c>
      <c r="R1066" s="64">
        <f t="shared" si="867"/>
        <v>0.74910075558872025</v>
      </c>
      <c r="S1066" s="92">
        <v>101</v>
      </c>
      <c r="T1066" s="64">
        <f t="shared" si="868"/>
        <v>0.65137566963124771</v>
      </c>
      <c r="U1066" s="61">
        <f t="shared" si="869"/>
        <v>777</v>
      </c>
      <c r="V1066" s="92">
        <v>0</v>
      </c>
      <c r="W1066" s="64">
        <f t="shared" si="870"/>
        <v>0</v>
      </c>
      <c r="X1066" s="92">
        <v>5</v>
      </c>
      <c r="Y1066" s="92">
        <f t="shared" si="871"/>
        <v>0.24929634097305994</v>
      </c>
      <c r="Z1066" s="62">
        <f t="shared" si="872"/>
        <v>5</v>
      </c>
      <c r="AA1066" s="5"/>
      <c r="AB1066" s="5"/>
    </row>
    <row r="1067" spans="2:28" ht="15" customHeight="1" x14ac:dyDescent="0.3">
      <c r="B1067" s="124">
        <v>44889</v>
      </c>
      <c r="C1067" s="74"/>
      <c r="D1067" s="74"/>
      <c r="E1067" s="74"/>
      <c r="F1067" s="74"/>
      <c r="G1067" s="74"/>
      <c r="H1067" s="95">
        <v>362</v>
      </c>
      <c r="I1067" s="56"/>
      <c r="J1067" s="92">
        <v>1471</v>
      </c>
      <c r="K1067" s="93">
        <v>0.99190829399865144</v>
      </c>
      <c r="L1067" s="92">
        <v>103</v>
      </c>
      <c r="M1067" s="93">
        <v>1.1444444444444444</v>
      </c>
      <c r="N1067" s="15">
        <v>1574</v>
      </c>
      <c r="O1067" s="74"/>
      <c r="P1067" s="5"/>
      <c r="Q1067" s="92">
        <v>841</v>
      </c>
      <c r="R1067" s="64">
        <f t="shared" ref="R1067:R1071" si="873">Q1067/Q$68</f>
        <v>0.93194339563626294</v>
      </c>
      <c r="S1067" s="92">
        <v>85</v>
      </c>
      <c r="T1067" s="64">
        <f t="shared" ref="T1067:T1071" si="874">S1067/S$68</f>
        <v>0.54818744473916881</v>
      </c>
      <c r="U1067" s="61">
        <f t="shared" ref="U1067:U1071" si="875">Q1067+S1067</f>
        <v>926</v>
      </c>
      <c r="V1067" s="92">
        <v>2</v>
      </c>
      <c r="W1067" s="64">
        <f t="shared" ref="W1067:W1071" si="876">V1067/$V$68</f>
        <v>0.82529118136439272</v>
      </c>
      <c r="X1067" s="92">
        <v>12</v>
      </c>
      <c r="Y1067" s="92">
        <f t="shared" ref="Y1067:Y1071" si="877">X1067/$X$68</f>
        <v>0.59831121833534384</v>
      </c>
      <c r="Z1067" s="62">
        <f t="shared" ref="Z1067:Z1071" si="878">V1067+X1067</f>
        <v>14</v>
      </c>
      <c r="AA1067" s="5"/>
      <c r="AB1067" s="5"/>
    </row>
    <row r="1068" spans="2:28" ht="15" customHeight="1" x14ac:dyDescent="0.3">
      <c r="B1068" s="124">
        <v>44890</v>
      </c>
      <c r="C1068" s="74"/>
      <c r="D1068" s="74"/>
      <c r="E1068" s="74"/>
      <c r="F1068" s="74"/>
      <c r="G1068" s="74"/>
      <c r="H1068" s="95">
        <v>426</v>
      </c>
      <c r="I1068" s="56"/>
      <c r="J1068" s="92">
        <v>1494</v>
      </c>
      <c r="K1068" s="93">
        <v>1.0053835800807538</v>
      </c>
      <c r="L1068" s="92">
        <v>119</v>
      </c>
      <c r="M1068" s="93">
        <v>1.1553398058252426</v>
      </c>
      <c r="N1068" s="15">
        <v>1613</v>
      </c>
      <c r="O1068" s="74"/>
      <c r="P1068" s="5"/>
      <c r="Q1068" s="92">
        <v>587</v>
      </c>
      <c r="R1068" s="64">
        <f t="shared" si="873"/>
        <v>0.6504765436842882</v>
      </c>
      <c r="S1068" s="92">
        <v>95</v>
      </c>
      <c r="T1068" s="64">
        <f t="shared" si="874"/>
        <v>0.61268008529671814</v>
      </c>
      <c r="U1068" s="61">
        <f t="shared" si="875"/>
        <v>682</v>
      </c>
      <c r="V1068" s="92">
        <v>0</v>
      </c>
      <c r="W1068" s="64">
        <f t="shared" si="876"/>
        <v>0</v>
      </c>
      <c r="X1068" s="92">
        <v>9</v>
      </c>
      <c r="Y1068" s="92">
        <f t="shared" si="877"/>
        <v>0.44873341375150788</v>
      </c>
      <c r="Z1068" s="62">
        <f t="shared" si="878"/>
        <v>9</v>
      </c>
      <c r="AA1068" s="5"/>
      <c r="AB1068" s="5"/>
    </row>
    <row r="1069" spans="2:28" ht="15" customHeight="1" x14ac:dyDescent="0.3">
      <c r="B1069" s="124">
        <v>44891</v>
      </c>
      <c r="C1069" s="74"/>
      <c r="D1069" s="74"/>
      <c r="E1069" s="74"/>
      <c r="F1069" s="74"/>
      <c r="G1069" s="74"/>
      <c r="H1069" s="95">
        <v>382</v>
      </c>
      <c r="I1069" s="56"/>
      <c r="J1069" s="92">
        <v>918</v>
      </c>
      <c r="K1069" s="93">
        <v>1.0245535714285714</v>
      </c>
      <c r="L1069" s="92">
        <v>48</v>
      </c>
      <c r="M1069" s="93">
        <v>0.81355932203389836</v>
      </c>
      <c r="N1069" s="15">
        <v>966</v>
      </c>
      <c r="O1069" s="74"/>
      <c r="P1069" s="5"/>
      <c r="Q1069" s="95">
        <v>0</v>
      </c>
      <c r="R1069" s="67">
        <f t="shared" si="873"/>
        <v>0</v>
      </c>
      <c r="S1069" s="95">
        <v>0</v>
      </c>
      <c r="T1069" s="67">
        <f t="shared" si="874"/>
        <v>0</v>
      </c>
      <c r="U1069" s="61">
        <f t="shared" si="875"/>
        <v>0</v>
      </c>
      <c r="V1069" s="95">
        <v>0</v>
      </c>
      <c r="W1069" s="67">
        <f t="shared" si="876"/>
        <v>0</v>
      </c>
      <c r="X1069" s="95">
        <v>0</v>
      </c>
      <c r="Y1069" s="95">
        <f t="shared" si="877"/>
        <v>0</v>
      </c>
      <c r="Z1069" s="62">
        <f t="shared" si="878"/>
        <v>0</v>
      </c>
      <c r="AA1069" s="5"/>
      <c r="AB1069" s="5"/>
    </row>
    <row r="1070" spans="2:28" ht="15" customHeight="1" x14ac:dyDescent="0.3">
      <c r="B1070" s="124">
        <v>44892</v>
      </c>
      <c r="C1070" s="74"/>
      <c r="D1070" s="74"/>
      <c r="E1070" s="74"/>
      <c r="F1070" s="74"/>
      <c r="G1070" s="74"/>
      <c r="H1070" s="95">
        <v>408</v>
      </c>
      <c r="I1070" s="56"/>
      <c r="J1070" s="92">
        <v>892</v>
      </c>
      <c r="K1070" s="93">
        <v>1.0101925254813138</v>
      </c>
      <c r="L1070" s="92">
        <v>39</v>
      </c>
      <c r="M1070" s="93">
        <v>1.5</v>
      </c>
      <c r="N1070" s="15">
        <v>931</v>
      </c>
      <c r="O1070" s="74"/>
      <c r="P1070" s="5"/>
      <c r="Q1070" s="95">
        <v>0</v>
      </c>
      <c r="R1070" s="67">
        <f t="shared" si="873"/>
        <v>0</v>
      </c>
      <c r="S1070" s="95">
        <v>0</v>
      </c>
      <c r="T1070" s="67">
        <f t="shared" si="874"/>
        <v>0</v>
      </c>
      <c r="U1070" s="61">
        <f t="shared" si="875"/>
        <v>0</v>
      </c>
      <c r="V1070" s="95">
        <v>0</v>
      </c>
      <c r="W1070" s="67">
        <f t="shared" si="876"/>
        <v>0</v>
      </c>
      <c r="X1070" s="95">
        <v>0</v>
      </c>
      <c r="Y1070" s="95">
        <f t="shared" si="877"/>
        <v>0</v>
      </c>
      <c r="Z1070" s="62">
        <f t="shared" si="878"/>
        <v>0</v>
      </c>
      <c r="AA1070" s="5"/>
      <c r="AB1070" s="5"/>
    </row>
    <row r="1071" spans="2:28" ht="15" customHeight="1" x14ac:dyDescent="0.3">
      <c r="B1071" s="124">
        <v>44893</v>
      </c>
      <c r="C1071" s="74"/>
      <c r="D1071" s="74"/>
      <c r="E1071" s="74"/>
      <c r="F1071" s="74"/>
      <c r="G1071" s="74"/>
      <c r="H1071" s="95">
        <v>396</v>
      </c>
      <c r="I1071" s="56"/>
      <c r="J1071" s="92">
        <v>1491</v>
      </c>
      <c r="K1071" s="93">
        <v>1.0087956698240865</v>
      </c>
      <c r="L1071" s="92">
        <v>83</v>
      </c>
      <c r="M1071" s="93">
        <v>0.94318181818181823</v>
      </c>
      <c r="N1071" s="15">
        <v>1574</v>
      </c>
      <c r="O1071" s="74"/>
      <c r="P1071" s="5"/>
      <c r="Q1071" s="92">
        <v>1288</v>
      </c>
      <c r="R1071" s="64">
        <f t="shared" si="873"/>
        <v>1.4272807295832421</v>
      </c>
      <c r="S1071" s="92">
        <v>123</v>
      </c>
      <c r="T1071" s="64">
        <f t="shared" si="874"/>
        <v>0.79325947885785608</v>
      </c>
      <c r="U1071" s="61">
        <f t="shared" si="875"/>
        <v>1411</v>
      </c>
      <c r="V1071" s="92">
        <v>1</v>
      </c>
      <c r="W1071" s="64">
        <f t="shared" si="876"/>
        <v>0.41264559068219636</v>
      </c>
      <c r="X1071" s="92">
        <v>12</v>
      </c>
      <c r="Y1071" s="92">
        <f t="shared" si="877"/>
        <v>0.59831121833534384</v>
      </c>
      <c r="Z1071" s="62">
        <f t="shared" si="878"/>
        <v>13</v>
      </c>
      <c r="AA1071" s="5"/>
      <c r="AB1071" s="5"/>
    </row>
    <row r="1072" spans="2:28" ht="15" customHeight="1" x14ac:dyDescent="0.3">
      <c r="B1072" s="124">
        <v>44894</v>
      </c>
      <c r="C1072" s="74"/>
      <c r="D1072" s="74"/>
      <c r="E1072" s="74"/>
      <c r="F1072" s="74"/>
      <c r="G1072" s="74"/>
      <c r="H1072" s="95">
        <v>322</v>
      </c>
      <c r="I1072" s="56"/>
      <c r="J1072" s="92">
        <v>1491</v>
      </c>
      <c r="K1072" s="93">
        <v>1.0067521944632005</v>
      </c>
      <c r="L1072" s="92">
        <v>96</v>
      </c>
      <c r="M1072" s="93">
        <v>0.87272727272727268</v>
      </c>
      <c r="N1072" s="15">
        <v>1587</v>
      </c>
      <c r="O1072" s="74"/>
      <c r="P1072" s="5"/>
      <c r="Q1072" s="92">
        <v>1531</v>
      </c>
      <c r="R1072" s="64">
        <f t="shared" ref="R1072:R1080" si="879">Q1072/Q$68</f>
        <v>1.6965580721987141</v>
      </c>
      <c r="S1072" s="92">
        <v>213</v>
      </c>
      <c r="T1072" s="64">
        <f t="shared" ref="T1072:T1080" si="880">S1072/S$68</f>
        <v>1.3736932438757996</v>
      </c>
      <c r="U1072" s="61">
        <f t="shared" ref="U1072:U1080" si="881">Q1072+S1072</f>
        <v>1744</v>
      </c>
      <c r="V1072" s="92">
        <v>1</v>
      </c>
      <c r="W1072" s="64">
        <f t="shared" ref="W1072:W1080" si="882">V1072/$V$68</f>
        <v>0.41264559068219636</v>
      </c>
      <c r="X1072" s="92">
        <v>10</v>
      </c>
      <c r="Y1072" s="92">
        <f t="shared" ref="Y1072:Y1080" si="883">X1072/$X$68</f>
        <v>0.49859268194611989</v>
      </c>
      <c r="Z1072" s="62">
        <f t="shared" ref="Z1072:Z1080" si="884">V1072+X1072</f>
        <v>11</v>
      </c>
      <c r="AA1072" s="5"/>
      <c r="AB1072" s="5"/>
    </row>
    <row r="1073" spans="2:28" ht="15" customHeight="1" x14ac:dyDescent="0.3">
      <c r="B1073" s="124">
        <v>44895</v>
      </c>
      <c r="C1073" s="74"/>
      <c r="D1073" s="74"/>
      <c r="E1073" s="74"/>
      <c r="F1073" s="74"/>
      <c r="G1073" s="74"/>
      <c r="H1073" s="95">
        <v>345</v>
      </c>
      <c r="I1073" s="56"/>
      <c r="J1073" s="92">
        <v>382</v>
      </c>
      <c r="K1073" s="93">
        <v>0.25810810810810808</v>
      </c>
      <c r="L1073" s="92">
        <v>15</v>
      </c>
      <c r="M1073" s="93">
        <v>0.11904761904761904</v>
      </c>
      <c r="N1073" s="15">
        <v>397</v>
      </c>
      <c r="O1073" s="74"/>
      <c r="P1073" s="5"/>
      <c r="Q1073" s="92">
        <v>1614</v>
      </c>
      <c r="R1073" s="64">
        <f t="shared" si="879"/>
        <v>1.78853346082869</v>
      </c>
      <c r="S1073" s="92">
        <v>305</v>
      </c>
      <c r="T1073" s="64">
        <f t="shared" si="880"/>
        <v>1.967025537005253</v>
      </c>
      <c r="U1073" s="61">
        <f t="shared" si="881"/>
        <v>1919</v>
      </c>
      <c r="V1073" s="92">
        <v>0</v>
      </c>
      <c r="W1073" s="64">
        <f t="shared" si="882"/>
        <v>0</v>
      </c>
      <c r="X1073" s="92">
        <v>6</v>
      </c>
      <c r="Y1073" s="92">
        <f t="shared" si="883"/>
        <v>0.29915560916767192</v>
      </c>
      <c r="Z1073" s="62">
        <f t="shared" si="884"/>
        <v>6</v>
      </c>
      <c r="AA1073" s="5"/>
      <c r="AB1073" s="5"/>
    </row>
    <row r="1074" spans="2:28" ht="15" customHeight="1" x14ac:dyDescent="0.3">
      <c r="B1074" s="124">
        <v>44896</v>
      </c>
      <c r="C1074" s="74"/>
      <c r="D1074" s="74"/>
      <c r="E1074" s="74"/>
      <c r="F1074" s="74"/>
      <c r="G1074" s="74"/>
      <c r="H1074" s="95">
        <v>360</v>
      </c>
      <c r="I1074" s="56"/>
      <c r="J1074" s="92">
        <v>902</v>
      </c>
      <c r="K1074" s="93">
        <v>0.60822656776803774</v>
      </c>
      <c r="L1074" s="92">
        <v>56</v>
      </c>
      <c r="M1074" s="93">
        <v>0.62222222222222223</v>
      </c>
      <c r="N1074" s="15">
        <v>958</v>
      </c>
      <c r="O1074" s="74"/>
      <c r="P1074" s="5"/>
      <c r="Q1074" s="276">
        <v>0</v>
      </c>
      <c r="R1074" s="85">
        <f t="shared" si="879"/>
        <v>0</v>
      </c>
      <c r="S1074" s="276">
        <v>0</v>
      </c>
      <c r="T1074" s="85">
        <f t="shared" si="880"/>
        <v>0</v>
      </c>
      <c r="U1074" s="86">
        <f t="shared" si="881"/>
        <v>0</v>
      </c>
      <c r="V1074" s="276">
        <v>0</v>
      </c>
      <c r="W1074" s="85">
        <f t="shared" si="882"/>
        <v>0</v>
      </c>
      <c r="X1074" s="276">
        <v>0</v>
      </c>
      <c r="Y1074" s="276">
        <f t="shared" si="883"/>
        <v>0</v>
      </c>
      <c r="Z1074" s="87">
        <f t="shared" si="884"/>
        <v>0</v>
      </c>
      <c r="AA1074" s="5"/>
      <c r="AB1074" s="5"/>
    </row>
    <row r="1075" spans="2:28" ht="15" customHeight="1" x14ac:dyDescent="0.3">
      <c r="B1075" s="124">
        <v>44897</v>
      </c>
      <c r="C1075" s="74"/>
      <c r="D1075" s="74"/>
      <c r="E1075" s="74"/>
      <c r="F1075" s="74"/>
      <c r="G1075" s="74"/>
      <c r="H1075" s="95">
        <v>419</v>
      </c>
      <c r="I1075" s="56"/>
      <c r="J1075" s="92">
        <v>1488</v>
      </c>
      <c r="K1075" s="93">
        <v>1.0013458950201883</v>
      </c>
      <c r="L1075" s="92">
        <v>102</v>
      </c>
      <c r="M1075" s="93">
        <v>0.99029126213592233</v>
      </c>
      <c r="N1075" s="15">
        <v>1590</v>
      </c>
      <c r="O1075" s="74"/>
      <c r="P1075" s="5"/>
      <c r="Q1075" s="92">
        <v>349</v>
      </c>
      <c r="R1075" s="64">
        <f t="shared" si="879"/>
        <v>0.38673988713086299</v>
      </c>
      <c r="S1075" s="92">
        <v>24</v>
      </c>
      <c r="T1075" s="64">
        <f t="shared" si="880"/>
        <v>0.15478233733811828</v>
      </c>
      <c r="U1075" s="61">
        <f t="shared" si="881"/>
        <v>373</v>
      </c>
      <c r="V1075" s="92">
        <v>0</v>
      </c>
      <c r="W1075" s="64">
        <f t="shared" si="882"/>
        <v>0</v>
      </c>
      <c r="X1075" s="92">
        <v>30</v>
      </c>
      <c r="Y1075" s="92">
        <f t="shared" si="883"/>
        <v>1.4957780458383596</v>
      </c>
      <c r="Z1075" s="62">
        <f t="shared" si="884"/>
        <v>30</v>
      </c>
      <c r="AA1075" s="5"/>
      <c r="AB1075" s="5"/>
    </row>
    <row r="1076" spans="2:28" ht="15" customHeight="1" x14ac:dyDescent="0.3">
      <c r="B1076" s="124">
        <v>44898</v>
      </c>
      <c r="C1076" s="74"/>
      <c r="D1076" s="74"/>
      <c r="E1076" s="74"/>
      <c r="F1076" s="74"/>
      <c r="G1076" s="74"/>
      <c r="H1076" s="95">
        <v>376</v>
      </c>
      <c r="I1076" s="56"/>
      <c r="J1076" s="92">
        <v>913</v>
      </c>
      <c r="K1076" s="93">
        <v>1.0189732142857142</v>
      </c>
      <c r="L1076" s="92">
        <v>63</v>
      </c>
      <c r="M1076" s="93">
        <v>1.0677966101694916</v>
      </c>
      <c r="N1076" s="15">
        <v>976</v>
      </c>
      <c r="O1076" s="74"/>
      <c r="P1076" s="5"/>
      <c r="Q1076" s="276">
        <v>0</v>
      </c>
      <c r="R1076" s="85">
        <f t="shared" si="879"/>
        <v>0</v>
      </c>
      <c r="S1076" s="276">
        <v>0</v>
      </c>
      <c r="T1076" s="85">
        <f t="shared" si="880"/>
        <v>0</v>
      </c>
      <c r="U1076" s="86">
        <f t="shared" si="881"/>
        <v>0</v>
      </c>
      <c r="V1076" s="276">
        <v>0</v>
      </c>
      <c r="W1076" s="85">
        <f t="shared" si="882"/>
        <v>0</v>
      </c>
      <c r="X1076" s="276">
        <v>0</v>
      </c>
      <c r="Y1076" s="276">
        <f t="shared" si="883"/>
        <v>0</v>
      </c>
      <c r="Z1076" s="87">
        <f t="shared" si="884"/>
        <v>0</v>
      </c>
      <c r="AA1076" s="5"/>
      <c r="AB1076" s="5"/>
    </row>
    <row r="1077" spans="2:28" ht="15" customHeight="1" x14ac:dyDescent="0.3">
      <c r="B1077" s="124">
        <v>44899</v>
      </c>
      <c r="C1077" s="74"/>
      <c r="D1077" s="74"/>
      <c r="E1077" s="74"/>
      <c r="F1077" s="74"/>
      <c r="G1077" s="74"/>
      <c r="H1077" s="95">
        <v>403</v>
      </c>
      <c r="I1077" s="56"/>
      <c r="J1077" s="92">
        <v>892</v>
      </c>
      <c r="K1077" s="93">
        <v>1.0101925254813138</v>
      </c>
      <c r="L1077" s="92">
        <v>37</v>
      </c>
      <c r="M1077" s="93">
        <v>1.4230769230769231</v>
      </c>
      <c r="N1077" s="15">
        <v>929</v>
      </c>
      <c r="O1077" s="74"/>
      <c r="P1077" s="5"/>
      <c r="Q1077" s="276">
        <v>0</v>
      </c>
      <c r="R1077" s="85">
        <f t="shared" si="879"/>
        <v>0</v>
      </c>
      <c r="S1077" s="276">
        <v>0</v>
      </c>
      <c r="T1077" s="85">
        <f t="shared" si="880"/>
        <v>0</v>
      </c>
      <c r="U1077" s="86">
        <f t="shared" si="881"/>
        <v>0</v>
      </c>
      <c r="V1077" s="276">
        <v>0</v>
      </c>
      <c r="W1077" s="85">
        <f t="shared" si="882"/>
        <v>0</v>
      </c>
      <c r="X1077" s="276">
        <v>0</v>
      </c>
      <c r="Y1077" s="276">
        <f t="shared" si="883"/>
        <v>0</v>
      </c>
      <c r="Z1077" s="87">
        <f t="shared" si="884"/>
        <v>0</v>
      </c>
      <c r="AA1077" s="5"/>
      <c r="AB1077" s="5"/>
    </row>
    <row r="1078" spans="2:28" ht="15" customHeight="1" x14ac:dyDescent="0.3">
      <c r="B1078" s="124">
        <v>44900</v>
      </c>
      <c r="C1078" s="74"/>
      <c r="D1078" s="74"/>
      <c r="E1078" s="74"/>
      <c r="F1078" s="74"/>
      <c r="G1078" s="74"/>
      <c r="H1078" s="95">
        <v>407</v>
      </c>
      <c r="I1078" s="56"/>
      <c r="J1078" s="92">
        <v>1491</v>
      </c>
      <c r="K1078" s="93">
        <v>1.0087956698240865</v>
      </c>
      <c r="L1078" s="92">
        <v>95</v>
      </c>
      <c r="M1078" s="93">
        <v>1.0795454545454546</v>
      </c>
      <c r="N1078" s="15">
        <v>1586</v>
      </c>
      <c r="O1078" s="74"/>
      <c r="P1078" s="5"/>
      <c r="Q1078" s="92">
        <v>501</v>
      </c>
      <c r="R1078" s="64">
        <f t="shared" si="879"/>
        <v>0.55517674341708412</v>
      </c>
      <c r="S1078" s="92">
        <v>60</v>
      </c>
      <c r="T1078" s="64">
        <f t="shared" si="880"/>
        <v>0.38695584334529565</v>
      </c>
      <c r="U1078" s="61">
        <f t="shared" si="881"/>
        <v>561</v>
      </c>
      <c r="V1078" s="92">
        <v>0</v>
      </c>
      <c r="W1078" s="64">
        <f t="shared" si="882"/>
        <v>0</v>
      </c>
      <c r="X1078" s="92">
        <v>24</v>
      </c>
      <c r="Y1078" s="92">
        <f t="shared" si="883"/>
        <v>1.1966224366706877</v>
      </c>
      <c r="Z1078" s="62">
        <f t="shared" si="884"/>
        <v>24</v>
      </c>
      <c r="AA1078" s="5"/>
      <c r="AB1078" s="5"/>
    </row>
    <row r="1079" spans="2:28" ht="15" customHeight="1" x14ac:dyDescent="0.3">
      <c r="B1079" s="124">
        <v>44901</v>
      </c>
      <c r="C1079" s="74"/>
      <c r="D1079" s="74"/>
      <c r="E1079" s="74"/>
      <c r="F1079" s="74"/>
      <c r="G1079" s="74"/>
      <c r="H1079" s="95">
        <v>344</v>
      </c>
      <c r="I1079" s="56"/>
      <c r="J1079" s="92">
        <v>1492</v>
      </c>
      <c r="K1079" s="93">
        <v>1.0074274139095205</v>
      </c>
      <c r="L1079" s="92">
        <v>115</v>
      </c>
      <c r="M1079" s="93">
        <v>1.0454545454545454</v>
      </c>
      <c r="N1079" s="15">
        <v>1607</v>
      </c>
      <c r="O1079" s="74"/>
      <c r="P1079" s="5"/>
      <c r="Q1079" s="92">
        <v>367</v>
      </c>
      <c r="R1079" s="64">
        <f t="shared" si="879"/>
        <v>0.40668635695423128</v>
      </c>
      <c r="S1079" s="92">
        <v>46</v>
      </c>
      <c r="T1079" s="64">
        <f t="shared" si="880"/>
        <v>0.29666614656472667</v>
      </c>
      <c r="U1079" s="61">
        <f t="shared" si="881"/>
        <v>413</v>
      </c>
      <c r="V1079" s="92">
        <v>0</v>
      </c>
      <c r="W1079" s="64">
        <f t="shared" si="882"/>
        <v>0</v>
      </c>
      <c r="X1079" s="92">
        <v>35</v>
      </c>
      <c r="Y1079" s="92">
        <f t="shared" si="883"/>
        <v>1.7450743868114196</v>
      </c>
      <c r="Z1079" s="62">
        <f t="shared" si="884"/>
        <v>35</v>
      </c>
      <c r="AA1079" s="5"/>
      <c r="AB1079" s="5"/>
    </row>
    <row r="1080" spans="2:28" ht="15" customHeight="1" x14ac:dyDescent="0.3">
      <c r="B1080" s="124">
        <v>44902</v>
      </c>
      <c r="C1080" s="74"/>
      <c r="D1080" s="74"/>
      <c r="E1080" s="74"/>
      <c r="F1080" s="74"/>
      <c r="G1080" s="74"/>
      <c r="H1080" s="95">
        <v>375</v>
      </c>
      <c r="I1080" s="56"/>
      <c r="J1080" s="92">
        <v>1487</v>
      </c>
      <c r="K1080" s="93">
        <v>1.0047297297297297</v>
      </c>
      <c r="L1080" s="92">
        <v>116</v>
      </c>
      <c r="M1080" s="93">
        <v>0.92063492063492058</v>
      </c>
      <c r="N1080" s="15">
        <v>1603</v>
      </c>
      <c r="O1080" s="74"/>
      <c r="P1080" s="5"/>
      <c r="Q1080" s="92">
        <v>400</v>
      </c>
      <c r="R1080" s="64">
        <f t="shared" si="879"/>
        <v>0.44325488496373983</v>
      </c>
      <c r="S1080" s="92">
        <v>45</v>
      </c>
      <c r="T1080" s="64">
        <f t="shared" si="880"/>
        <v>0.29021688250897176</v>
      </c>
      <c r="U1080" s="61">
        <f t="shared" si="881"/>
        <v>445</v>
      </c>
      <c r="V1080" s="92">
        <v>7</v>
      </c>
      <c r="W1080" s="64">
        <f t="shared" si="882"/>
        <v>2.8885191347753745</v>
      </c>
      <c r="X1080" s="92">
        <v>17</v>
      </c>
      <c r="Y1080" s="92">
        <f t="shared" si="883"/>
        <v>0.84760755930840381</v>
      </c>
      <c r="Z1080" s="62">
        <f t="shared" si="884"/>
        <v>24</v>
      </c>
      <c r="AA1080" s="5"/>
      <c r="AB1080" s="5"/>
    </row>
    <row r="1081" spans="2:28" ht="15" customHeight="1" x14ac:dyDescent="0.3">
      <c r="B1081" s="124">
        <v>44903</v>
      </c>
      <c r="C1081" s="74"/>
      <c r="D1081" s="74"/>
      <c r="E1081" s="74"/>
      <c r="F1081" s="74"/>
      <c r="G1081" s="74"/>
      <c r="H1081" s="95">
        <v>281</v>
      </c>
      <c r="I1081" s="56"/>
      <c r="J1081" s="92">
        <v>904</v>
      </c>
      <c r="K1081" s="93">
        <v>0.60957518543492917</v>
      </c>
      <c r="L1081" s="92">
        <v>59</v>
      </c>
      <c r="M1081" s="93">
        <v>0.65555555555555556</v>
      </c>
      <c r="N1081" s="15">
        <v>963</v>
      </c>
      <c r="O1081" s="74"/>
      <c r="P1081" s="5"/>
      <c r="Q1081" s="276">
        <v>0</v>
      </c>
      <c r="R1081" s="85">
        <f t="shared" ref="R1081:R1085" si="885">Q1081/Q$68</f>
        <v>0</v>
      </c>
      <c r="S1081" s="276">
        <v>0</v>
      </c>
      <c r="T1081" s="85">
        <f t="shared" ref="T1081:T1085" si="886">S1081/S$68</f>
        <v>0</v>
      </c>
      <c r="U1081" s="86">
        <f t="shared" ref="U1081:U1085" si="887">Q1081+S1081</f>
        <v>0</v>
      </c>
      <c r="V1081" s="276">
        <v>0</v>
      </c>
      <c r="W1081" s="85">
        <f t="shared" ref="W1081:W1085" si="888">V1081/$V$68</f>
        <v>0</v>
      </c>
      <c r="X1081" s="276">
        <v>0</v>
      </c>
      <c r="Y1081" s="276">
        <f t="shared" ref="Y1081:Y1085" si="889">X1081/$X$68</f>
        <v>0</v>
      </c>
      <c r="Z1081" s="87">
        <f t="shared" ref="Z1081:Z1085" si="890">V1081+X1081</f>
        <v>0</v>
      </c>
      <c r="AA1081" s="5"/>
      <c r="AB1081" s="5"/>
    </row>
    <row r="1082" spans="2:28" ht="15" customHeight="1" x14ac:dyDescent="0.3">
      <c r="B1082" s="124">
        <v>44904</v>
      </c>
      <c r="C1082" s="74"/>
      <c r="D1082" s="74"/>
      <c r="E1082" s="74"/>
      <c r="F1082" s="74"/>
      <c r="G1082" s="74"/>
      <c r="H1082" s="95">
        <v>325</v>
      </c>
      <c r="I1082" s="56"/>
      <c r="J1082" s="92">
        <v>1483</v>
      </c>
      <c r="K1082" s="93">
        <v>0.99798115746971738</v>
      </c>
      <c r="L1082" s="92">
        <v>98</v>
      </c>
      <c r="M1082" s="93">
        <v>0.95145631067961167</v>
      </c>
      <c r="N1082" s="15">
        <v>1581</v>
      </c>
      <c r="O1082" s="74"/>
      <c r="P1082" s="5"/>
      <c r="Q1082" s="92">
        <v>303</v>
      </c>
      <c r="R1082" s="64">
        <f t="shared" si="885"/>
        <v>0.33576557536003288</v>
      </c>
      <c r="S1082" s="92">
        <v>60</v>
      </c>
      <c r="T1082" s="64">
        <f t="shared" si="886"/>
        <v>0.38695584334529565</v>
      </c>
      <c r="U1082" s="61">
        <f t="shared" si="887"/>
        <v>363</v>
      </c>
      <c r="V1082" s="92">
        <v>0</v>
      </c>
      <c r="W1082" s="64">
        <f t="shared" si="888"/>
        <v>0</v>
      </c>
      <c r="X1082" s="92">
        <v>27</v>
      </c>
      <c r="Y1082" s="92">
        <f t="shared" si="889"/>
        <v>1.3462002412545235</v>
      </c>
      <c r="Z1082" s="62">
        <f t="shared" si="890"/>
        <v>27</v>
      </c>
      <c r="AA1082" s="5"/>
      <c r="AB1082" s="5"/>
    </row>
    <row r="1083" spans="2:28" ht="15" customHeight="1" x14ac:dyDescent="0.3">
      <c r="B1083" s="124">
        <v>44905</v>
      </c>
      <c r="C1083" s="74"/>
      <c r="D1083" s="74"/>
      <c r="E1083" s="74"/>
      <c r="F1083" s="74"/>
      <c r="G1083" s="74"/>
      <c r="H1083" s="95">
        <v>404</v>
      </c>
      <c r="I1083" s="56"/>
      <c r="J1083" s="92">
        <v>918</v>
      </c>
      <c r="K1083" s="93">
        <v>1.0245535714285714</v>
      </c>
      <c r="L1083" s="92">
        <v>53</v>
      </c>
      <c r="M1083" s="93">
        <v>0.89830508474576276</v>
      </c>
      <c r="N1083" s="15">
        <v>971</v>
      </c>
      <c r="O1083" s="74"/>
      <c r="P1083" s="5"/>
      <c r="Q1083" s="276">
        <v>0</v>
      </c>
      <c r="R1083" s="85">
        <f t="shared" si="885"/>
        <v>0</v>
      </c>
      <c r="S1083" s="276">
        <v>0</v>
      </c>
      <c r="T1083" s="85">
        <f t="shared" si="886"/>
        <v>0</v>
      </c>
      <c r="U1083" s="86">
        <f t="shared" si="887"/>
        <v>0</v>
      </c>
      <c r="V1083" s="276">
        <v>0</v>
      </c>
      <c r="W1083" s="85">
        <f t="shared" si="888"/>
        <v>0</v>
      </c>
      <c r="X1083" s="276">
        <v>0</v>
      </c>
      <c r="Y1083" s="276">
        <f t="shared" si="889"/>
        <v>0</v>
      </c>
      <c r="Z1083" s="87">
        <f t="shared" si="890"/>
        <v>0</v>
      </c>
      <c r="AA1083" s="5"/>
      <c r="AB1083" s="5"/>
    </row>
    <row r="1084" spans="2:28" ht="15" customHeight="1" x14ac:dyDescent="0.3">
      <c r="B1084" s="124">
        <v>44906</v>
      </c>
      <c r="C1084" s="74"/>
      <c r="D1084" s="74"/>
      <c r="E1084" s="74"/>
      <c r="F1084" s="74"/>
      <c r="G1084" s="74"/>
      <c r="H1084" s="95">
        <v>403</v>
      </c>
      <c r="I1084" s="56"/>
      <c r="J1084" s="92">
        <v>895</v>
      </c>
      <c r="K1084" s="93">
        <v>1.013590033975085</v>
      </c>
      <c r="L1084" s="92">
        <v>47</v>
      </c>
      <c r="M1084" s="93">
        <v>1.8076923076923077</v>
      </c>
      <c r="N1084" s="15">
        <v>942</v>
      </c>
      <c r="O1084" s="74"/>
      <c r="P1084" s="5"/>
      <c r="Q1084" s="276">
        <v>0</v>
      </c>
      <c r="R1084" s="85">
        <f t="shared" si="885"/>
        <v>0</v>
      </c>
      <c r="S1084" s="276">
        <v>0</v>
      </c>
      <c r="T1084" s="85">
        <f t="shared" si="886"/>
        <v>0</v>
      </c>
      <c r="U1084" s="86">
        <f t="shared" si="887"/>
        <v>0</v>
      </c>
      <c r="V1084" s="276">
        <v>0</v>
      </c>
      <c r="W1084" s="85">
        <f t="shared" si="888"/>
        <v>0</v>
      </c>
      <c r="X1084" s="276">
        <v>0</v>
      </c>
      <c r="Y1084" s="276">
        <f t="shared" si="889"/>
        <v>0</v>
      </c>
      <c r="Z1084" s="87">
        <f t="shared" si="890"/>
        <v>0</v>
      </c>
      <c r="AA1084" s="5"/>
      <c r="AB1084" s="5"/>
    </row>
    <row r="1085" spans="2:28" ht="15" customHeight="1" x14ac:dyDescent="0.3">
      <c r="B1085" s="124">
        <v>44907</v>
      </c>
      <c r="C1085" s="74"/>
      <c r="D1085" s="74"/>
      <c r="E1085" s="74"/>
      <c r="F1085" s="74"/>
      <c r="G1085" s="74"/>
      <c r="H1085" s="95">
        <v>397</v>
      </c>
      <c r="I1085" s="56"/>
      <c r="J1085" s="92">
        <v>1467</v>
      </c>
      <c r="K1085" s="93">
        <v>0.99255751014884974</v>
      </c>
      <c r="L1085" s="92">
        <v>88</v>
      </c>
      <c r="M1085" s="93">
        <v>1</v>
      </c>
      <c r="N1085" s="15">
        <v>1555</v>
      </c>
      <c r="O1085" s="74"/>
      <c r="P1085" s="5"/>
      <c r="Q1085" s="92">
        <v>549</v>
      </c>
      <c r="R1085" s="64">
        <f t="shared" si="885"/>
        <v>0.60836732961273288</v>
      </c>
      <c r="S1085" s="92">
        <v>81</v>
      </c>
      <c r="T1085" s="64">
        <f t="shared" si="886"/>
        <v>0.52239038851614916</v>
      </c>
      <c r="U1085" s="61">
        <f t="shared" si="887"/>
        <v>630</v>
      </c>
      <c r="V1085" s="92">
        <v>2</v>
      </c>
      <c r="W1085" s="64">
        <f t="shared" si="888"/>
        <v>0.82529118136439272</v>
      </c>
      <c r="X1085" s="92">
        <v>25</v>
      </c>
      <c r="Y1085" s="92">
        <f t="shared" si="889"/>
        <v>1.2464817048652996</v>
      </c>
      <c r="Z1085" s="62">
        <f t="shared" si="890"/>
        <v>27</v>
      </c>
      <c r="AA1085" s="5"/>
      <c r="AB1085" s="5"/>
    </row>
    <row r="1086" spans="2:28" ht="15" customHeight="1" x14ac:dyDescent="0.3">
      <c r="B1086" s="124">
        <v>44908</v>
      </c>
      <c r="C1086" s="74"/>
      <c r="D1086" s="74"/>
      <c r="E1086" s="74"/>
      <c r="F1086" s="74"/>
      <c r="G1086" s="74"/>
      <c r="H1086" s="95">
        <v>366</v>
      </c>
      <c r="I1086" s="56"/>
      <c r="J1086" s="92">
        <v>1369</v>
      </c>
      <c r="K1086" s="93">
        <v>0.92437542201215395</v>
      </c>
      <c r="L1086" s="92">
        <v>112</v>
      </c>
      <c r="M1086" s="93">
        <v>1.0181818181818181</v>
      </c>
      <c r="N1086" s="15">
        <v>1481</v>
      </c>
      <c r="O1086" s="74"/>
      <c r="P1086" s="5"/>
      <c r="Q1086" s="92">
        <v>692</v>
      </c>
      <c r="R1086" s="64">
        <f>Q1086/Q$68</f>
        <v>0.76683095098726983</v>
      </c>
      <c r="S1086" s="92">
        <v>79</v>
      </c>
      <c r="T1086" s="64">
        <f>S1086/S$68</f>
        <v>0.50949186040463934</v>
      </c>
      <c r="U1086" s="61">
        <f t="shared" ref="U1086" si="891">Q1086+S1086</f>
        <v>771</v>
      </c>
      <c r="V1086" s="92">
        <v>0</v>
      </c>
      <c r="W1086" s="64">
        <f t="shared" ref="W1086" si="892">V1086/$V$68</f>
        <v>0</v>
      </c>
      <c r="X1086" s="92">
        <v>31</v>
      </c>
      <c r="Y1086" s="92">
        <f t="shared" ref="Y1086" si="893">X1086/$X$68</f>
        <v>1.5456373140329716</v>
      </c>
      <c r="Z1086" s="62">
        <f t="shared" ref="Z1086" si="894">V1086+X1086</f>
        <v>31</v>
      </c>
      <c r="AA1086" s="5"/>
      <c r="AB1086" s="5"/>
    </row>
    <row r="1087" spans="2:28" ht="15" customHeight="1" x14ac:dyDescent="0.3">
      <c r="B1087" s="124">
        <v>44909</v>
      </c>
      <c r="C1087" s="74"/>
      <c r="D1087" s="74"/>
      <c r="E1087" s="74"/>
      <c r="F1087" s="74"/>
      <c r="G1087" s="74"/>
      <c r="H1087" s="95">
        <v>375</v>
      </c>
      <c r="I1087" s="56"/>
      <c r="J1087" s="92">
        <v>1493</v>
      </c>
      <c r="K1087" s="93">
        <v>1.0087837837837839</v>
      </c>
      <c r="L1087" s="92">
        <v>125</v>
      </c>
      <c r="M1087" s="93">
        <v>0.99206349206349209</v>
      </c>
      <c r="N1087" s="15">
        <v>1618</v>
      </c>
      <c r="O1087" s="74"/>
      <c r="P1087" s="5"/>
      <c r="Q1087" s="92">
        <v>623</v>
      </c>
      <c r="R1087" s="64">
        <f>Q1087/Q$68</f>
        <v>0.69036948333102477</v>
      </c>
      <c r="S1087" s="92">
        <v>98</v>
      </c>
      <c r="T1087" s="64">
        <f>S1087/S$68</f>
        <v>0.63202787746398292</v>
      </c>
      <c r="U1087" s="61">
        <f t="shared" ref="U1087" si="895">Q1087+S1087</f>
        <v>721</v>
      </c>
      <c r="V1087" s="92">
        <v>0</v>
      </c>
      <c r="W1087" s="64">
        <f t="shared" ref="W1087" si="896">V1087/$V$68</f>
        <v>0</v>
      </c>
      <c r="X1087" s="92">
        <v>18</v>
      </c>
      <c r="Y1087" s="92">
        <f t="shared" ref="Y1087" si="897">X1087/$X$68</f>
        <v>0.89746682750301576</v>
      </c>
      <c r="Z1087" s="62">
        <f t="shared" ref="Z1087" si="898">V1087+X1087</f>
        <v>18</v>
      </c>
      <c r="AA1087" s="5"/>
      <c r="AB1087" s="5"/>
    </row>
    <row r="1088" spans="2:28" ht="15" customHeight="1" x14ac:dyDescent="0.3">
      <c r="B1088" s="124">
        <v>44910</v>
      </c>
      <c r="C1088" s="74"/>
      <c r="D1088" s="74"/>
      <c r="E1088" s="74"/>
      <c r="F1088" s="74"/>
      <c r="G1088" s="74"/>
      <c r="H1088" s="95">
        <v>384</v>
      </c>
      <c r="I1088" s="56"/>
      <c r="J1088" s="92">
        <v>1494</v>
      </c>
      <c r="K1088" s="93">
        <v>1.0074173971679028</v>
      </c>
      <c r="L1088" s="92">
        <v>114</v>
      </c>
      <c r="M1088" s="93">
        <v>1.2666666666666666</v>
      </c>
      <c r="N1088" s="15">
        <v>1608</v>
      </c>
      <c r="O1088" s="74"/>
      <c r="P1088" s="5"/>
      <c r="Q1088" s="92">
        <v>591</v>
      </c>
      <c r="R1088" s="64">
        <f t="shared" ref="R1088:R1094" si="899">Q1088/Q$68</f>
        <v>0.6549090925339256</v>
      </c>
      <c r="S1088" s="92">
        <v>84</v>
      </c>
      <c r="T1088" s="64">
        <f t="shared" ref="T1088:T1094" si="900">S1088/S$68</f>
        <v>0.54173818068341395</v>
      </c>
      <c r="U1088" s="61">
        <f t="shared" ref="U1088:U1094" si="901">Q1088+S1088</f>
        <v>675</v>
      </c>
      <c r="V1088" s="92">
        <v>4</v>
      </c>
      <c r="W1088" s="64">
        <f t="shared" ref="W1088:W1094" si="902">V1088/$V$68</f>
        <v>1.6505823627287854</v>
      </c>
      <c r="X1088" s="92">
        <v>13</v>
      </c>
      <c r="Y1088" s="92">
        <f t="shared" ref="Y1088:Y1094" si="903">X1088/$X$68</f>
        <v>0.64817048652995579</v>
      </c>
      <c r="Z1088" s="62">
        <f t="shared" ref="Z1088:Z1094" si="904">V1088+X1088</f>
        <v>17</v>
      </c>
      <c r="AA1088" s="5"/>
      <c r="AB1088" s="5"/>
    </row>
    <row r="1089" spans="2:28" ht="15" customHeight="1" x14ac:dyDescent="0.3">
      <c r="B1089" s="124">
        <v>44911</v>
      </c>
      <c r="C1089" s="74"/>
      <c r="D1089" s="74"/>
      <c r="E1089" s="74"/>
      <c r="F1089" s="74"/>
      <c r="G1089" s="74"/>
      <c r="H1089" s="95">
        <v>441</v>
      </c>
      <c r="I1089" s="56"/>
      <c r="J1089" s="92">
        <v>1491</v>
      </c>
      <c r="K1089" s="93">
        <v>1.0033647375504711</v>
      </c>
      <c r="L1089" s="92">
        <v>110</v>
      </c>
      <c r="M1089" s="93">
        <v>1.0679611650485437</v>
      </c>
      <c r="N1089" s="15">
        <v>1601</v>
      </c>
      <c r="O1089" s="74"/>
      <c r="P1089" s="5"/>
      <c r="Q1089" s="92">
        <v>651</v>
      </c>
      <c r="R1089" s="64">
        <f t="shared" si="899"/>
        <v>0.72139732527848655</v>
      </c>
      <c r="S1089" s="92">
        <v>92</v>
      </c>
      <c r="T1089" s="64">
        <f t="shared" si="900"/>
        <v>0.59333229312945335</v>
      </c>
      <c r="U1089" s="61">
        <f t="shared" si="901"/>
        <v>743</v>
      </c>
      <c r="V1089" s="92">
        <v>0</v>
      </c>
      <c r="W1089" s="64">
        <f t="shared" si="902"/>
        <v>0</v>
      </c>
      <c r="X1089" s="92">
        <v>20</v>
      </c>
      <c r="Y1089" s="92">
        <f t="shared" si="903"/>
        <v>0.99718536389223977</v>
      </c>
      <c r="Z1089" s="62">
        <f t="shared" si="904"/>
        <v>20</v>
      </c>
      <c r="AA1089" s="5"/>
      <c r="AB1089" s="5"/>
    </row>
    <row r="1090" spans="2:28" ht="15" customHeight="1" x14ac:dyDescent="0.3">
      <c r="B1090" s="124">
        <v>44912</v>
      </c>
      <c r="C1090" s="74"/>
      <c r="D1090" s="74"/>
      <c r="E1090" s="74"/>
      <c r="F1090" s="74"/>
      <c r="G1090" s="74"/>
      <c r="H1090" s="95">
        <v>416</v>
      </c>
      <c r="I1090" s="56"/>
      <c r="J1090" s="92">
        <v>922</v>
      </c>
      <c r="K1090" s="93">
        <v>1.0290178571428572</v>
      </c>
      <c r="L1090" s="92">
        <v>51</v>
      </c>
      <c r="M1090" s="93">
        <v>0.86440677966101698</v>
      </c>
      <c r="N1090" s="15">
        <v>973</v>
      </c>
      <c r="O1090" s="74"/>
      <c r="P1090" s="5"/>
      <c r="Q1090" s="276">
        <v>0</v>
      </c>
      <c r="R1090" s="85">
        <f t="shared" si="899"/>
        <v>0</v>
      </c>
      <c r="S1090" s="276">
        <v>0</v>
      </c>
      <c r="T1090" s="85">
        <f t="shared" si="900"/>
        <v>0</v>
      </c>
      <c r="U1090" s="86">
        <f t="shared" si="901"/>
        <v>0</v>
      </c>
      <c r="V1090" s="276">
        <v>0</v>
      </c>
      <c r="W1090" s="85">
        <f t="shared" si="902"/>
        <v>0</v>
      </c>
      <c r="X1090" s="276">
        <v>0</v>
      </c>
      <c r="Y1090" s="276">
        <f t="shared" si="903"/>
        <v>0</v>
      </c>
      <c r="Z1090" s="87">
        <f t="shared" si="904"/>
        <v>0</v>
      </c>
      <c r="AA1090" s="5"/>
      <c r="AB1090" s="5"/>
    </row>
    <row r="1091" spans="2:28" ht="15" customHeight="1" x14ac:dyDescent="0.3">
      <c r="B1091" s="124">
        <v>44913</v>
      </c>
      <c r="C1091" s="74"/>
      <c r="D1091" s="74"/>
      <c r="E1091" s="74"/>
      <c r="F1091" s="74"/>
      <c r="G1091" s="74"/>
      <c r="H1091" s="95">
        <v>429</v>
      </c>
      <c r="I1091" s="56"/>
      <c r="J1091" s="92">
        <v>901</v>
      </c>
      <c r="K1091" s="93">
        <v>1.0203850509626273</v>
      </c>
      <c r="L1091" s="92">
        <v>43</v>
      </c>
      <c r="M1091" s="93">
        <v>1.6538461538461537</v>
      </c>
      <c r="N1091" s="15">
        <v>944</v>
      </c>
      <c r="O1091" s="74"/>
      <c r="P1091" s="5"/>
      <c r="Q1091" s="276">
        <v>0</v>
      </c>
      <c r="R1091" s="85">
        <f t="shared" si="899"/>
        <v>0</v>
      </c>
      <c r="S1091" s="276">
        <v>0</v>
      </c>
      <c r="T1091" s="85">
        <f t="shared" si="900"/>
        <v>0</v>
      </c>
      <c r="U1091" s="86">
        <f t="shared" si="901"/>
        <v>0</v>
      </c>
      <c r="V1091" s="276">
        <v>0</v>
      </c>
      <c r="W1091" s="85">
        <f t="shared" si="902"/>
        <v>0</v>
      </c>
      <c r="X1091" s="276">
        <v>0</v>
      </c>
      <c r="Y1091" s="276">
        <f t="shared" si="903"/>
        <v>0</v>
      </c>
      <c r="Z1091" s="87">
        <f t="shared" si="904"/>
        <v>0</v>
      </c>
      <c r="AA1091" s="5"/>
      <c r="AB1091" s="5"/>
    </row>
    <row r="1092" spans="2:28" ht="15" customHeight="1" x14ac:dyDescent="0.3">
      <c r="B1092" s="124">
        <v>44914</v>
      </c>
      <c r="C1092" s="74"/>
      <c r="D1092" s="74"/>
      <c r="E1092" s="74"/>
      <c r="F1092" s="74"/>
      <c r="G1092" s="74"/>
      <c r="H1092" s="95">
        <v>428</v>
      </c>
      <c r="I1092" s="56"/>
      <c r="J1092" s="92">
        <v>1486</v>
      </c>
      <c r="K1092" s="93">
        <v>1.0054127198917455</v>
      </c>
      <c r="L1092" s="92">
        <v>101</v>
      </c>
      <c r="M1092" s="93">
        <v>1.1477272727272727</v>
      </c>
      <c r="N1092" s="15">
        <v>1587</v>
      </c>
      <c r="O1092" s="74"/>
      <c r="P1092" s="5"/>
      <c r="Q1092" s="92">
        <v>775</v>
      </c>
      <c r="R1092" s="64">
        <f t="shared" si="899"/>
        <v>0.85880633961724584</v>
      </c>
      <c r="S1092" s="92">
        <v>79</v>
      </c>
      <c r="T1092" s="64">
        <f t="shared" si="900"/>
        <v>0.50949186040463934</v>
      </c>
      <c r="U1092" s="61">
        <f t="shared" si="901"/>
        <v>854</v>
      </c>
      <c r="V1092" s="92">
        <v>0</v>
      </c>
      <c r="W1092" s="64">
        <f t="shared" si="902"/>
        <v>0</v>
      </c>
      <c r="X1092" s="92">
        <v>19</v>
      </c>
      <c r="Y1092" s="92">
        <f t="shared" si="903"/>
        <v>0.94732609569762771</v>
      </c>
      <c r="Z1092" s="62">
        <f t="shared" si="904"/>
        <v>19</v>
      </c>
      <c r="AA1092" s="5"/>
      <c r="AB1092" s="5"/>
    </row>
    <row r="1093" spans="2:28" ht="15" customHeight="1" x14ac:dyDescent="0.3">
      <c r="B1093" s="124">
        <v>44915</v>
      </c>
      <c r="C1093" s="74"/>
      <c r="D1093" s="74"/>
      <c r="E1093" s="74"/>
      <c r="F1093" s="74"/>
      <c r="G1093" s="74"/>
      <c r="H1093" s="95">
        <v>404</v>
      </c>
      <c r="I1093" s="56"/>
      <c r="J1093" s="92">
        <v>1493</v>
      </c>
      <c r="K1093" s="93">
        <v>1.0081026333558407</v>
      </c>
      <c r="L1093" s="92">
        <v>111</v>
      </c>
      <c r="M1093" s="93">
        <v>1.009090909090909</v>
      </c>
      <c r="N1093" s="15">
        <v>1604</v>
      </c>
      <c r="O1093" s="74"/>
      <c r="P1093" s="5"/>
      <c r="Q1093" s="92">
        <v>713</v>
      </c>
      <c r="R1093" s="64">
        <f t="shared" si="899"/>
        <v>0.79010183244786625</v>
      </c>
      <c r="S1093" s="92">
        <v>81</v>
      </c>
      <c r="T1093" s="64">
        <f t="shared" si="900"/>
        <v>0.52239038851614916</v>
      </c>
      <c r="U1093" s="61">
        <f t="shared" si="901"/>
        <v>794</v>
      </c>
      <c r="V1093" s="92">
        <v>3</v>
      </c>
      <c r="W1093" s="64">
        <f t="shared" si="902"/>
        <v>1.237936772046589</v>
      </c>
      <c r="X1093" s="92">
        <v>16</v>
      </c>
      <c r="Y1093" s="92">
        <f t="shared" si="903"/>
        <v>0.79774829111379175</v>
      </c>
      <c r="Z1093" s="62">
        <f t="shared" si="904"/>
        <v>19</v>
      </c>
      <c r="AA1093" s="5"/>
      <c r="AB1093" s="5"/>
    </row>
    <row r="1094" spans="2:28" ht="15" customHeight="1" x14ac:dyDescent="0.3">
      <c r="B1094" s="124">
        <v>44916</v>
      </c>
      <c r="C1094" s="74"/>
      <c r="D1094" s="74"/>
      <c r="E1094" s="74"/>
      <c r="F1094" s="74"/>
      <c r="G1094" s="74"/>
      <c r="H1094" s="95">
        <v>405</v>
      </c>
      <c r="I1094" s="56"/>
      <c r="J1094" s="92">
        <v>1493</v>
      </c>
      <c r="K1094" s="93">
        <v>1.0087837837837839</v>
      </c>
      <c r="L1094" s="92">
        <v>111</v>
      </c>
      <c r="M1094" s="93">
        <v>0.88095238095238093</v>
      </c>
      <c r="N1094" s="15">
        <v>1604</v>
      </c>
      <c r="O1094" s="74"/>
      <c r="P1094" s="5"/>
      <c r="Q1094" s="92">
        <v>846</v>
      </c>
      <c r="R1094" s="64">
        <f t="shared" si="899"/>
        <v>0.93748408169830966</v>
      </c>
      <c r="S1094" s="92">
        <v>86</v>
      </c>
      <c r="T1094" s="64">
        <f t="shared" si="900"/>
        <v>0.55463670879492377</v>
      </c>
      <c r="U1094" s="61">
        <f t="shared" si="901"/>
        <v>932</v>
      </c>
      <c r="V1094" s="92">
        <v>1</v>
      </c>
      <c r="W1094" s="64">
        <f t="shared" si="902"/>
        <v>0.41264559068219636</v>
      </c>
      <c r="X1094" s="92">
        <v>60</v>
      </c>
      <c r="Y1094" s="92">
        <f t="shared" si="903"/>
        <v>2.9915560916767192</v>
      </c>
      <c r="Z1094" s="62">
        <f t="shared" si="904"/>
        <v>61</v>
      </c>
      <c r="AA1094" s="5"/>
      <c r="AB1094" s="5"/>
    </row>
    <row r="1095" spans="2:28" ht="15" customHeight="1" x14ac:dyDescent="0.3">
      <c r="B1095" s="124">
        <v>44917</v>
      </c>
      <c r="C1095" s="74"/>
      <c r="D1095" s="74"/>
      <c r="E1095" s="74"/>
      <c r="F1095" s="74"/>
      <c r="G1095" s="74"/>
      <c r="H1095" s="95">
        <v>408</v>
      </c>
      <c r="I1095" s="56"/>
      <c r="J1095" s="92">
        <v>1481</v>
      </c>
      <c r="K1095" s="93">
        <v>0.99865138233310857</v>
      </c>
      <c r="L1095" s="92">
        <v>103</v>
      </c>
      <c r="M1095" s="93">
        <v>1.1444444444444444</v>
      </c>
      <c r="N1095" s="15">
        <v>1584</v>
      </c>
      <c r="O1095" s="74"/>
      <c r="P1095" s="5"/>
      <c r="Q1095" s="92">
        <v>701</v>
      </c>
      <c r="R1095" s="64">
        <f t="shared" ref="R1095:R1101" si="905">Q1095/Q$68</f>
        <v>0.77680418589895406</v>
      </c>
      <c r="S1095" s="92">
        <v>88</v>
      </c>
      <c r="T1095" s="64">
        <f t="shared" ref="T1095:T1101" si="906">S1095/S$68</f>
        <v>0.56753523690643359</v>
      </c>
      <c r="U1095" s="61">
        <f t="shared" ref="U1095:U1101" si="907">Q1095+S1095</f>
        <v>789</v>
      </c>
      <c r="V1095" s="92">
        <v>1</v>
      </c>
      <c r="W1095" s="64">
        <f t="shared" ref="W1095:W1101" si="908">V1095/$V$68</f>
        <v>0.41264559068219636</v>
      </c>
      <c r="X1095" s="92">
        <v>26</v>
      </c>
      <c r="Y1095" s="92">
        <f t="shared" ref="Y1095:Y1101" si="909">X1095/$X$68</f>
        <v>1.2963409730599116</v>
      </c>
      <c r="Z1095" s="62">
        <f t="shared" ref="Z1095:Z1101" si="910">V1095+X1095</f>
        <v>27</v>
      </c>
      <c r="AA1095" s="5"/>
      <c r="AB1095" s="5"/>
    </row>
    <row r="1096" spans="2:28" ht="15" customHeight="1" x14ac:dyDescent="0.3">
      <c r="B1096" s="124">
        <v>44918</v>
      </c>
      <c r="C1096" s="74"/>
      <c r="D1096" s="74"/>
      <c r="E1096" s="74"/>
      <c r="F1096" s="74"/>
      <c r="G1096" s="74"/>
      <c r="H1096" s="95">
        <v>457</v>
      </c>
      <c r="I1096" s="56"/>
      <c r="J1096" s="92">
        <v>404</v>
      </c>
      <c r="K1096" s="93">
        <v>0.27187079407806192</v>
      </c>
      <c r="L1096" s="92">
        <v>37</v>
      </c>
      <c r="M1096" s="93">
        <v>0.35922330097087379</v>
      </c>
      <c r="N1096" s="15">
        <v>441</v>
      </c>
      <c r="O1096" s="74"/>
      <c r="P1096" s="5"/>
      <c r="Q1096" s="92">
        <v>512</v>
      </c>
      <c r="R1096" s="64">
        <f t="shared" si="905"/>
        <v>0.56736625275358699</v>
      </c>
      <c r="S1096" s="92">
        <v>173</v>
      </c>
      <c r="T1096" s="64">
        <f t="shared" si="906"/>
        <v>1.1157226816456025</v>
      </c>
      <c r="U1096" s="61">
        <f t="shared" si="907"/>
        <v>685</v>
      </c>
      <c r="V1096" s="92">
        <v>0</v>
      </c>
      <c r="W1096" s="64">
        <f t="shared" si="908"/>
        <v>0</v>
      </c>
      <c r="X1096" s="92">
        <v>7</v>
      </c>
      <c r="Y1096" s="92">
        <f t="shared" si="909"/>
        <v>0.34901487736228393</v>
      </c>
      <c r="Z1096" s="62">
        <f t="shared" si="910"/>
        <v>7</v>
      </c>
      <c r="AA1096" s="5"/>
      <c r="AB1096" s="5"/>
    </row>
    <row r="1097" spans="2:28" ht="15" customHeight="1" x14ac:dyDescent="0.3">
      <c r="B1097" s="124">
        <v>44919</v>
      </c>
      <c r="C1097" s="74"/>
      <c r="D1097" s="74"/>
      <c r="E1097" s="74"/>
      <c r="F1097" s="74"/>
      <c r="G1097" s="74"/>
      <c r="H1097" s="95">
        <v>367</v>
      </c>
      <c r="I1097" s="56"/>
      <c r="J1097" s="92">
        <v>806</v>
      </c>
      <c r="K1097" s="93">
        <v>0.8995535714285714</v>
      </c>
      <c r="L1097" s="92">
        <v>19</v>
      </c>
      <c r="M1097" s="93">
        <v>0.32203389830508472</v>
      </c>
      <c r="N1097" s="15">
        <v>825</v>
      </c>
      <c r="O1097" s="74"/>
      <c r="P1097" s="5"/>
      <c r="Q1097" s="276">
        <v>0</v>
      </c>
      <c r="R1097" s="85">
        <f t="shared" si="905"/>
        <v>0</v>
      </c>
      <c r="S1097" s="276">
        <v>0</v>
      </c>
      <c r="T1097" s="85">
        <f t="shared" si="906"/>
        <v>0</v>
      </c>
      <c r="U1097" s="86">
        <f t="shared" si="907"/>
        <v>0</v>
      </c>
      <c r="V1097" s="276">
        <v>0</v>
      </c>
      <c r="W1097" s="85">
        <f t="shared" si="908"/>
        <v>0</v>
      </c>
      <c r="X1097" s="276">
        <v>0</v>
      </c>
      <c r="Y1097" s="276">
        <f t="shared" si="909"/>
        <v>0</v>
      </c>
      <c r="Z1097" s="87">
        <f t="shared" si="910"/>
        <v>0</v>
      </c>
      <c r="AA1097" s="5"/>
      <c r="AB1097" s="5"/>
    </row>
    <row r="1098" spans="2:28" ht="15" customHeight="1" x14ac:dyDescent="0.3">
      <c r="B1098" s="124">
        <v>44920</v>
      </c>
      <c r="C1098" s="74"/>
      <c r="D1098" s="74"/>
      <c r="E1098" s="74"/>
      <c r="F1098" s="74"/>
      <c r="G1098" s="74"/>
      <c r="H1098" s="95">
        <v>315</v>
      </c>
      <c r="I1098" s="56"/>
      <c r="J1098" s="92">
        <v>239</v>
      </c>
      <c r="K1098" s="93">
        <v>0.27066817667044168</v>
      </c>
      <c r="L1098" s="92">
        <v>0</v>
      </c>
      <c r="M1098" s="93">
        <v>0</v>
      </c>
      <c r="N1098" s="15">
        <v>239</v>
      </c>
      <c r="O1098" s="74"/>
      <c r="P1098" s="5"/>
      <c r="Q1098" s="276">
        <v>0</v>
      </c>
      <c r="R1098" s="85">
        <f t="shared" si="905"/>
        <v>0</v>
      </c>
      <c r="S1098" s="276">
        <v>0</v>
      </c>
      <c r="T1098" s="85">
        <f t="shared" si="906"/>
        <v>0</v>
      </c>
      <c r="U1098" s="86">
        <f t="shared" si="907"/>
        <v>0</v>
      </c>
      <c r="V1098" s="276">
        <v>0</v>
      </c>
      <c r="W1098" s="85">
        <f t="shared" si="908"/>
        <v>0</v>
      </c>
      <c r="X1098" s="276">
        <v>0</v>
      </c>
      <c r="Y1098" s="276">
        <f t="shared" si="909"/>
        <v>0</v>
      </c>
      <c r="Z1098" s="87">
        <f t="shared" si="910"/>
        <v>0</v>
      </c>
      <c r="AA1098" s="5"/>
      <c r="AB1098" s="5"/>
    </row>
    <row r="1099" spans="2:28" ht="15" customHeight="1" x14ac:dyDescent="0.3">
      <c r="B1099" s="124">
        <v>44921</v>
      </c>
      <c r="C1099" s="74"/>
      <c r="D1099" s="74"/>
      <c r="E1099" s="74"/>
      <c r="F1099" s="74"/>
      <c r="G1099" s="74"/>
      <c r="H1099" s="95">
        <v>418</v>
      </c>
      <c r="I1099" s="56"/>
      <c r="J1099" s="92">
        <v>398</v>
      </c>
      <c r="K1099" s="93">
        <v>0.26928281461434372</v>
      </c>
      <c r="L1099" s="92">
        <v>21</v>
      </c>
      <c r="M1099" s="93">
        <v>0.23863636363636365</v>
      </c>
      <c r="N1099" s="15">
        <v>419</v>
      </c>
      <c r="O1099" s="74"/>
      <c r="P1099" s="5"/>
      <c r="Q1099" s="92">
        <v>731</v>
      </c>
      <c r="R1099" s="64">
        <f t="shared" si="905"/>
        <v>0.81004830227123448</v>
      </c>
      <c r="S1099" s="92">
        <v>457</v>
      </c>
      <c r="T1099" s="64">
        <f t="shared" si="906"/>
        <v>2.9473136734800018</v>
      </c>
      <c r="U1099" s="61">
        <f t="shared" si="907"/>
        <v>1188</v>
      </c>
      <c r="V1099" s="92">
        <v>0</v>
      </c>
      <c r="W1099" s="64">
        <f t="shared" si="908"/>
        <v>0</v>
      </c>
      <c r="X1099" s="92">
        <v>11</v>
      </c>
      <c r="Y1099" s="92">
        <f t="shared" si="909"/>
        <v>0.54845195014073189</v>
      </c>
      <c r="Z1099" s="62">
        <f t="shared" si="910"/>
        <v>11</v>
      </c>
      <c r="AA1099" s="5"/>
      <c r="AB1099" s="5"/>
    </row>
    <row r="1100" spans="2:28" ht="15" customHeight="1" x14ac:dyDescent="0.3">
      <c r="B1100" s="124">
        <v>44922</v>
      </c>
      <c r="C1100" s="74"/>
      <c r="D1100" s="74"/>
      <c r="E1100" s="74"/>
      <c r="F1100" s="74"/>
      <c r="G1100" s="74"/>
      <c r="H1100" s="95">
        <v>399</v>
      </c>
      <c r="I1100" s="56"/>
      <c r="J1100" s="92">
        <v>1484</v>
      </c>
      <c r="K1100" s="93">
        <v>1.0020256583389602</v>
      </c>
      <c r="L1100" s="92">
        <v>97</v>
      </c>
      <c r="M1100" s="93">
        <v>0.88181818181818183</v>
      </c>
      <c r="N1100" s="15">
        <v>1581</v>
      </c>
      <c r="O1100" s="74"/>
      <c r="P1100" s="5"/>
      <c r="Q1100" s="92">
        <v>1002</v>
      </c>
      <c r="R1100" s="64">
        <f t="shared" si="905"/>
        <v>1.1103534868341682</v>
      </c>
      <c r="S1100" s="92">
        <v>267</v>
      </c>
      <c r="T1100" s="64">
        <f t="shared" si="906"/>
        <v>1.7219535028865658</v>
      </c>
      <c r="U1100" s="61">
        <f t="shared" si="907"/>
        <v>1269</v>
      </c>
      <c r="V1100" s="92">
        <v>2</v>
      </c>
      <c r="W1100" s="64">
        <f t="shared" si="908"/>
        <v>0.82529118136439272</v>
      </c>
      <c r="X1100" s="92">
        <v>28</v>
      </c>
      <c r="Y1100" s="92">
        <f t="shared" si="909"/>
        <v>1.3960595094491357</v>
      </c>
      <c r="Z1100" s="62">
        <f t="shared" si="910"/>
        <v>30</v>
      </c>
      <c r="AA1100" s="5"/>
      <c r="AB1100" s="5"/>
    </row>
    <row r="1101" spans="2:28" ht="15" customHeight="1" x14ac:dyDescent="0.3">
      <c r="B1101" s="124">
        <v>44923</v>
      </c>
      <c r="C1101" s="74"/>
      <c r="D1101" s="74"/>
      <c r="E1101" s="74"/>
      <c r="F1101" s="74"/>
      <c r="G1101" s="74"/>
      <c r="H1101" s="95">
        <v>394</v>
      </c>
      <c r="I1101" s="56"/>
      <c r="O1101" s="74"/>
      <c r="P1101" s="5"/>
      <c r="Q1101" s="92">
        <v>1487</v>
      </c>
      <c r="R1101" s="64">
        <f t="shared" si="905"/>
        <v>1.6478000348527027</v>
      </c>
      <c r="S1101" s="92">
        <v>430</v>
      </c>
      <c r="T1101" s="64">
        <f t="shared" si="906"/>
        <v>2.7731835439746191</v>
      </c>
      <c r="U1101" s="61">
        <f t="shared" si="907"/>
        <v>1917</v>
      </c>
      <c r="V1101" s="92">
        <v>0</v>
      </c>
      <c r="W1101" s="64">
        <f t="shared" si="908"/>
        <v>0</v>
      </c>
      <c r="X1101" s="92">
        <v>29</v>
      </c>
      <c r="Y1101" s="92">
        <f t="shared" si="909"/>
        <v>1.4459187776437477</v>
      </c>
      <c r="Z1101" s="62">
        <f t="shared" si="910"/>
        <v>29</v>
      </c>
      <c r="AA1101" s="5"/>
      <c r="AB1101" s="5"/>
    </row>
    <row r="1102" spans="2:28" ht="15" customHeight="1" x14ac:dyDescent="0.3">
      <c r="B1102" s="74"/>
      <c r="C1102" s="74"/>
      <c r="D1102" s="74"/>
      <c r="E1102" s="74"/>
      <c r="F1102" s="74"/>
      <c r="G1102" s="74"/>
      <c r="H1102" s="74"/>
      <c r="I1102" s="56"/>
      <c r="O1102" s="74"/>
      <c r="P1102" s="5"/>
      <c r="W1102" s="5"/>
      <c r="X1102" s="5"/>
      <c r="Y1102" s="5"/>
      <c r="Z1102" s="5"/>
      <c r="AA1102" s="5"/>
      <c r="AB1102" s="5"/>
    </row>
    <row r="1103" spans="2:28" ht="15" customHeight="1" x14ac:dyDescent="0.3">
      <c r="B1103" s="74"/>
      <c r="C1103" s="74"/>
      <c r="D1103" s="74"/>
      <c r="E1103" s="74"/>
      <c r="F1103" s="74"/>
      <c r="G1103" s="74"/>
      <c r="H1103" s="74"/>
      <c r="I1103" s="56"/>
      <c r="O1103" s="74"/>
      <c r="P1103" s="5"/>
      <c r="W1103" s="5"/>
      <c r="X1103" s="5"/>
      <c r="Y1103" s="5"/>
      <c r="Z1103" s="5"/>
      <c r="AA1103" s="5"/>
      <c r="AB1103" s="5"/>
    </row>
    <row r="1104" spans="2:28" ht="15" customHeight="1" x14ac:dyDescent="0.3">
      <c r="B1104" s="75" t="s">
        <v>13</v>
      </c>
      <c r="C1104" s="76"/>
      <c r="D1104" s="76"/>
      <c r="E1104" s="76"/>
      <c r="F1104" s="76"/>
      <c r="G1104" s="76"/>
      <c r="H1104" s="76"/>
      <c r="I1104" s="36"/>
      <c r="O1104" s="78"/>
      <c r="P1104" s="78"/>
      <c r="Q1104" s="57" t="s">
        <v>22</v>
      </c>
      <c r="R1104" s="57"/>
      <c r="S1104" s="57"/>
      <c r="T1104" s="57"/>
      <c r="V1104" s="77"/>
      <c r="W1104" s="78"/>
      <c r="X1104" s="78"/>
      <c r="Y1104" s="78"/>
      <c r="Z1104" s="78"/>
      <c r="AA1104" s="78"/>
      <c r="AB1104" s="78"/>
    </row>
    <row r="1105" spans="2:34" x14ac:dyDescent="0.3">
      <c r="B1105" s="357" t="s">
        <v>213</v>
      </c>
      <c r="C1105" s="357"/>
      <c r="D1105" s="357"/>
      <c r="E1105" s="357"/>
      <c r="F1105" s="357"/>
      <c r="G1105" s="357"/>
      <c r="H1105" s="357"/>
      <c r="I1105" s="357"/>
      <c r="J1105" s="357"/>
      <c r="K1105" s="357"/>
      <c r="L1105" s="357"/>
      <c r="O1105" s="78"/>
      <c r="P1105" s="78"/>
      <c r="Q1105" s="80"/>
      <c r="R1105" s="74"/>
      <c r="S1105" s="74"/>
      <c r="T1105" s="74"/>
      <c r="U1105" s="74"/>
      <c r="V1105" s="83"/>
      <c r="W1105" s="78"/>
      <c r="X1105" s="78"/>
      <c r="Y1105" s="78"/>
      <c r="Z1105" s="78"/>
      <c r="AA1105" s="78"/>
      <c r="AB1105" s="78"/>
    </row>
    <row r="1106" spans="2:34" x14ac:dyDescent="0.3">
      <c r="B1106" s="357"/>
      <c r="C1106" s="357"/>
      <c r="D1106" s="357"/>
      <c r="E1106" s="357"/>
      <c r="F1106" s="357"/>
      <c r="G1106" s="357"/>
      <c r="H1106" s="357"/>
      <c r="I1106" s="357"/>
      <c r="J1106" s="357"/>
      <c r="K1106" s="357"/>
      <c r="L1106" s="357"/>
      <c r="O1106" s="5"/>
      <c r="P1106" s="5"/>
      <c r="Q1106" s="80" t="s">
        <v>23</v>
      </c>
      <c r="R1106" s="5"/>
      <c r="S1106" s="5"/>
      <c r="T1106" s="74"/>
      <c r="U1106" s="74"/>
      <c r="V1106" s="5"/>
      <c r="W1106" s="5"/>
      <c r="X1106" s="5"/>
      <c r="Y1106" s="5"/>
      <c r="Z1106" s="5"/>
      <c r="AA1106" s="5"/>
      <c r="AB1106" s="5"/>
    </row>
    <row r="1107" spans="2:34" ht="31.2" customHeight="1" x14ac:dyDescent="0.3">
      <c r="B1107" s="55" t="s">
        <v>118</v>
      </c>
      <c r="C1107" s="76"/>
      <c r="D1107" s="76"/>
      <c r="E1107" s="76"/>
      <c r="F1107" s="76"/>
      <c r="G1107" s="76"/>
      <c r="H1107" s="76"/>
      <c r="I1107" s="36"/>
      <c r="O1107" s="78"/>
      <c r="P1107" s="78"/>
      <c r="Q1107" s="359" t="s">
        <v>212</v>
      </c>
      <c r="R1107" s="359"/>
      <c r="S1107" s="359"/>
      <c r="T1107" s="359"/>
      <c r="U1107" s="359"/>
      <c r="V1107" s="359"/>
      <c r="W1107" s="359"/>
      <c r="X1107" s="359"/>
      <c r="Y1107" s="359"/>
      <c r="Z1107" s="359"/>
      <c r="AA1107" s="78"/>
      <c r="AB1107" s="78"/>
      <c r="AC1107" s="54"/>
      <c r="AD1107" s="54"/>
      <c r="AE1107" s="54"/>
      <c r="AF1107" s="54"/>
      <c r="AG1107" s="54"/>
      <c r="AH1107" s="54"/>
    </row>
    <row r="1108" spans="2:34" x14ac:dyDescent="0.3">
      <c r="B1108" s="55" t="s">
        <v>119</v>
      </c>
      <c r="C1108" s="76"/>
      <c r="D1108" s="76"/>
      <c r="E1108" s="76"/>
      <c r="F1108" s="76"/>
      <c r="G1108" s="76"/>
      <c r="H1108" s="76"/>
      <c r="I1108" s="36"/>
      <c r="O1108" s="78"/>
      <c r="P1108" s="78"/>
      <c r="Q1108" s="80" t="s">
        <v>24</v>
      </c>
      <c r="R1108" s="78"/>
      <c r="S1108" s="78"/>
      <c r="T1108" s="78"/>
      <c r="U1108" s="78"/>
      <c r="V1108" s="78"/>
      <c r="W1108" s="78"/>
      <c r="X1108" s="78"/>
      <c r="Y1108" s="78"/>
      <c r="Z1108" s="78"/>
      <c r="AA1108" s="78"/>
      <c r="AB1108" s="78"/>
      <c r="AC1108" s="54"/>
      <c r="AD1108" s="54"/>
      <c r="AE1108" s="54"/>
      <c r="AF1108" s="54"/>
      <c r="AG1108" s="54"/>
      <c r="AH1108" s="54"/>
    </row>
    <row r="1109" spans="2:34" ht="14.4" customHeight="1" x14ac:dyDescent="0.3">
      <c r="B1109" s="55"/>
      <c r="C1109" s="55"/>
      <c r="D1109" s="55"/>
      <c r="E1109" s="55"/>
      <c r="F1109" s="55"/>
      <c r="G1109" s="55"/>
      <c r="H1109" s="55"/>
      <c r="I1109" s="55"/>
      <c r="O1109" s="78"/>
      <c r="P1109" s="78"/>
      <c r="Q1109" s="358" t="s">
        <v>203</v>
      </c>
      <c r="R1109" s="358"/>
      <c r="S1109" s="358"/>
      <c r="T1109" s="358"/>
      <c r="U1109" s="358"/>
      <c r="V1109" s="358"/>
      <c r="W1109" s="358"/>
      <c r="X1109" s="358"/>
      <c r="Y1109" s="358"/>
      <c r="Z1109" s="358"/>
      <c r="AA1109" s="358"/>
      <c r="AB1109" s="358"/>
      <c r="AC1109" s="358"/>
      <c r="AD1109" s="358"/>
      <c r="AE1109" s="358"/>
    </row>
    <row r="1110" spans="2:34" ht="15" customHeight="1" x14ac:dyDescent="0.3">
      <c r="O1110" s="5"/>
      <c r="P1110" s="5"/>
      <c r="Q1110" s="358"/>
      <c r="R1110" s="358"/>
      <c r="S1110" s="358"/>
      <c r="T1110" s="358"/>
      <c r="U1110" s="358"/>
      <c r="V1110" s="358"/>
      <c r="W1110" s="358"/>
      <c r="X1110" s="358"/>
      <c r="Y1110" s="358"/>
      <c r="Z1110" s="358"/>
      <c r="AA1110" s="358"/>
      <c r="AB1110" s="358"/>
      <c r="AC1110" s="358"/>
      <c r="AD1110" s="358"/>
      <c r="AE1110" s="358"/>
    </row>
    <row r="1111" spans="2:34" ht="42" customHeight="1" x14ac:dyDescent="0.3">
      <c r="O1111" s="78"/>
      <c r="P1111" s="78"/>
      <c r="Q1111" s="358"/>
      <c r="R1111" s="358"/>
      <c r="S1111" s="358"/>
      <c r="T1111" s="358"/>
      <c r="U1111" s="358"/>
      <c r="V1111" s="358"/>
      <c r="W1111" s="358"/>
      <c r="X1111" s="358"/>
      <c r="Y1111" s="358"/>
      <c r="Z1111" s="358"/>
      <c r="AA1111" s="358"/>
      <c r="AB1111" s="358"/>
      <c r="AC1111" s="358"/>
      <c r="AD1111" s="358"/>
      <c r="AE1111" s="358"/>
    </row>
    <row r="1112" spans="2:34" ht="14.4" customHeight="1" x14ac:dyDescent="0.3">
      <c r="O1112" s="78"/>
      <c r="P1112" s="78"/>
      <c r="Q1112" s="80" t="s">
        <v>116</v>
      </c>
      <c r="R1112" s="78"/>
      <c r="S1112" s="78"/>
      <c r="T1112" s="78"/>
      <c r="U1112" s="78"/>
      <c r="V1112" s="78"/>
      <c r="W1112" s="78"/>
      <c r="X1112" s="78"/>
      <c r="Y1112" s="78"/>
      <c r="Z1112" s="78"/>
      <c r="AA1112" s="78"/>
      <c r="AB1112" s="78"/>
      <c r="AC1112" s="78"/>
      <c r="AD1112" s="78"/>
      <c r="AE1112" s="78"/>
    </row>
    <row r="1113" spans="2:34" ht="15" customHeight="1" x14ac:dyDescent="0.3">
      <c r="Q1113" s="359" t="s">
        <v>218</v>
      </c>
      <c r="R1113" s="359"/>
      <c r="S1113" s="359"/>
      <c r="T1113" s="359"/>
      <c r="U1113" s="359"/>
      <c r="V1113" s="359"/>
      <c r="W1113" s="359"/>
      <c r="X1113" s="359"/>
      <c r="Y1113" s="359"/>
      <c r="Z1113" s="359"/>
      <c r="AA1113" s="359"/>
      <c r="AB1113" s="359"/>
      <c r="AC1113" s="359"/>
      <c r="AD1113" s="359"/>
      <c r="AE1113" s="359"/>
    </row>
    <row r="1114" spans="2:34" ht="15" customHeight="1" x14ac:dyDescent="0.3">
      <c r="Q1114" s="359"/>
      <c r="R1114" s="359"/>
      <c r="S1114" s="359"/>
      <c r="T1114" s="359"/>
      <c r="U1114" s="359"/>
      <c r="V1114" s="359"/>
      <c r="W1114" s="359"/>
      <c r="X1114" s="359"/>
      <c r="Y1114" s="359"/>
      <c r="Z1114" s="359"/>
      <c r="AA1114" s="359"/>
      <c r="AB1114" s="359"/>
      <c r="AC1114" s="359"/>
      <c r="AD1114" s="359"/>
      <c r="AE1114" s="359"/>
    </row>
    <row r="1115" spans="2:34" ht="27.6" customHeight="1" x14ac:dyDescent="0.3">
      <c r="Q1115" s="359"/>
      <c r="R1115" s="359"/>
      <c r="S1115" s="359"/>
      <c r="T1115" s="359"/>
      <c r="U1115" s="359"/>
      <c r="V1115" s="359"/>
      <c r="W1115" s="359"/>
      <c r="X1115" s="359"/>
      <c r="Y1115" s="359"/>
      <c r="Z1115" s="359"/>
      <c r="AA1115" s="359"/>
      <c r="AB1115" s="359"/>
      <c r="AC1115" s="359"/>
      <c r="AD1115" s="359"/>
      <c r="AE1115" s="359"/>
    </row>
    <row r="1116" spans="2:34" x14ac:dyDescent="0.3">
      <c r="Q1116" s="38" t="s">
        <v>75</v>
      </c>
      <c r="T1116" s="78"/>
      <c r="U1116" s="78"/>
      <c r="V1116" s="78"/>
    </row>
    <row r="1117" spans="2:34" x14ac:dyDescent="0.3">
      <c r="Q1117" s="98"/>
      <c r="S1117" s="79" t="s">
        <v>76</v>
      </c>
    </row>
    <row r="1118" spans="2:34" x14ac:dyDescent="0.3">
      <c r="Q1118" s="81"/>
      <c r="S1118" s="79" t="s">
        <v>20</v>
      </c>
    </row>
    <row r="1119" spans="2:34" x14ac:dyDescent="0.3">
      <c r="Q1119" s="82"/>
      <c r="S1119" s="79" t="s">
        <v>21</v>
      </c>
    </row>
  </sheetData>
  <mergeCells count="21">
    <mergeCell ref="H2:Z2"/>
    <mergeCell ref="C4:F4"/>
    <mergeCell ref="H4:O4"/>
    <mergeCell ref="C6:D6"/>
    <mergeCell ref="J6:O6"/>
    <mergeCell ref="B1105:L1106"/>
    <mergeCell ref="Q1109:AE1111"/>
    <mergeCell ref="Q1113:AE1115"/>
    <mergeCell ref="Q4:Z4"/>
    <mergeCell ref="Q6:U6"/>
    <mergeCell ref="V6:Z6"/>
    <mergeCell ref="AB68:AG68"/>
    <mergeCell ref="AB4:AG4"/>
    <mergeCell ref="AB6:AB7"/>
    <mergeCell ref="AC6:AC7"/>
    <mergeCell ref="AD6:AD7"/>
    <mergeCell ref="AE6:AE7"/>
    <mergeCell ref="AF6:AF7"/>
    <mergeCell ref="AG6:AG7"/>
    <mergeCell ref="C7:D7"/>
    <mergeCell ref="Q1107:Z1107"/>
  </mergeCells>
  <conditionalFormatting sqref="X441:X445 V441:V445 V448:V452 X448:X452 X455:X459 V455:V459 V462:V465 X462:X465 X469:X473 V469:V473 V476:V480 X476:X480 X483:X487 V483:V487 V490:V494 X490:X494 X498:X501 V498:V501 V504:V508 X504:X508 X511:X515 V511:V515 V518:V522 X518:X522 X525:X527 V525:V527 V532:V534 X532:X534 X536 V536 V529 X529 X539:X543 V539:V543 V546:V550 X546:X550 X553:X557 V553:V557 X560:X564 V560:V564 V567:V571 X567:X571 X574:X578 V574:V578 V581:V585 X581:X585 X588:X592 V588:V592 V595:V599 X595:X599 X602:X606 V602:V606 V609:V613 X609:X613 V616:V620 X616:X620 X623:X627 V623:V627 V630:V634 X630:X634 X637:X641 V637:V641 V644:V648 X644:X648 X651 V651 V653:V655 X653:X655 X658:X662 V658:V662 V665:V669 X665:X669 X672:X683 V672:V683 V686:V690 X686:X690 X693:X697 V693:V697 V700:V704 X700:X704 X707:X711 V707:V711 V714:V715 X714:X715 X717:X718 V717:V718 X721:X725 V721:V725 V728:V732 X728:X732 X735:X739 V735:V739 V742:V746 X742:X746 X749:X753 V749:V753 V756:V760 X756:X760 X763:X767 V763:V767 V770:V774 X770:X774 X777:X781 V777:V781 V784:V788 X784:X788 X791:X795 V791:V795 V798 X798 X800:X802 V800:V802 V805:V809 X805:X809 X812:X816 V812:V816 V819:V823 X819:X823 X826:X830 V826:V830 V833:V837 X833:X837 X840:X843 V840:V843 V847:V851 X847:X851 X855:X858 V855:V858 V861:V865 X861:X865 X868:X872 V868:V872 V875:V879 X875:X879 X882:X886 V882:V886 V889:V893 X889:X893 X896:X899 V896:V899 V903:V907 X903:X907 X910:X914 V910:V914 V917:V921 X917:X921 X924:X928 V924:V928 V931:V935 X931:X935 X938:X942 V938:V942 V945:V949 X945:X949 X952:X956 V952:V956 V959:V963 X959:X963 X967:X970 V967:V970 V973:V984 X973:X984 X987:X991 V987:V991 V994:V998 X994:X998 X1001:X1005 V1001:V1005 V1008:V1012 X1008:X1012 X1015:X1019 V1015:V1019 V1022:V1026 X1022:X1026 X1029:X1033 V1029:V1033 V1036:V1040 X1036:X1040 X1043 V1043 V1045:V1047 X1045:X1047 X1050:X1054 V1050:V1054 V1057:V1061 X1057:X1061 X1064:X1068 V1064:V1068 V1071:V1073 X1071:X1073 X1075 V1075 V1078:V1080 X1078:X1080 X1082 V1082 J100:J1100 L100:L1100 V1085:V1089 X1085:X1089 X1092:X1096 V1092:V1096 V1099:V1101 X1099:X1101">
    <cfRule type="expression" dxfId="32" priority="61">
      <formula>K100&gt;0.98</formula>
    </cfRule>
    <cfRule type="expression" dxfId="31" priority="62">
      <formula>AND(K100&lt;0.98,K100&gt;0.8)</formula>
    </cfRule>
    <cfRule type="expression" dxfId="30" priority="63">
      <formula>K100&lt;0.8</formula>
    </cfRule>
  </conditionalFormatting>
  <conditionalFormatting sqref="Q100:Q102 Q105:Q109 Q112:Q116 Q119:Q123">
    <cfRule type="expression" dxfId="29" priority="56">
      <formula>AND(R100&lt;0.98,R100&gt;0.8)</formula>
    </cfRule>
    <cfRule type="expression" dxfId="28" priority="57">
      <formula>R100&lt;0.8</formula>
    </cfRule>
  </conditionalFormatting>
  <conditionalFormatting sqref="Q126:Q129">
    <cfRule type="expression" dxfId="27" priority="52">
      <formula>R126&gt;0.98</formula>
    </cfRule>
    <cfRule type="expression" dxfId="26" priority="53">
      <formula>AND(R126&lt;0.98,R126&gt;0.8)</formula>
    </cfRule>
    <cfRule type="expression" dxfId="25" priority="54">
      <formula>R126&lt;0.8</formula>
    </cfRule>
  </conditionalFormatting>
  <conditionalFormatting sqref="S100:S102 S105:S109 S112:S116 S119:S123">
    <cfRule type="expression" dxfId="24" priority="49">
      <formula>T100&gt;0.98</formula>
    </cfRule>
    <cfRule type="expression" dxfId="23" priority="50">
      <formula>AND(T100&lt;0.98,T100&gt;0.8)</formula>
    </cfRule>
    <cfRule type="expression" dxfId="22" priority="51">
      <formula>T100&lt;0.8</formula>
    </cfRule>
  </conditionalFormatting>
  <conditionalFormatting sqref="S126:S129">
    <cfRule type="expression" dxfId="21" priority="46">
      <formula>T126&gt;0.98</formula>
    </cfRule>
    <cfRule type="expression" dxfId="20" priority="47">
      <formula>AND(T126&lt;0.98,T126&gt;0.8)</formula>
    </cfRule>
    <cfRule type="expression" dxfId="19" priority="48">
      <formula>T126&lt;0.8</formula>
    </cfRule>
  </conditionalFormatting>
  <conditionalFormatting sqref="X100:X102 X105:X109 X112:X116 X119:X123">
    <cfRule type="expression" dxfId="18" priority="37">
      <formula>Y100&gt;0.98</formula>
    </cfRule>
    <cfRule type="expression" dxfId="17" priority="38">
      <formula>AND(Y100&lt;0.98,Y100&gt;0.8)</formula>
    </cfRule>
    <cfRule type="expression" dxfId="16" priority="39">
      <formula>Y100&lt;0.8</formula>
    </cfRule>
  </conditionalFormatting>
  <conditionalFormatting sqref="X126:X129 X133:X137 X140:X144 X147:X151 X154:X158 X161:X165 X168:X169 X172 X175:X179 X182:X186 X189:X193 X196:X200 X203:X207 X210:X214 X217:X221 X224:X228 X231:X235 X238:X242 X245:X249 X252:X256 X259:X263 X266:X270 X273:X277 X280:X284 X287:X291 X294:X298 X301:X305 X308:X312 X315:X319 X322:X326 X329:X333 X336:X340 X343:X347 X350:X354 X357:X361 X364:X367 X371:X374 X378:X382 X385:X389 X392:X396 X399:X403 X406:X410 X413:X417 X420:X424 X427:X431 X434:X438">
    <cfRule type="expression" dxfId="15" priority="34">
      <formula>Y126&gt;0.98</formula>
    </cfRule>
    <cfRule type="expression" dxfId="14" priority="35">
      <formula>AND(Y126&lt;0.98,Y126&gt;0.8)</formula>
    </cfRule>
    <cfRule type="expression" dxfId="13" priority="36">
      <formula>Y126&lt;0.8</formula>
    </cfRule>
  </conditionalFormatting>
  <conditionalFormatting sqref="Q140:Q144 S140:S144 Y140:Y144 Y147:Y151 S147:S151 Q147:Q151 S154:S158 Y154:Y158 Q154:Q158 Q161:Q165 Y161:Y165 S161:S165 S168:S169 Y168:Y169 Q168:Q169 Q172 Y172 S172">
    <cfRule type="expression" dxfId="12" priority="19">
      <formula>R140&gt;0.98</formula>
    </cfRule>
    <cfRule type="expression" dxfId="11" priority="20">
      <formula>AND(R140&lt;0.98,R140&gt;0.8)</formula>
    </cfRule>
    <cfRule type="expression" dxfId="10" priority="21">
      <formula>R140&lt;0.8</formula>
    </cfRule>
  </conditionalFormatting>
  <conditionalFormatting sqref="H100:H1101">
    <cfRule type="expression" dxfId="9" priority="10">
      <formula>AND(H100&lt;424,H100&gt;345)</formula>
    </cfRule>
    <cfRule type="expression" dxfId="8" priority="11">
      <formula>OR(H100&gt;424,H100=424)</formula>
    </cfRule>
    <cfRule type="expression" dxfId="7" priority="12">
      <formula>OR(H100&lt;345,H100=345)</formula>
    </cfRule>
  </conditionalFormatting>
  <conditionalFormatting sqref="Q100:Q102 Q105:Q109 Q112:Q116 Q119:Q123 Q126:Q129 Q133:Q137 Q140:Q144 Q147:Q151 Q154:Q158 Q161:Q165 Q168:Q169 Q172 Q175:Q179 Q182:Q186 Q189:Q193 Q196:Q200 Q203:Q207 Q210:Q214 Q217:Q221 Q224:Q228 Q231:Q235 Q238:Q242 Q245:Q249 Q252:Q256 Q259:Q263 Q266:Q270 Q273:Q277 Q280:Q284 Q287:Q291 Q294:Q298 Q301:Q305 Q308:Q312 Q315:Q319 Q322:Q326 Q329:Q333 Q336:Q340 Q343:Q347 Q350:Q354 Q357:Q361 Q364:Q367 Q371:Q374 Q378:Q382 Q385:Q389 Q392:Q396 Q399:Q403 Q406:Q410 Q413:Q417 Q420:Q424 Q427:Q431 Q434:Q438 S434:S438 S427:S431 S420:S424 S413:S417 S406:S410 S399:S403 S392:S396 S385:S389 S378:S382 S371:S374 S364:S367 S357:S361 S350:S354 S343:S347 S336:S340 S329:S333 S322:S326 S315:S319 S308:S312 S301:S305 S294:S298 S287:S291 S280:S284 S273:S277 S266:S270 S259:S263 S252:S256 S245:S249 S238:S242 S231:S235 S224:S228 S217:S221 S210:S214 S203:S207 S196:S200 S189:S193 S182:S186 S175:S179 S172 S168:S169 S161:S165 S154:S158 S147:S151 S140:S144 S133:S137 S126:S129 S119:S123 S112:S116 S105:S109 S100:S102 Q441:Q445 S441:S445 S448:S452 Q448:Q452 Q455:Q459 S455:S459 S462:S465 Q462:Q465 Q469:Q473 S469:S473 S476:S480 Q476:Q480 S483:S487 Q483:Q487 Q490:Q494 S490:S494 S498:S501 Q498:Q501 Q504:Q508 S504:S508 S511:S515 Q511:Q515 Q518:Q522 S518:S522 S525:S527 Q525:Q527 Q532:Q534 S532:S534 S536 Q536 Q529 S529 S539:S543 Q539:Q543 Q546:Q550 S546:S550 S553:S557 Q553:Q557 S560:S564 Q560:Q564 Q567:Q571 S567:S571 S574:S578 Q574:Q578 Q581:Q585 S581:S585 S588:S592 Q588:Q592 Q595:Q599 S595:S599 S602:S606 Q602:Q606 Q609:Q613 S609:S613 Q616:Q620 S616:S620 S623:S627 Q623:Q627 Q630:Q634 S630:S634 S637:S641 Q637:Q641 Q644:Q648 S644:S648 S651 Q651 Q653:Q655 S653:S655 S658:S662 Q658:Q662 Q665:Q669 S665:S669 S672:S683 Q672:Q683 Q686:Q690 S686:S690 S693:S697 Q693:Q697 Q700:Q704 S700:S704 S707:S711 Q707:Q711 Q714:Q715 S714:S715 S717:S718 Q717:Q718 S721:S725 Q721:Q725 Q728:Q732 S728:S732 S735:S739 Q735:Q739 Q742:Q746 S742:S746 S749:S753 Q749:Q753 Q756:Q760 S756:S760 S763:S767 Q763:Q767 Q770:Q774 S770:S774 S777:S781 Q777:Q781 Q784:Q788 S784:S788 S791:S795 Q791:Q795 Q798 S798 S800:S802 Q800:Q802 Q805:Q809 S805:S809 S812:S816 Q812:Q816 Q819:Q823 S819:S823 S826:S830 Q826:Q830 Q833:Q837 S833:S837 S840:S843 Q840:Q843 Q847:Q851 S847:S851 S855:S858 Q855:Q858 Q861:Q865 S861:S865 S868:S872 Q868:Q872 Q875:Q879 S875:S879 S882:S886 Q882:Q886 Q889:Q893 S889:S893 S896:S899 Q896:Q899 Q903:Q907 S903:S907 S910:S914 Q910:Q914 Q917:Q921 S917:S921 S924:S928 Q924:Q928 Q931:Q935 S931:S935 S938:S942 Q938:Q942 Q945:Q949 S945:S949 S952:S956 Q952:Q956 Q959:Q963 S959:S963 S967:S970 Q967:Q970 Q973:Q984 S973:S984 S987:S991 Q987:Q991 Q994:Q998 S994:S998 S1001:S1005 Q1001:Q1005 Q1008:Q1012 S1008:S1012 S1015:S1019 Q1015:Q1019 Q1022:Q1026 S1022:S1026 S1029:S1033 Q1029:Q1033 Q1036:Q1040 S1036:S1040 S1043 Q1043 Q1045:Q1047 S1045:S1047 S1050:S1054 Q1050:Q1054 Q1057:Q1061 S1057:S1061 S1064:S1068 Q1064:Q1068 Q1071:Q1073 S1071:S1073 S1075 Q1075 Q1078:Q1080 S1078:S1080 S1082 Q1082 Q1085:Q1089 S1085:S1089 S1092:S1096 Q1092:Q1096 Q1099:Q1101 S1099:S1101">
    <cfRule type="expression" dxfId="6" priority="55">
      <formula>R100&gt;0.98</formula>
    </cfRule>
    <cfRule type="expression" dxfId="5" priority="64">
      <formula>R100&gt;0.98</formula>
    </cfRule>
    <cfRule type="expression" dxfId="4" priority="65">
      <formula>AND(R100&lt;0.98,R100&gt;0.8)</formula>
    </cfRule>
    <cfRule type="expression" dxfId="3" priority="66">
      <formula>R100&lt;0.8</formula>
    </cfRule>
  </conditionalFormatting>
  <conditionalFormatting sqref="V100:V102 V105:V109 V112:V116 V119:V123 V126:V129 V133:V137 V140:V144 V147:V151 V154:V158 V161:V165 V168:V169 V172 V175:V179 V182:V186 V189:V193 V196:V200 V203:V207 V210:V214 V217:V221 V224:V228 V231:V235 V238:V242 V245:V249 V252:V256 V259:V263 V266:V270 V273:V277 V280:V284 V287:V291 V294:V298 V301:V305 V308:V312 V315:V319 V322:V326 V329:V333 V336:V340 V343:V347 V350:V354 V357:V361 V364:V367 V371:V374 V378:V382 V385:V389 V392:V396 V399:V403 V406:V410 V413:V417 V420:V424 V427:V431 V434:V438">
    <cfRule type="expression" dxfId="2" priority="43">
      <formula>W100&gt;0.98</formula>
    </cfRule>
    <cfRule type="expression" dxfId="1" priority="44">
      <formula>AND(W100&lt;0.98,W100&gt;0.8)</formula>
    </cfRule>
    <cfRule type="expression" dxfId="0" priority="45">
      <formula>W100&lt;0.8</formula>
    </cfRule>
  </conditionalFormatting>
  <pageMargins left="0.7" right="0.7" top="0.75" bottom="0.75" header="0.3" footer="0.3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58D5E-F444-414F-B8C4-88179069AC9D}">
  <dimension ref="A1:AI1192"/>
  <sheetViews>
    <sheetView showGridLines="0" zoomScale="90" zoomScaleNormal="90" workbookViewId="0">
      <selection activeCell="B8" sqref="B8"/>
    </sheetView>
  </sheetViews>
  <sheetFormatPr defaultColWidth="9.109375" defaultRowHeight="15.6" x14ac:dyDescent="0.3"/>
  <cols>
    <col min="1" max="1" width="4" style="287" customWidth="1"/>
    <col min="2" max="2" width="8.88671875" style="60" customWidth="1"/>
    <col min="3" max="3" width="19.109375" style="60" customWidth="1"/>
    <col min="4" max="4" width="18" style="60" bestFit="1" customWidth="1"/>
    <col min="5" max="5" width="13.5546875" customWidth="1"/>
    <col min="6" max="6" width="12.109375" customWidth="1"/>
    <col min="9" max="9" width="10.6640625" customWidth="1"/>
    <col min="10" max="10" width="12.33203125" customWidth="1"/>
    <col min="11" max="12" width="9.6640625" style="100" customWidth="1"/>
    <col min="14" max="14" width="10.109375" customWidth="1"/>
    <col min="15" max="15" width="11.109375" customWidth="1"/>
    <col min="17" max="17" width="11.88671875" customWidth="1"/>
    <col min="19" max="23" width="10.109375" customWidth="1"/>
    <col min="24" max="24" width="7.6640625" customWidth="1"/>
    <col min="25" max="25" width="12.6640625" customWidth="1"/>
    <col min="27" max="27" width="24.44140625" customWidth="1"/>
    <col min="28" max="28" width="18.5546875" customWidth="1"/>
    <col min="29" max="29" width="19.33203125" customWidth="1"/>
  </cols>
  <sheetData>
    <row r="1" spans="1:30" ht="29.25" customHeight="1" x14ac:dyDescent="0.3">
      <c r="A1"/>
      <c r="B1"/>
      <c r="C1"/>
      <c r="D1"/>
    </row>
    <row r="2" spans="1:30" ht="16.5" customHeight="1" x14ac:dyDescent="0.35">
      <c r="A2"/>
      <c r="B2" s="372" t="s">
        <v>200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</row>
    <row r="3" spans="1:30" ht="9.75" customHeight="1" x14ac:dyDescent="0.3">
      <c r="A3" t="s">
        <v>68</v>
      </c>
      <c r="B3"/>
      <c r="C3"/>
      <c r="D3"/>
    </row>
    <row r="4" spans="1:30" ht="19.95" customHeight="1" x14ac:dyDescent="0.3">
      <c r="A4"/>
      <c r="B4" s="380" t="s">
        <v>195</v>
      </c>
      <c r="C4" s="381"/>
      <c r="D4" s="381"/>
      <c r="E4" s="381"/>
      <c r="F4" s="38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X4" s="84"/>
      <c r="Y4" s="380" t="s">
        <v>205</v>
      </c>
      <c r="Z4" s="381"/>
      <c r="AA4" s="381"/>
      <c r="AB4" s="381"/>
      <c r="AC4" s="381"/>
      <c r="AD4" s="381"/>
    </row>
    <row r="5" spans="1:30" ht="5.4" customHeight="1" x14ac:dyDescent="0.3">
      <c r="A5" s="1"/>
      <c r="B5" s="1"/>
      <c r="C5" s="23"/>
      <c r="D5" s="23"/>
      <c r="E5" s="24"/>
      <c r="F5" s="25"/>
      <c r="G5" s="25"/>
      <c r="H5" s="25"/>
      <c r="I5" s="25"/>
      <c r="J5" s="25"/>
      <c r="K5" s="132"/>
      <c r="L5" s="132"/>
      <c r="M5" s="1"/>
      <c r="N5" s="1"/>
      <c r="O5" s="1"/>
      <c r="P5" s="1"/>
      <c r="Q5" s="1"/>
      <c r="R5" s="1"/>
      <c r="S5" s="1"/>
      <c r="T5" s="1"/>
      <c r="U5" s="1"/>
      <c r="V5" s="1"/>
      <c r="W5" s="295"/>
      <c r="X5" s="1"/>
    </row>
    <row r="6" spans="1:30" ht="15" customHeight="1" x14ac:dyDescent="0.3">
      <c r="A6"/>
      <c r="B6"/>
      <c r="C6" s="359" t="s">
        <v>215</v>
      </c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  <c r="R6" s="359"/>
      <c r="S6" s="359"/>
      <c r="T6" s="359"/>
      <c r="U6" s="359"/>
      <c r="V6" s="295"/>
      <c r="W6" s="295"/>
      <c r="Y6" s="287"/>
      <c r="Z6" s="60" t="s">
        <v>196</v>
      </c>
      <c r="AA6" s="60" t="s">
        <v>197</v>
      </c>
      <c r="AB6" s="60" t="s">
        <v>198</v>
      </c>
      <c r="AC6" s="55" t="s">
        <v>216</v>
      </c>
      <c r="AD6" s="55" t="s">
        <v>217</v>
      </c>
    </row>
    <row r="7" spans="1:30" ht="15" customHeight="1" x14ac:dyDescent="0.3">
      <c r="A7"/>
      <c r="B7"/>
      <c r="C7" s="359"/>
      <c r="D7" s="359"/>
      <c r="E7" s="359"/>
      <c r="F7" s="359"/>
      <c r="G7" s="359"/>
      <c r="H7" s="359"/>
      <c r="I7" s="359"/>
      <c r="J7" s="359"/>
      <c r="K7" s="359"/>
      <c r="L7" s="359"/>
      <c r="M7" s="359"/>
      <c r="N7" s="359"/>
      <c r="O7" s="359"/>
      <c r="P7" s="359"/>
      <c r="Q7" s="359"/>
      <c r="R7" s="359"/>
      <c r="S7" s="359"/>
      <c r="T7" s="359"/>
      <c r="U7" s="359"/>
      <c r="V7" s="295"/>
      <c r="W7" s="295"/>
      <c r="Y7" s="287"/>
      <c r="Z7" s="60"/>
      <c r="AA7" s="60"/>
      <c r="AB7" s="60"/>
      <c r="AC7" s="55"/>
      <c r="AD7" s="55"/>
    </row>
    <row r="8" spans="1:30" ht="15" customHeight="1" x14ac:dyDescent="0.3">
      <c r="A8"/>
      <c r="B8"/>
      <c r="C8" s="359"/>
      <c r="D8" s="359"/>
      <c r="E8" s="359"/>
      <c r="F8" s="359"/>
      <c r="G8" s="359"/>
      <c r="H8" s="359"/>
      <c r="I8" s="359"/>
      <c r="J8" s="359"/>
      <c r="K8" s="359"/>
      <c r="L8" s="359"/>
      <c r="M8" s="359"/>
      <c r="N8" s="359"/>
      <c r="O8" s="359"/>
      <c r="P8" s="359"/>
      <c r="Q8" s="359"/>
      <c r="R8" s="359"/>
      <c r="S8" s="359"/>
      <c r="T8" s="359"/>
      <c r="U8" s="359"/>
      <c r="V8" s="295"/>
      <c r="W8" s="295"/>
      <c r="Y8" s="287"/>
      <c r="Z8" s="60"/>
      <c r="AA8" s="60"/>
      <c r="AB8" s="60"/>
      <c r="AC8" s="55"/>
      <c r="AD8" s="55"/>
    </row>
    <row r="9" spans="1:30" ht="14.4" x14ac:dyDescent="0.3">
      <c r="A9"/>
      <c r="B9"/>
      <c r="C9" s="359"/>
      <c r="D9" s="359"/>
      <c r="E9" s="359"/>
      <c r="F9" s="359"/>
      <c r="G9" s="359"/>
      <c r="H9" s="359"/>
      <c r="I9" s="359"/>
      <c r="J9" s="359"/>
      <c r="K9" s="359"/>
      <c r="L9" s="359"/>
      <c r="M9" s="359"/>
      <c r="N9" s="359"/>
      <c r="O9" s="359"/>
      <c r="P9" s="359"/>
      <c r="Q9" s="359"/>
      <c r="R9" s="359"/>
      <c r="S9" s="359"/>
      <c r="T9" s="359"/>
      <c r="U9" s="359"/>
      <c r="V9" s="295"/>
      <c r="W9" s="295"/>
      <c r="Y9" s="287">
        <v>43831</v>
      </c>
      <c r="Z9" s="288">
        <v>2.5277600990951621</v>
      </c>
      <c r="AA9" s="288">
        <v>0.53555463325214148</v>
      </c>
      <c r="AB9" s="288">
        <v>-2.5815983005621774</v>
      </c>
      <c r="AC9" s="288">
        <v>-0.72185765549853897</v>
      </c>
      <c r="AD9" s="288">
        <v>5.4291916097502133</v>
      </c>
    </row>
    <row r="10" spans="1:30" ht="14.4" x14ac:dyDescent="0.3">
      <c r="A10"/>
      <c r="B10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295"/>
      <c r="U10" s="295"/>
      <c r="V10" s="295"/>
      <c r="W10" s="295"/>
      <c r="Y10" s="287" t="s">
        <v>122</v>
      </c>
      <c r="Z10" s="288">
        <v>1.1170100862067533</v>
      </c>
      <c r="AA10" s="288">
        <v>1.2241935990969457</v>
      </c>
      <c r="AB10" s="288">
        <v>-2.5815983005621774</v>
      </c>
      <c r="AC10" s="288">
        <v>3.7512371181021962</v>
      </c>
      <c r="AD10" s="288">
        <v>5.7845272276987174</v>
      </c>
    </row>
    <row r="11" spans="1:30" x14ac:dyDescent="0.3">
      <c r="A11"/>
      <c r="B11"/>
      <c r="C11" s="121"/>
      <c r="D11" s="121"/>
      <c r="E11" s="121"/>
      <c r="F11" s="121"/>
      <c r="G11" s="121"/>
      <c r="H11" s="121"/>
      <c r="I11" s="121"/>
      <c r="J11" s="121"/>
      <c r="K11" s="133"/>
      <c r="L11" s="133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Y11" s="287" t="s">
        <v>122</v>
      </c>
      <c r="Z11" s="288">
        <v>-2.0204155859245034</v>
      </c>
      <c r="AA11" s="288">
        <v>0.90460353853872633</v>
      </c>
      <c r="AB11" s="288">
        <v>-2.5815983005621774</v>
      </c>
      <c r="AC11" s="288">
        <v>4.5799709327832403</v>
      </c>
      <c r="AD11" s="288">
        <v>5.7273287727164046</v>
      </c>
    </row>
    <row r="12" spans="1:30" x14ac:dyDescent="0.3">
      <c r="A12"/>
      <c r="B12"/>
      <c r="C12"/>
      <c r="D12"/>
      <c r="Y12" s="287" t="s">
        <v>122</v>
      </c>
      <c r="Z12" s="288">
        <v>-2.3707674665112677</v>
      </c>
      <c r="AA12" s="288">
        <v>0.2255250099596455</v>
      </c>
      <c r="AB12" s="288">
        <v>-2.5815983005621774</v>
      </c>
      <c r="AC12" s="288">
        <v>6.2938072894382628</v>
      </c>
      <c r="AD12" s="288">
        <v>6.875189301929459</v>
      </c>
    </row>
    <row r="13" spans="1:30" x14ac:dyDescent="0.3">
      <c r="A13"/>
      <c r="B13"/>
      <c r="C13"/>
      <c r="D13"/>
      <c r="Y13" s="287" t="s">
        <v>122</v>
      </c>
      <c r="Z13" s="288">
        <v>1.958617497221121</v>
      </c>
      <c r="AA13" s="288">
        <v>6.7399421572628604E-3</v>
      </c>
      <c r="AB13" s="288">
        <v>-2.5815983005621774</v>
      </c>
      <c r="AC13" s="288">
        <v>9.9829974082050086</v>
      </c>
      <c r="AD13" s="288">
        <v>8.3523265056313019</v>
      </c>
    </row>
    <row r="14" spans="1:30" x14ac:dyDescent="0.3">
      <c r="Y14" s="287" t="s">
        <v>122</v>
      </c>
      <c r="Z14" s="288">
        <v>1.0916063946062278</v>
      </c>
      <c r="AA14" s="288">
        <v>0.38610304242418653</v>
      </c>
      <c r="AB14" s="288">
        <v>-2.5815983005621774</v>
      </c>
      <c r="AC14" s="288">
        <v>11.059267928494407</v>
      </c>
      <c r="AD14" s="288">
        <v>9.3850244197204109</v>
      </c>
    </row>
    <row r="15" spans="1:30" x14ac:dyDescent="0.3">
      <c r="Y15" s="287" t="s">
        <v>122</v>
      </c>
      <c r="Z15" s="288">
        <v>-0.72513595497597461</v>
      </c>
      <c r="AA15" s="288">
        <v>0.84797016000404957</v>
      </c>
      <c r="AB15" s="288">
        <v>-2.5815983005621774</v>
      </c>
      <c r="AC15" s="288">
        <v>13.180902091981636</v>
      </c>
      <c r="AD15" s="288">
        <v>9.8045780904195077</v>
      </c>
    </row>
    <row r="16" spans="1:30" x14ac:dyDescent="0.3">
      <c r="Y16" s="287" t="s">
        <v>122</v>
      </c>
      <c r="Z16" s="288">
        <v>0.99626462447848363</v>
      </c>
      <c r="AA16" s="288">
        <v>1.5248754515104539</v>
      </c>
      <c r="AB16" s="288">
        <v>-2.5815983005621774</v>
      </c>
      <c r="AC16" s="288">
        <v>9.6181027704143673</v>
      </c>
      <c r="AD16" s="288">
        <v>10.36093924130911</v>
      </c>
    </row>
    <row r="17" spans="25:30" x14ac:dyDescent="0.3">
      <c r="Y17" s="287" t="s">
        <v>122</v>
      </c>
      <c r="Z17" s="288">
        <v>3.7725517880752188</v>
      </c>
      <c r="AA17" s="288">
        <v>1.6633695932664339</v>
      </c>
      <c r="AB17" s="288">
        <v>-2.5815983005621774</v>
      </c>
      <c r="AC17" s="288">
        <v>10.980122516725956</v>
      </c>
      <c r="AD17" s="288">
        <v>10.27659137467781</v>
      </c>
    </row>
    <row r="18" spans="25:30" x14ac:dyDescent="0.3">
      <c r="Y18" s="287" t="s">
        <v>122</v>
      </c>
      <c r="Z18" s="288">
        <v>1.2126542371345381</v>
      </c>
      <c r="AA18" s="288">
        <v>1.9567476535852257</v>
      </c>
      <c r="AB18" s="288">
        <v>-2.5815983005621774</v>
      </c>
      <c r="AC18" s="288">
        <v>7.5168466276769124</v>
      </c>
      <c r="AD18" s="288">
        <v>10.265537799283907</v>
      </c>
    </row>
    <row r="19" spans="25:30" x14ac:dyDescent="0.3">
      <c r="Y19" s="287" t="s">
        <v>122</v>
      </c>
      <c r="Z19" s="288">
        <v>2.3675695740335638</v>
      </c>
      <c r="AA19" s="288">
        <v>2.2021512523440019</v>
      </c>
      <c r="AB19" s="288">
        <v>-2.5815983005621774</v>
      </c>
      <c r="AC19" s="288">
        <v>10.188335345665479</v>
      </c>
      <c r="AD19" s="288">
        <v>9.6087816502750591</v>
      </c>
    </row>
    <row r="20" spans="25:30" x14ac:dyDescent="0.3">
      <c r="Y20" s="287" t="s">
        <v>122</v>
      </c>
      <c r="Z20" s="288">
        <v>2.9280764895129781</v>
      </c>
      <c r="AA20" s="288">
        <v>2.2976230476027872</v>
      </c>
      <c r="AB20" s="288">
        <v>-2.5815983005621774</v>
      </c>
      <c r="AC20" s="288">
        <v>9.3925623417859185</v>
      </c>
      <c r="AD20" s="288">
        <v>9.3059526651231561</v>
      </c>
    </row>
    <row r="21" spans="25:30" x14ac:dyDescent="0.3">
      <c r="Y21" s="287" t="s">
        <v>122</v>
      </c>
      <c r="Z21" s="288">
        <v>3.1452528168377722</v>
      </c>
      <c r="AA21" s="288">
        <v>2.0347355180926772</v>
      </c>
      <c r="AB21" s="288">
        <v>-2.5815983005621774</v>
      </c>
      <c r="AC21" s="288">
        <v>10.98189290073708</v>
      </c>
      <c r="AD21" s="288">
        <v>8.3468333889270081</v>
      </c>
    </row>
    <row r="22" spans="25:30" x14ac:dyDescent="0.3">
      <c r="Y22" s="287" t="s">
        <v>122</v>
      </c>
      <c r="Z22" s="288">
        <v>0.99268923633546025</v>
      </c>
      <c r="AA22" s="288">
        <v>1.8734993158640063</v>
      </c>
      <c r="AB22" s="288">
        <v>-2.5815983005621774</v>
      </c>
      <c r="AC22" s="288">
        <v>8.5836090489196977</v>
      </c>
      <c r="AD22" s="288">
        <v>8.1692624532373035</v>
      </c>
    </row>
    <row r="23" spans="25:30" x14ac:dyDescent="0.3">
      <c r="Y23" s="287" t="s">
        <v>122</v>
      </c>
      <c r="Z23" s="288">
        <v>1.6645671912899784</v>
      </c>
      <c r="AA23" s="288">
        <v>1.469254002294988</v>
      </c>
      <c r="AB23" s="288">
        <v>-2.5815983005621774</v>
      </c>
      <c r="AC23" s="288">
        <v>7.4982998743510478</v>
      </c>
      <c r="AD23" s="288">
        <v>7.4814659389333524</v>
      </c>
    </row>
    <row r="24" spans="25:30" x14ac:dyDescent="0.3">
      <c r="Y24" s="287" t="s">
        <v>122</v>
      </c>
      <c r="Z24" s="288">
        <v>1.9323390815044506</v>
      </c>
      <c r="AA24" s="288">
        <v>1.3183986426020193</v>
      </c>
      <c r="AB24" s="288">
        <v>-2.5815983005621774</v>
      </c>
      <c r="AC24" s="288">
        <v>4.2662875833529199</v>
      </c>
      <c r="AD24" s="288">
        <v>7.4658743420336577</v>
      </c>
    </row>
    <row r="25" spans="25:30" x14ac:dyDescent="0.3">
      <c r="Y25" s="287" t="s">
        <v>122</v>
      </c>
      <c r="Z25" s="288">
        <v>8.4000821533843917E-2</v>
      </c>
      <c r="AA25" s="288">
        <v>1.6074509851636505</v>
      </c>
      <c r="AB25" s="288">
        <v>-2.5815983005621774</v>
      </c>
      <c r="AC25" s="288">
        <v>6.2738500778489765</v>
      </c>
      <c r="AD25" s="288">
        <v>6.7455489326544722</v>
      </c>
    </row>
    <row r="26" spans="25:30" x14ac:dyDescent="0.3">
      <c r="Y26" s="287" t="s">
        <v>122</v>
      </c>
      <c r="Z26" s="288">
        <v>-0.46214762094956474</v>
      </c>
      <c r="AA26" s="288">
        <v>1.7310930148960206</v>
      </c>
      <c r="AB26" s="288">
        <v>-2.5815983005621774</v>
      </c>
      <c r="AC26" s="288">
        <v>5.373759745537825</v>
      </c>
      <c r="AD26" s="288">
        <v>6.2753933067631289</v>
      </c>
    </row>
    <row r="27" spans="25:30" x14ac:dyDescent="0.3">
      <c r="Y27" s="287" t="s">
        <v>122</v>
      </c>
      <c r="Z27" s="288">
        <v>1.8720889716621949</v>
      </c>
      <c r="AA27" s="288">
        <v>1.6315317841073671</v>
      </c>
      <c r="AB27" s="288">
        <v>-2.5815983005621774</v>
      </c>
      <c r="AC27" s="288">
        <v>9.2834211634880575</v>
      </c>
      <c r="AD27" s="288">
        <v>6.1072326243797335</v>
      </c>
    </row>
    <row r="28" spans="25:30" x14ac:dyDescent="0.3">
      <c r="Y28" s="287" t="s">
        <v>122</v>
      </c>
      <c r="Z28" s="288">
        <v>5.1686192147691887</v>
      </c>
      <c r="AA28" s="288">
        <v>1.8456403217908934</v>
      </c>
      <c r="AB28" s="288">
        <v>-2.5815983005621774</v>
      </c>
      <c r="AC28" s="288">
        <v>5.939615035082781</v>
      </c>
      <c r="AD28" s="288">
        <v>6.4196673213707856</v>
      </c>
    </row>
    <row r="29" spans="25:30" x14ac:dyDescent="0.3">
      <c r="Y29" s="287" t="s">
        <v>122</v>
      </c>
      <c r="Z29" s="288">
        <v>1.8581834444620542</v>
      </c>
      <c r="AA29" s="288">
        <v>2.4144997619536364</v>
      </c>
      <c r="AB29" s="288">
        <v>-2.5815983005621774</v>
      </c>
      <c r="AC29" s="288">
        <v>5.2925196676802955</v>
      </c>
      <c r="AD29" s="288">
        <v>6.3429995834750139</v>
      </c>
    </row>
    <row r="30" spans="25:30" x14ac:dyDescent="0.3">
      <c r="Y30" s="287" t="s">
        <v>122</v>
      </c>
      <c r="Z30" s="288">
        <v>0.96763857576940482</v>
      </c>
      <c r="AA30" s="288">
        <v>3.0847317936927294</v>
      </c>
      <c r="AB30" s="288">
        <v>-2.5815983005621774</v>
      </c>
      <c r="AC30" s="288">
        <v>6.3211750976672789</v>
      </c>
      <c r="AD30" s="288">
        <v>6.3178256088114404</v>
      </c>
    </row>
    <row r="31" spans="25:30" x14ac:dyDescent="0.3">
      <c r="Y31" s="287" t="s">
        <v>122</v>
      </c>
      <c r="Z31" s="288">
        <v>3.431098845289132</v>
      </c>
      <c r="AA31" s="288">
        <v>3.5476813574176771</v>
      </c>
      <c r="AB31" s="288">
        <v>-2.5815983005621774</v>
      </c>
      <c r="AC31" s="288">
        <v>6.4533304622902818</v>
      </c>
      <c r="AD31" s="288">
        <v>5.9485725399960927</v>
      </c>
    </row>
    <row r="32" spans="25:30" x14ac:dyDescent="0.3">
      <c r="Y32" s="287" t="s">
        <v>122</v>
      </c>
      <c r="Z32" s="288">
        <v>4.0660169026730468</v>
      </c>
      <c r="AA32" s="288">
        <v>3.2775054906100931</v>
      </c>
      <c r="AB32" s="288">
        <v>-2.5815983005621774</v>
      </c>
      <c r="AC32" s="288">
        <v>5.7371759125785786</v>
      </c>
      <c r="AD32" s="288">
        <v>5.7568743740115069</v>
      </c>
    </row>
    <row r="33" spans="1:30" x14ac:dyDescent="0.3">
      <c r="Y33" s="287" t="s">
        <v>122</v>
      </c>
      <c r="Z33" s="288">
        <v>4.2294766012240839</v>
      </c>
      <c r="AA33" s="288">
        <v>3.1134598340040669</v>
      </c>
      <c r="AB33" s="288">
        <v>-2.5815983005621774</v>
      </c>
      <c r="AC33" s="288">
        <v>5.1975419228928104</v>
      </c>
      <c r="AD33" s="288">
        <v>5.8723794666530802</v>
      </c>
    </row>
    <row r="34" spans="1:30" x14ac:dyDescent="0.3">
      <c r="Y34" s="287" t="s">
        <v>122</v>
      </c>
      <c r="Z34" s="288">
        <v>5.1127359177368277</v>
      </c>
      <c r="AA34" s="288">
        <v>3.2545189091731772</v>
      </c>
      <c r="AB34" s="288">
        <v>-2.5815983005621774</v>
      </c>
      <c r="AC34" s="288">
        <v>6.6986496817806227</v>
      </c>
      <c r="AD34" s="288">
        <v>6.140870531468666</v>
      </c>
    </row>
    <row r="35" spans="1:30" x14ac:dyDescent="0.3">
      <c r="D35" s="60" t="s">
        <v>199</v>
      </c>
      <c r="Y35" s="287" t="s">
        <v>122</v>
      </c>
      <c r="Z35" s="288">
        <v>3.2773881471161035</v>
      </c>
      <c r="AA35" s="288">
        <v>3.2221778612471419</v>
      </c>
      <c r="AB35" s="288">
        <v>-2.5815983005621774</v>
      </c>
      <c r="AC35" s="288">
        <v>4.5977278731906779</v>
      </c>
      <c r="AD35" s="288">
        <v>6.0852536031850928</v>
      </c>
    </row>
    <row r="36" spans="1:30" x14ac:dyDescent="0.3">
      <c r="Y36" s="287" t="s">
        <v>122</v>
      </c>
      <c r="Z36" s="288">
        <v>0.70986384821986936</v>
      </c>
      <c r="AA36" s="288">
        <v>2.8259383813898258</v>
      </c>
      <c r="AB36" s="288">
        <v>-2.5815983005621774</v>
      </c>
      <c r="AC36" s="288">
        <v>6.1010553161713119</v>
      </c>
      <c r="AD36" s="288">
        <v>6.0337768436491972</v>
      </c>
    </row>
    <row r="37" spans="1:30" ht="18" x14ac:dyDescent="0.3">
      <c r="C37" s="304"/>
      <c r="D37" s="304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Y37" s="287" t="s">
        <v>122</v>
      </c>
      <c r="Z37" s="288">
        <v>1.9550521019531781</v>
      </c>
      <c r="AA37" s="288">
        <v>2.3854217638990787</v>
      </c>
      <c r="AB37" s="288">
        <v>-2.5815983005621774</v>
      </c>
      <c r="AC37" s="288">
        <v>8.2006125513763806</v>
      </c>
      <c r="AD37" s="288">
        <v>6.1018561371445372</v>
      </c>
    </row>
    <row r="38" spans="1:30" x14ac:dyDescent="0.3">
      <c r="D38"/>
      <c r="Y38" s="287" t="s">
        <v>122</v>
      </c>
      <c r="Z38" s="288">
        <v>3.204711509806883</v>
      </c>
      <c r="AA38" s="288">
        <v>1.4036896338003224</v>
      </c>
      <c r="AB38" s="288">
        <v>-2.5815983005621774</v>
      </c>
      <c r="AC38" s="288">
        <v>6.0640119643052657</v>
      </c>
      <c r="AD38" s="288">
        <v>5.9487342186740904</v>
      </c>
    </row>
    <row r="39" spans="1:30" ht="15.75" customHeight="1" thickBot="1" x14ac:dyDescent="0.35">
      <c r="A39"/>
      <c r="C39" s="402"/>
      <c r="D39" s="405"/>
      <c r="E39" s="406"/>
      <c r="F39" s="406"/>
      <c r="G39" s="407"/>
      <c r="H39" s="408"/>
      <c r="I39" s="409"/>
      <c r="J39" s="409"/>
      <c r="K39" s="409"/>
      <c r="L39" s="409"/>
      <c r="M39" s="410"/>
      <c r="N39" s="408"/>
      <c r="O39" s="409"/>
      <c r="P39" s="409"/>
      <c r="Q39" s="411"/>
      <c r="Y39" s="287" t="s">
        <v>122</v>
      </c>
      <c r="Z39" s="288">
        <v>1.2923405436718327</v>
      </c>
      <c r="AA39" s="288">
        <v>0.9267950662131702</v>
      </c>
      <c r="AB39" s="288">
        <v>-2.5815983005621774</v>
      </c>
      <c r="AC39" s="288">
        <v>5.3768385958273086</v>
      </c>
      <c r="AD39" s="288">
        <v>6.3277705787455858</v>
      </c>
    </row>
    <row r="40" spans="1:30" ht="15" thickBot="1" x14ac:dyDescent="0.35">
      <c r="A40"/>
      <c r="C40" s="403"/>
      <c r="D40" s="412"/>
      <c r="E40" s="413"/>
      <c r="F40" s="305"/>
      <c r="G40" s="383"/>
      <c r="H40" s="385"/>
      <c r="I40" s="386"/>
      <c r="J40" s="387"/>
      <c r="K40" s="388"/>
      <c r="L40" s="386"/>
      <c r="M40" s="389"/>
      <c r="N40" s="385"/>
      <c r="O40" s="386"/>
      <c r="P40" s="386"/>
      <c r="Q40" s="387"/>
      <c r="Y40" s="287">
        <v>43862</v>
      </c>
      <c r="Z40" s="288">
        <v>1.1458602787888574</v>
      </c>
      <c r="AA40" s="288">
        <v>0.36015781251848544</v>
      </c>
      <c r="AB40" s="288">
        <v>-2.5815983005621774</v>
      </c>
      <c r="AC40" s="288">
        <v>5.6740969773601933</v>
      </c>
      <c r="AD40" s="288">
        <v>5.8862937365534789</v>
      </c>
    </row>
    <row r="41" spans="1:30" ht="16.2" thickBot="1" x14ac:dyDescent="0.35">
      <c r="A41"/>
      <c r="C41" s="404"/>
      <c r="D41" s="306"/>
      <c r="E41" s="306"/>
      <c r="F41" s="306"/>
      <c r="G41" s="384"/>
      <c r="H41" s="307"/>
      <c r="I41" s="308"/>
      <c r="J41" s="309"/>
      <c r="K41" s="310"/>
      <c r="L41" s="310"/>
      <c r="M41" s="311"/>
      <c r="N41" s="312"/>
      <c r="O41" s="308"/>
      <c r="P41" s="309"/>
      <c r="Q41" s="308"/>
      <c r="Y41" s="287" t="s">
        <v>122</v>
      </c>
      <c r="Z41" s="288">
        <v>-1.7593889929544662</v>
      </c>
      <c r="AA41" s="288">
        <v>-0.51566653419552455</v>
      </c>
      <c r="AB41" s="288">
        <v>-2.5815983005621774</v>
      </c>
      <c r="AC41" s="288">
        <v>5.6267962524874946</v>
      </c>
      <c r="AD41" s="288">
        <v>5.1455488859889114</v>
      </c>
    </row>
    <row r="42" spans="1:30" x14ac:dyDescent="0.3">
      <c r="A42"/>
      <c r="C42" s="2"/>
      <c r="D42"/>
      <c r="J42" s="8"/>
      <c r="M42" s="8"/>
      <c r="N42" s="8"/>
      <c r="O42" s="8"/>
      <c r="P42" s="8"/>
      <c r="Y42" s="287" t="s">
        <v>122</v>
      </c>
      <c r="Z42" s="288">
        <v>-6.0873825993962682E-2</v>
      </c>
      <c r="AA42" s="288">
        <v>-1.1426653408028158</v>
      </c>
      <c r="AB42" s="288">
        <v>-2.5815983005621774</v>
      </c>
      <c r="AC42" s="288">
        <v>7.2509823936911459</v>
      </c>
      <c r="AD42" s="288">
        <v>4.9833023815437496</v>
      </c>
    </row>
    <row r="43" spans="1:30" ht="14.4" x14ac:dyDescent="0.3">
      <c r="A43"/>
      <c r="C43" s="124"/>
      <c r="D43" s="313"/>
      <c r="E43" s="313"/>
      <c r="F43" s="313"/>
      <c r="G43" s="314"/>
      <c r="H43" s="313"/>
      <c r="I43" s="313"/>
      <c r="J43" s="314"/>
      <c r="K43" s="313"/>
      <c r="L43" s="313"/>
      <c r="M43" s="314"/>
      <c r="N43" s="315"/>
      <c r="O43" s="316"/>
      <c r="P43" s="315"/>
      <c r="Q43" s="316"/>
      <c r="Y43" s="287" t="s">
        <v>122</v>
      </c>
      <c r="Z43" s="288">
        <v>-3.2565969276429234</v>
      </c>
      <c r="AA43" s="288">
        <v>-1.462108312626841</v>
      </c>
      <c r="AB43" s="288">
        <v>-2.5815983005621774</v>
      </c>
      <c r="AC43" s="288">
        <v>3.0107174208265661</v>
      </c>
      <c r="AD43" s="288">
        <v>5.1654543525149439</v>
      </c>
    </row>
    <row r="44" spans="1:30" ht="14.4" x14ac:dyDescent="0.3">
      <c r="A44"/>
      <c r="C44" s="124"/>
      <c r="D44"/>
      <c r="E44" s="313"/>
      <c r="F44" s="313"/>
      <c r="G44" s="314"/>
      <c r="H44" s="313"/>
      <c r="I44" s="313"/>
      <c r="J44" s="314"/>
      <c r="K44" s="313"/>
      <c r="L44" s="313"/>
      <c r="M44" s="314"/>
      <c r="N44" s="315"/>
      <c r="O44" s="316"/>
      <c r="P44" s="315"/>
      <c r="Q44" s="316"/>
      <c r="Y44" s="287" t="s">
        <v>122</v>
      </c>
      <c r="Z44" s="288">
        <v>-4.175718325044893</v>
      </c>
      <c r="AA44" s="288">
        <v>-2.0108420422457725</v>
      </c>
      <c r="AB44" s="288">
        <v>-2.5815983005621774</v>
      </c>
      <c r="AC44" s="288">
        <v>3.015398597424408</v>
      </c>
      <c r="AD44" s="288">
        <v>5.1771370429295445</v>
      </c>
    </row>
    <row r="45" spans="1:30" ht="14.4" x14ac:dyDescent="0.3">
      <c r="A45"/>
      <c r="C45" s="124"/>
      <c r="D45" s="313"/>
      <c r="E45" s="313"/>
      <c r="F45" s="313"/>
      <c r="G45" s="314"/>
      <c r="H45" s="313"/>
      <c r="I45" s="313"/>
      <c r="J45" s="314"/>
      <c r="K45" s="313"/>
      <c r="L45" s="313"/>
      <c r="M45" s="314"/>
      <c r="N45" s="315"/>
      <c r="O45" s="316"/>
      <c r="P45" s="315"/>
      <c r="Q45" s="316"/>
      <c r="Y45" s="287" t="s">
        <v>122</v>
      </c>
      <c r="Z45" s="288">
        <v>-1.1842801364441544</v>
      </c>
      <c r="AA45" s="288">
        <v>-1.9807576477353237</v>
      </c>
      <c r="AB45" s="288">
        <v>-2.5815983005621774</v>
      </c>
      <c r="AC45" s="288">
        <v>4.928286433189129</v>
      </c>
      <c r="AD45" s="288">
        <v>5.0738485969712741</v>
      </c>
    </row>
    <row r="46" spans="1:30" ht="14.4" x14ac:dyDescent="0.3">
      <c r="A46"/>
      <c r="C46" s="124"/>
      <c r="D46" s="313"/>
      <c r="E46" s="313"/>
      <c r="F46" s="313"/>
      <c r="G46" s="314"/>
      <c r="H46" s="313"/>
      <c r="I46" s="313"/>
      <c r="J46" s="314"/>
      <c r="K46" s="313"/>
      <c r="L46" s="313"/>
      <c r="M46" s="314"/>
      <c r="N46" s="315"/>
      <c r="O46" s="316"/>
      <c r="P46" s="315"/>
      <c r="Q46" s="316"/>
      <c r="Y46" s="287" t="s">
        <v>122</v>
      </c>
      <c r="Z46" s="288">
        <v>-0.94376025909634476</v>
      </c>
      <c r="AA46" s="288">
        <v>-1.7257772427480824</v>
      </c>
      <c r="AB46" s="288">
        <v>-2.5815983005621774</v>
      </c>
      <c r="AC46" s="288">
        <v>6.6519023926256722</v>
      </c>
      <c r="AD46" s="288">
        <v>4.6861639846792968</v>
      </c>
    </row>
    <row r="47" spans="1:30" ht="14.4" x14ac:dyDescent="0.3">
      <c r="A47"/>
      <c r="C47" s="124"/>
      <c r="D47" s="313"/>
      <c r="E47" s="313"/>
      <c r="F47" s="313"/>
      <c r="G47" s="314"/>
      <c r="H47" s="313"/>
      <c r="I47" s="313"/>
      <c r="J47" s="314"/>
      <c r="K47" s="313"/>
      <c r="L47" s="313"/>
      <c r="M47" s="314"/>
      <c r="N47" s="315"/>
      <c r="O47" s="316"/>
      <c r="P47" s="315"/>
      <c r="Q47" s="316"/>
      <c r="Y47" s="287" t="s">
        <v>122</v>
      </c>
      <c r="Z47" s="288">
        <v>-2.6952758285436604</v>
      </c>
      <c r="AA47" s="288">
        <v>-1.4618284367352761</v>
      </c>
      <c r="AB47" s="288">
        <v>-2.5815983005621774</v>
      </c>
      <c r="AC47" s="288">
        <v>5.7558758102623955</v>
      </c>
      <c r="AD47" s="288">
        <v>4.582162656696247</v>
      </c>
    </row>
    <row r="48" spans="1:30" ht="14.4" x14ac:dyDescent="0.3">
      <c r="A48"/>
      <c r="C48" s="124"/>
      <c r="D48" s="313"/>
      <c r="E48" s="313"/>
      <c r="F48" s="313"/>
      <c r="G48" s="314"/>
      <c r="H48" s="313"/>
      <c r="I48" s="313"/>
      <c r="J48" s="314"/>
      <c r="K48" s="313"/>
      <c r="L48" s="313"/>
      <c r="M48" s="314"/>
      <c r="N48" s="315"/>
      <c r="O48" s="317"/>
      <c r="P48" s="315"/>
      <c r="Q48" s="316"/>
      <c r="Y48" s="287" t="s">
        <v>122</v>
      </c>
      <c r="Z48" s="288">
        <v>-1.5487982313813267</v>
      </c>
      <c r="AA48" s="288">
        <v>-0.11708992112232318</v>
      </c>
      <c r="AB48" s="288">
        <v>-2.5815983005621774</v>
      </c>
      <c r="AC48" s="288">
        <v>4.9037771307796021</v>
      </c>
      <c r="AD48" s="288">
        <v>4.5983169940460851</v>
      </c>
    </row>
    <row r="49" spans="1:30" ht="14.4" x14ac:dyDescent="0.3">
      <c r="A49"/>
      <c r="C49" s="124"/>
      <c r="D49" s="313"/>
      <c r="E49" s="313"/>
      <c r="F49" s="313"/>
      <c r="G49" s="314"/>
      <c r="H49" s="313"/>
      <c r="I49" s="313"/>
      <c r="J49" s="314"/>
      <c r="K49" s="313"/>
      <c r="L49" s="313"/>
      <c r="M49" s="314"/>
      <c r="N49" s="315"/>
      <c r="O49" s="317"/>
      <c r="P49" s="315"/>
      <c r="Q49" s="316"/>
      <c r="Y49" s="287" t="s">
        <v>122</v>
      </c>
      <c r="Z49" s="288">
        <v>1.7239890089167265</v>
      </c>
      <c r="AA49" s="288">
        <v>0.91518978927626715</v>
      </c>
      <c r="AB49" s="288">
        <v>-2.5815983005621774</v>
      </c>
      <c r="AC49" s="288">
        <v>4.5371901076473051</v>
      </c>
      <c r="AD49" s="288">
        <v>4.8483233819545859</v>
      </c>
    </row>
    <row r="50" spans="1:30" ht="14.4" x14ac:dyDescent="0.3">
      <c r="A50"/>
      <c r="C50" s="124"/>
      <c r="D50" s="313"/>
      <c r="E50" s="313"/>
      <c r="F50" s="313"/>
      <c r="G50" s="314"/>
      <c r="H50" s="313"/>
      <c r="I50" s="313"/>
      <c r="J50" s="314"/>
      <c r="K50" s="313"/>
      <c r="L50" s="313"/>
      <c r="M50" s="314"/>
      <c r="N50" s="315"/>
      <c r="O50" s="317"/>
      <c r="P50" s="315"/>
      <c r="Q50" s="316"/>
      <c r="Y50" s="287" t="s">
        <v>122</v>
      </c>
      <c r="Z50" s="288">
        <v>-1.4089552855532805</v>
      </c>
      <c r="AA50" s="288">
        <v>0.99357237016813504</v>
      </c>
      <c r="AB50" s="288">
        <v>-2.5815983005621774</v>
      </c>
      <c r="AC50" s="288">
        <v>2.2827081249452164</v>
      </c>
      <c r="AD50" s="288">
        <v>4.2569346843303135</v>
      </c>
    </row>
    <row r="51" spans="1:30" ht="14.4" x14ac:dyDescent="0.3">
      <c r="A51"/>
      <c r="C51" s="124"/>
      <c r="D51" s="313"/>
      <c r="E51" s="313"/>
      <c r="F51" s="313"/>
      <c r="G51" s="314"/>
      <c r="H51" s="313"/>
      <c r="I51" s="313"/>
      <c r="J51" s="314"/>
      <c r="K51" s="313"/>
      <c r="L51" s="313"/>
      <c r="M51" s="314"/>
      <c r="N51" s="315"/>
      <c r="O51" s="317"/>
      <c r="P51" s="315"/>
      <c r="Q51" s="316"/>
      <c r="Y51" s="287" t="s">
        <v>122</v>
      </c>
      <c r="Z51" s="288">
        <v>5.2374512842457772</v>
      </c>
      <c r="AA51" s="288">
        <v>1.4660373819895676</v>
      </c>
      <c r="AB51" s="288">
        <v>-2.5815983005621774</v>
      </c>
      <c r="AC51" s="288">
        <v>3.1284789588732735</v>
      </c>
      <c r="AD51" s="288">
        <v>3.553600957460826</v>
      </c>
    </row>
    <row r="52" spans="1:30" ht="14.4" x14ac:dyDescent="0.3">
      <c r="A52"/>
      <c r="C52" s="124"/>
      <c r="D52" s="313"/>
      <c r="E52" s="313"/>
      <c r="F52" s="313"/>
      <c r="G52" s="314"/>
      <c r="H52" s="313"/>
      <c r="I52" s="313"/>
      <c r="J52" s="314"/>
      <c r="K52" s="313"/>
      <c r="L52" s="313"/>
      <c r="M52" s="314"/>
      <c r="N52" s="315"/>
      <c r="O52" s="317"/>
      <c r="P52" s="315"/>
      <c r="Q52" s="316"/>
      <c r="Y52" s="287" t="s">
        <v>122</v>
      </c>
      <c r="Z52" s="288">
        <v>6.0416778363459791</v>
      </c>
      <c r="AA52" s="288">
        <v>2.1364843280669645</v>
      </c>
      <c r="AB52" s="288">
        <v>-2.5815983005621774</v>
      </c>
      <c r="AC52" s="288">
        <v>6.6783311485486365</v>
      </c>
      <c r="AD52" s="288">
        <v>3.7345742204421959</v>
      </c>
    </row>
    <row r="53" spans="1:30" ht="14.4" x14ac:dyDescent="0.3">
      <c r="A53"/>
      <c r="C53" s="124"/>
      <c r="D53" s="313"/>
      <c r="E53" s="313"/>
      <c r="F53" s="313"/>
      <c r="G53" s="314"/>
      <c r="H53" s="313"/>
      <c r="I53" s="313"/>
      <c r="J53" s="314"/>
      <c r="K53" s="313"/>
      <c r="L53" s="313"/>
      <c r="M53" s="314"/>
      <c r="N53" s="315"/>
      <c r="O53" s="317"/>
      <c r="P53" s="315"/>
      <c r="Q53" s="316"/>
      <c r="Y53" s="287" t="s">
        <v>122</v>
      </c>
      <c r="Z53" s="288">
        <v>-0.39508219285326962</v>
      </c>
      <c r="AA53" s="288">
        <v>3.2201395747329435</v>
      </c>
      <c r="AB53" s="288">
        <v>-2.5815983005621774</v>
      </c>
      <c r="AC53" s="288">
        <v>2.5121815092557682</v>
      </c>
      <c r="AD53" s="288">
        <v>4.8385585363447694</v>
      </c>
    </row>
    <row r="54" spans="1:30" ht="14.4" x14ac:dyDescent="0.3">
      <c r="A54"/>
      <c r="C54" s="124"/>
      <c r="D54" s="318"/>
      <c r="E54" s="318"/>
      <c r="F54" s="318"/>
      <c r="G54" s="314"/>
      <c r="H54" s="313"/>
      <c r="I54" s="313"/>
      <c r="J54" s="314"/>
      <c r="K54" s="313"/>
      <c r="L54" s="313"/>
      <c r="M54" s="314"/>
      <c r="N54" s="315"/>
      <c r="O54" s="317"/>
      <c r="P54" s="315"/>
      <c r="Q54" s="316"/>
      <c r="Y54" s="287" t="s">
        <v>122</v>
      </c>
      <c r="Z54" s="288">
        <v>0.61197925420636801</v>
      </c>
      <c r="AA54" s="288">
        <v>3.7146926936188795</v>
      </c>
      <c r="AB54" s="288">
        <v>-2.5815983005621774</v>
      </c>
      <c r="AC54" s="288">
        <v>0.83253972217598005</v>
      </c>
      <c r="AD54" s="288">
        <v>5.603685240547331</v>
      </c>
    </row>
    <row r="55" spans="1:30" ht="14.4" x14ac:dyDescent="0.3">
      <c r="A55"/>
      <c r="C55" s="124"/>
      <c r="D55" s="318"/>
      <c r="E55" s="318"/>
      <c r="F55" s="318"/>
      <c r="G55" s="314"/>
      <c r="H55" s="313"/>
      <c r="I55" s="313"/>
      <c r="J55" s="314"/>
      <c r="K55" s="313"/>
      <c r="L55" s="313"/>
      <c r="M55" s="314"/>
      <c r="N55" s="315"/>
      <c r="O55" s="317"/>
      <c r="P55" s="315"/>
      <c r="Q55" s="316"/>
      <c r="Y55" s="287" t="s">
        <v>122</v>
      </c>
      <c r="Z55" s="288">
        <v>3.1443303911604517</v>
      </c>
      <c r="AA55" s="288">
        <v>3.161798564619192</v>
      </c>
      <c r="AB55" s="288">
        <v>-2.5815983005621774</v>
      </c>
      <c r="AC55" s="288">
        <v>6.1705899716491928</v>
      </c>
      <c r="AD55" s="288">
        <v>5.7930791072626215</v>
      </c>
    </row>
    <row r="56" spans="1:30" ht="14.4" x14ac:dyDescent="0.3">
      <c r="A56"/>
      <c r="C56" s="124"/>
      <c r="D56" s="318"/>
      <c r="E56" s="318"/>
      <c r="F56" s="318"/>
      <c r="G56" s="314"/>
      <c r="H56" s="313"/>
      <c r="I56" s="313"/>
      <c r="J56" s="314"/>
      <c r="K56" s="313"/>
      <c r="L56" s="313"/>
      <c r="M56" s="314"/>
      <c r="N56" s="315"/>
      <c r="O56" s="317"/>
      <c r="P56" s="315"/>
      <c r="Q56" s="316"/>
      <c r="Y56" s="287" t="s">
        <v>122</v>
      </c>
      <c r="Z56" s="288">
        <v>9.30957573557858</v>
      </c>
      <c r="AA56" s="288">
        <v>2.695542704679613</v>
      </c>
      <c r="AB56" s="288">
        <v>-2.5815983005621774</v>
      </c>
      <c r="AC56" s="288">
        <v>12.265080318965317</v>
      </c>
      <c r="AD56" s="288">
        <v>5.7561020836385426</v>
      </c>
    </row>
    <row r="57" spans="1:30" ht="14.4" x14ac:dyDescent="0.3">
      <c r="A57"/>
      <c r="C57" s="124"/>
      <c r="D57" s="318"/>
      <c r="E57" s="318"/>
      <c r="F57" s="318"/>
      <c r="G57" s="314"/>
      <c r="H57" s="313"/>
      <c r="I57" s="313"/>
      <c r="J57" s="314"/>
      <c r="K57" s="313"/>
      <c r="L57" s="313"/>
      <c r="M57" s="314"/>
      <c r="N57" s="315"/>
      <c r="O57" s="317"/>
      <c r="P57" s="315"/>
      <c r="Q57" s="316"/>
      <c r="Y57" s="287" t="s">
        <v>122</v>
      </c>
      <c r="Z57" s="288">
        <v>2.0529165466482735</v>
      </c>
      <c r="AA57" s="288">
        <v>2.7647164763956833</v>
      </c>
      <c r="AB57" s="288">
        <v>-2.5815983005621774</v>
      </c>
      <c r="AC57" s="288">
        <v>7.6385950543631509</v>
      </c>
      <c r="AD57" s="288">
        <v>6.0704516861280906</v>
      </c>
    </row>
    <row r="58" spans="1:30" ht="14.4" x14ac:dyDescent="0.3">
      <c r="A58"/>
      <c r="C58" s="124"/>
      <c r="D58" s="318"/>
      <c r="E58" s="318"/>
      <c r="F58" s="318"/>
      <c r="G58" s="314"/>
      <c r="H58" s="313"/>
      <c r="I58" s="313"/>
      <c r="J58" s="314"/>
      <c r="K58" s="313"/>
      <c r="L58" s="313"/>
      <c r="M58" s="314"/>
      <c r="N58" s="315"/>
      <c r="O58" s="317"/>
      <c r="P58" s="315"/>
      <c r="Q58" s="316"/>
      <c r="Y58" s="287" t="s">
        <v>122</v>
      </c>
      <c r="Z58" s="288">
        <v>1.3671923812479607</v>
      </c>
      <c r="AA58" s="288">
        <v>2.7812217910888566</v>
      </c>
      <c r="AB58" s="288">
        <v>-2.5815983005621774</v>
      </c>
      <c r="AC58" s="288">
        <v>4.4542360258803058</v>
      </c>
      <c r="AD58" s="288">
        <v>6.6798570644067752</v>
      </c>
    </row>
    <row r="59" spans="1:30" ht="14.4" x14ac:dyDescent="0.3">
      <c r="A59"/>
      <c r="C59" s="124"/>
      <c r="D59" s="318"/>
      <c r="E59" s="318"/>
      <c r="F59" s="318"/>
      <c r="G59" s="314"/>
      <c r="H59" s="313"/>
      <c r="I59" s="313"/>
      <c r="J59" s="314"/>
      <c r="K59" s="313"/>
      <c r="L59" s="313"/>
      <c r="M59" s="314"/>
      <c r="N59" s="315"/>
      <c r="O59" s="317"/>
      <c r="P59" s="315"/>
      <c r="Q59" s="316"/>
      <c r="Y59" s="287" t="s">
        <v>122</v>
      </c>
      <c r="Z59" s="288">
        <v>2.7778868167689281</v>
      </c>
      <c r="AA59" s="288">
        <v>1.8719157532410315</v>
      </c>
      <c r="AB59" s="288">
        <v>-2.5815983005621774</v>
      </c>
      <c r="AC59" s="288">
        <v>6.4194919831800803</v>
      </c>
      <c r="AD59" s="288">
        <v>6.2667490428522354</v>
      </c>
    </row>
    <row r="60" spans="1:30" ht="14.4" x14ac:dyDescent="0.3">
      <c r="A60"/>
      <c r="C60" s="124"/>
      <c r="D60" s="318"/>
      <c r="E60" s="318"/>
      <c r="F60" s="318"/>
      <c r="G60" s="314"/>
      <c r="H60" s="313"/>
      <c r="I60" s="313"/>
      <c r="J60" s="314"/>
      <c r="K60" s="313"/>
      <c r="L60" s="313"/>
      <c r="M60" s="314"/>
      <c r="N60" s="315"/>
      <c r="O60" s="317"/>
      <c r="P60" s="315"/>
      <c r="Q60" s="316"/>
      <c r="Y60" s="287" t="s">
        <v>122</v>
      </c>
      <c r="Z60" s="288">
        <v>8.9134209159223321E-2</v>
      </c>
      <c r="AA60" s="288">
        <v>0.59094197779816648</v>
      </c>
      <c r="AB60" s="288">
        <v>-2.5815983005621774</v>
      </c>
      <c r="AC60" s="288">
        <v>4.7126287266826097</v>
      </c>
      <c r="AD60" s="288">
        <v>5.1293458136744601</v>
      </c>
    </row>
    <row r="61" spans="1:30" ht="14.4" x14ac:dyDescent="0.3">
      <c r="A61"/>
      <c r="C61" s="124"/>
      <c r="D61" s="318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Y61" s="287" t="s">
        <v>122</v>
      </c>
      <c r="Z61" s="288">
        <v>0.72751645705857904</v>
      </c>
      <c r="AA61" s="288">
        <v>0.8819229998544299</v>
      </c>
      <c r="AB61" s="288">
        <v>-2.5815983005621774</v>
      </c>
      <c r="AC61" s="288">
        <v>5.0983773701267694</v>
      </c>
      <c r="AD61" s="288">
        <v>5.078405386751407</v>
      </c>
    </row>
    <row r="62" spans="1:30" ht="14.4" x14ac:dyDescent="0.3">
      <c r="A62"/>
      <c r="C62" s="124"/>
      <c r="D62" s="318"/>
      <c r="E62" s="318"/>
      <c r="F62" s="318"/>
      <c r="G62" s="314"/>
      <c r="H62" s="313"/>
      <c r="I62" s="313"/>
      <c r="J62" s="314"/>
      <c r="K62" s="313"/>
      <c r="L62" s="313"/>
      <c r="M62" s="314"/>
      <c r="N62" s="315"/>
      <c r="O62" s="317"/>
      <c r="P62" s="315"/>
      <c r="Q62" s="316"/>
      <c r="Y62" s="287" t="s">
        <v>122</v>
      </c>
      <c r="Z62" s="288">
        <v>-3.2208118737743239</v>
      </c>
      <c r="AA62" s="288">
        <v>1.1920595696056695</v>
      </c>
      <c r="AB62" s="288">
        <v>-2.5815983005621774</v>
      </c>
      <c r="AC62" s="288">
        <v>3.2788338207674173</v>
      </c>
      <c r="AD62" s="288">
        <v>5.8183082647396764</v>
      </c>
    </row>
    <row r="63" spans="1:30" ht="14.4" x14ac:dyDescent="0.3">
      <c r="A63"/>
      <c r="C63" s="124"/>
      <c r="D63" s="318"/>
      <c r="E63" s="318"/>
      <c r="F63" s="318"/>
      <c r="G63" s="314"/>
      <c r="H63" s="313"/>
      <c r="I63" s="313"/>
      <c r="J63" s="314"/>
      <c r="K63" s="313"/>
      <c r="L63" s="313"/>
      <c r="M63" s="314"/>
      <c r="N63" s="315"/>
      <c r="O63" s="317"/>
      <c r="P63" s="315"/>
      <c r="Q63" s="316"/>
      <c r="Y63" s="287" t="s">
        <v>122</v>
      </c>
      <c r="Z63" s="288">
        <v>0.34275930747852479</v>
      </c>
      <c r="AA63" s="288">
        <v>1.6583717693261271</v>
      </c>
      <c r="AB63" s="288">
        <v>-2.5815983005621774</v>
      </c>
      <c r="AC63" s="288">
        <v>4.3032577147208855</v>
      </c>
      <c r="AD63" s="288">
        <v>6.1626521769525953</v>
      </c>
    </row>
    <row r="64" spans="1:30" ht="14.4" x14ac:dyDescent="0.3">
      <c r="A64"/>
      <c r="C64" s="124"/>
      <c r="D64" s="318"/>
      <c r="E64" s="318"/>
      <c r="F64" s="318"/>
      <c r="G64" s="314"/>
      <c r="H64" s="313"/>
      <c r="I64" s="313"/>
      <c r="J64" s="314"/>
      <c r="K64" s="313"/>
      <c r="L64" s="313"/>
      <c r="M64" s="314"/>
      <c r="N64" s="315"/>
      <c r="O64" s="317"/>
      <c r="P64" s="315"/>
      <c r="Q64" s="316"/>
      <c r="Y64" s="287" t="s">
        <v>122</v>
      </c>
      <c r="Z64" s="288">
        <v>4.0897837010421174</v>
      </c>
      <c r="AA64" s="288">
        <v>1.7539286129412461</v>
      </c>
      <c r="AB64" s="288">
        <v>-2.5815983005621774</v>
      </c>
      <c r="AC64" s="288">
        <v>7.2820120659017817</v>
      </c>
      <c r="AD64" s="288">
        <v>6.0810745263677655</v>
      </c>
    </row>
    <row r="65" spans="1:30" ht="14.4" x14ac:dyDescent="0.3">
      <c r="A65"/>
      <c r="C65" s="124"/>
      <c r="D65" s="318"/>
      <c r="E65" s="318"/>
      <c r="F65" s="318"/>
      <c r="G65" s="314"/>
      <c r="H65" s="313"/>
      <c r="I65" s="313"/>
      <c r="J65" s="314"/>
      <c r="K65" s="313"/>
      <c r="L65" s="313"/>
      <c r="M65" s="314"/>
      <c r="N65" s="315"/>
      <c r="O65" s="317"/>
      <c r="P65" s="315"/>
      <c r="Q65" s="316"/>
      <c r="Y65" s="287" t="s">
        <v>122</v>
      </c>
      <c r="Z65" s="288">
        <v>3.5381483695066369</v>
      </c>
      <c r="AA65" s="288">
        <v>2.0519523061861538</v>
      </c>
      <c r="AB65" s="288">
        <v>-2.5815983005621774</v>
      </c>
      <c r="AC65" s="288">
        <v>9.6335561717981903</v>
      </c>
      <c r="AD65" s="288">
        <v>6.0677767647249414</v>
      </c>
    </row>
    <row r="66" spans="1:30" ht="14.4" x14ac:dyDescent="0.3">
      <c r="A66"/>
      <c r="C66" s="124"/>
      <c r="D66" s="318"/>
      <c r="E66" s="318"/>
      <c r="F66" s="318"/>
      <c r="G66" s="314"/>
      <c r="H66" s="313"/>
      <c r="I66" s="313"/>
      <c r="J66" s="314"/>
      <c r="K66" s="313"/>
      <c r="L66" s="313"/>
      <c r="M66" s="314"/>
      <c r="N66" s="315"/>
      <c r="O66" s="317"/>
      <c r="P66" s="315"/>
      <c r="Q66" s="316"/>
      <c r="Y66" s="287" t="s">
        <v>122</v>
      </c>
      <c r="Z66" s="288">
        <v>6.0420722148121317</v>
      </c>
      <c r="AA66" s="288">
        <v>3.457165309364588</v>
      </c>
      <c r="AB66" s="288">
        <v>-2.5815983005621774</v>
      </c>
      <c r="AC66" s="288">
        <v>8.8298993686705103</v>
      </c>
      <c r="AD66" s="288">
        <v>6.2767967668363003</v>
      </c>
    </row>
    <row r="67" spans="1:30" ht="14.4" x14ac:dyDescent="0.3">
      <c r="A67"/>
      <c r="C67" s="124"/>
      <c r="D67" s="318"/>
      <c r="E67" s="318"/>
      <c r="F67" s="318"/>
      <c r="G67" s="314"/>
      <c r="H67" s="313"/>
      <c r="I67" s="313"/>
      <c r="J67" s="314"/>
      <c r="K67" s="313"/>
      <c r="L67" s="313"/>
      <c r="M67" s="314"/>
      <c r="N67" s="315"/>
      <c r="O67" s="317"/>
      <c r="P67" s="315"/>
      <c r="Q67" s="316"/>
      <c r="Y67" s="287" t="s">
        <v>122</v>
      </c>
      <c r="Z67" s="288">
        <v>0.75803211446505614</v>
      </c>
      <c r="AA67" s="288">
        <v>4.4886009802568294</v>
      </c>
      <c r="AB67" s="288">
        <v>-2.5815983005621774</v>
      </c>
      <c r="AC67" s="288">
        <v>4.1415851725888047</v>
      </c>
      <c r="AD67" s="288">
        <v>6.4359705117205248</v>
      </c>
    </row>
    <row r="68" spans="1:30" ht="14.4" x14ac:dyDescent="0.3">
      <c r="A68"/>
      <c r="C68" s="124"/>
      <c r="D68" s="318"/>
      <c r="E68" s="318"/>
      <c r="F68" s="318"/>
      <c r="G68" s="314"/>
      <c r="H68" s="313"/>
      <c r="I68" s="313"/>
      <c r="J68" s="314"/>
      <c r="K68" s="313"/>
      <c r="L68" s="313"/>
      <c r="M68" s="314"/>
      <c r="N68" s="315"/>
      <c r="O68" s="317"/>
      <c r="P68" s="315"/>
      <c r="Q68" s="316"/>
      <c r="Y68" s="287">
        <v>43891</v>
      </c>
      <c r="Z68" s="288">
        <v>2.8136823097729327</v>
      </c>
      <c r="AA68" s="288">
        <v>4.4802623226422948</v>
      </c>
      <c r="AB68" s="288">
        <v>-2.5815983005621774</v>
      </c>
      <c r="AC68" s="288">
        <v>5.005293038627002</v>
      </c>
      <c r="AD68" s="288">
        <v>6.2698481080495823</v>
      </c>
    </row>
    <row r="69" spans="1:30" ht="14.4" x14ac:dyDescent="0.3">
      <c r="A69"/>
      <c r="C69" s="124"/>
      <c r="D69" s="318"/>
      <c r="E69" s="318"/>
      <c r="F69" s="318"/>
      <c r="G69" s="314"/>
      <c r="H69" s="313"/>
      <c r="I69" s="313"/>
      <c r="J69" s="314"/>
      <c r="K69" s="313"/>
      <c r="L69" s="313"/>
      <c r="M69" s="314"/>
      <c r="N69" s="315"/>
      <c r="O69" s="317"/>
      <c r="P69" s="315"/>
      <c r="Q69" s="316"/>
      <c r="Y69" s="287" t="s">
        <v>122</v>
      </c>
      <c r="Z69" s="288">
        <v>6.6156791484747153</v>
      </c>
      <c r="AA69" s="288">
        <v>4.4208940586536603</v>
      </c>
      <c r="AB69" s="288">
        <v>-2.5815983005621774</v>
      </c>
      <c r="AC69" s="288">
        <v>4.7419738355469292</v>
      </c>
      <c r="AD69" s="288">
        <v>5.9283856209767753</v>
      </c>
    </row>
    <row r="70" spans="1:30" ht="14.4" x14ac:dyDescent="0.3">
      <c r="A70"/>
      <c r="C70" s="124"/>
      <c r="D70" s="318"/>
      <c r="E70" s="318"/>
      <c r="F70" s="318"/>
      <c r="G70" s="314"/>
      <c r="H70" s="313"/>
      <c r="I70" s="313"/>
      <c r="J70" s="314"/>
      <c r="K70" s="313"/>
      <c r="L70" s="313"/>
      <c r="M70" s="314"/>
      <c r="N70" s="315"/>
      <c r="O70" s="317"/>
      <c r="P70" s="315"/>
      <c r="Q70" s="316"/>
      <c r="Y70" s="287" t="s">
        <v>122</v>
      </c>
      <c r="Z70" s="288">
        <v>7.562809003724217</v>
      </c>
      <c r="AA70" s="288">
        <v>3.8937158784671149</v>
      </c>
      <c r="AB70" s="288">
        <v>-2.5815983005621774</v>
      </c>
      <c r="AC70" s="288">
        <v>5.4174739289104537</v>
      </c>
      <c r="AD70" s="288">
        <v>5.7015857586425147</v>
      </c>
    </row>
    <row r="71" spans="1:30" ht="14.4" x14ac:dyDescent="0.3">
      <c r="A71"/>
      <c r="C71" s="124"/>
      <c r="D71" s="318"/>
      <c r="E71" s="318"/>
      <c r="F71" s="318"/>
      <c r="G71" s="314"/>
      <c r="H71" s="313"/>
      <c r="I71" s="313"/>
      <c r="J71" s="314"/>
      <c r="K71" s="313"/>
      <c r="L71" s="313"/>
      <c r="M71" s="314"/>
      <c r="N71" s="315"/>
      <c r="O71" s="317"/>
      <c r="P71" s="315"/>
      <c r="Q71" s="316"/>
      <c r="Y71" s="287" t="s">
        <v>122</v>
      </c>
      <c r="Z71" s="288">
        <v>4.031413097740371</v>
      </c>
      <c r="AA71" s="288">
        <v>3.3997225541837173</v>
      </c>
      <c r="AB71" s="288">
        <v>-2.5815983005621774</v>
      </c>
      <c r="AC71" s="288">
        <v>6.1191552402051883</v>
      </c>
      <c r="AD71" s="288">
        <v>6.1595435995615064</v>
      </c>
    </row>
    <row r="72" spans="1:30" ht="14.4" x14ac:dyDescent="0.3">
      <c r="A72"/>
      <c r="C72" s="124"/>
      <c r="D72" s="318"/>
      <c r="E72" s="318"/>
      <c r="F72" s="318"/>
      <c r="G72" s="314"/>
      <c r="H72" s="313"/>
      <c r="I72" s="313"/>
      <c r="J72" s="314"/>
      <c r="K72" s="313"/>
      <c r="L72" s="313"/>
      <c r="M72" s="314"/>
      <c r="N72" s="315"/>
      <c r="O72" s="317"/>
      <c r="P72" s="315"/>
      <c r="Q72" s="316"/>
      <c r="Y72" s="287" t="s">
        <v>122</v>
      </c>
      <c r="Z72" s="288">
        <v>3.1225705215861983</v>
      </c>
      <c r="AA72" s="288">
        <v>3.2270195773967072</v>
      </c>
      <c r="AB72" s="288">
        <v>-2.5815983005621774</v>
      </c>
      <c r="AC72" s="288">
        <v>7.2433187622885384</v>
      </c>
      <c r="AD72" s="288">
        <v>7.2207021927442678</v>
      </c>
    </row>
    <row r="73" spans="1:30" ht="14.4" x14ac:dyDescent="0.3">
      <c r="A73"/>
      <c r="C73" s="124"/>
      <c r="D73" s="318"/>
      <c r="E73" s="318"/>
      <c r="F73" s="318"/>
      <c r="G73" s="314"/>
      <c r="H73" s="313"/>
      <c r="I73" s="313"/>
      <c r="J73" s="314"/>
      <c r="K73" s="313"/>
      <c r="L73" s="313"/>
      <c r="M73" s="314"/>
      <c r="N73" s="315"/>
      <c r="O73" s="317"/>
      <c r="P73" s="315"/>
      <c r="Q73" s="316"/>
      <c r="Y73" s="287" t="s">
        <v>122</v>
      </c>
      <c r="Z73" s="288">
        <v>2.3518249535063154</v>
      </c>
      <c r="AA73" s="288">
        <v>2.6084817867507519</v>
      </c>
      <c r="AB73" s="288">
        <v>-2.5815983005621774</v>
      </c>
      <c r="AC73" s="288">
        <v>7.2423003323306858</v>
      </c>
      <c r="AD73" s="288">
        <v>8.3331848715741756</v>
      </c>
    </row>
    <row r="74" spans="1:30" ht="14.4" x14ac:dyDescent="0.3">
      <c r="A74"/>
      <c r="C74" s="124"/>
      <c r="D74" s="318"/>
      <c r="E74" s="318"/>
      <c r="F74" s="318"/>
      <c r="G74" s="314"/>
      <c r="H74" s="313"/>
      <c r="I74" s="313"/>
      <c r="J74" s="314"/>
      <c r="K74" s="313"/>
      <c r="L74" s="313"/>
      <c r="M74" s="314"/>
      <c r="N74" s="315"/>
      <c r="O74" s="317"/>
      <c r="P74" s="315"/>
      <c r="Q74" s="316"/>
      <c r="Y74" s="287" t="s">
        <v>122</v>
      </c>
      <c r="Z74" s="288">
        <v>-2.6999211555187315</v>
      </c>
      <c r="AA74" s="288">
        <v>2.086916368264796</v>
      </c>
      <c r="AB74" s="288">
        <v>-2.5815983005621774</v>
      </c>
      <c r="AC74" s="288">
        <v>7.3472900590217449</v>
      </c>
      <c r="AD74" s="288">
        <v>9.3964457327439401</v>
      </c>
    </row>
    <row r="75" spans="1:30" ht="14.4" x14ac:dyDescent="0.3">
      <c r="A75"/>
      <c r="C75" s="124"/>
      <c r="D75" s="318"/>
      <c r="E75" s="318"/>
      <c r="F75" s="318"/>
      <c r="G75" s="314"/>
      <c r="H75" s="313"/>
      <c r="I75" s="313"/>
      <c r="J75" s="314"/>
      <c r="K75" s="313"/>
      <c r="L75" s="313"/>
      <c r="M75" s="314"/>
      <c r="N75" s="315"/>
      <c r="O75" s="317"/>
      <c r="P75" s="315"/>
      <c r="Q75" s="316"/>
      <c r="Y75" s="287" t="s">
        <v>122</v>
      </c>
      <c r="Z75" s="288">
        <v>1.6047614722638621</v>
      </c>
      <c r="AA75" s="288">
        <v>2.3779575465938683</v>
      </c>
      <c r="AB75" s="288">
        <v>-2.5815983005621774</v>
      </c>
      <c r="AC75" s="288">
        <v>12.433403190906333</v>
      </c>
      <c r="AD75" s="288">
        <v>10.263841389174127</v>
      </c>
    </row>
    <row r="76" spans="1:30" ht="14.4" x14ac:dyDescent="0.3">
      <c r="A76"/>
      <c r="C76" s="124"/>
      <c r="D76" s="318"/>
      <c r="E76" s="318"/>
      <c r="F76" s="318"/>
      <c r="G76" s="314"/>
      <c r="H76" s="313"/>
      <c r="I76" s="313"/>
      <c r="J76" s="314"/>
      <c r="K76" s="313"/>
      <c r="L76" s="313"/>
      <c r="M76" s="314"/>
      <c r="N76" s="315"/>
      <c r="O76" s="317"/>
      <c r="P76" s="315"/>
      <c r="Q76" s="316"/>
      <c r="Y76" s="287" t="s">
        <v>122</v>
      </c>
      <c r="Z76" s="288">
        <v>2.2859146139530306</v>
      </c>
      <c r="AA76" s="288">
        <v>2.6131225951909616</v>
      </c>
      <c r="AB76" s="288">
        <v>-2.5815983005621774</v>
      </c>
      <c r="AC76" s="288">
        <v>12.529352587356286</v>
      </c>
      <c r="AD76" s="288">
        <v>10.857080208787275</v>
      </c>
    </row>
    <row r="77" spans="1:30" ht="14.4" x14ac:dyDescent="0.3">
      <c r="A77"/>
      <c r="C77" s="124"/>
      <c r="D77" s="318"/>
      <c r="E77" s="318"/>
      <c r="F77" s="318"/>
      <c r="G77" s="314"/>
      <c r="H77" s="313"/>
      <c r="I77" s="313"/>
      <c r="J77" s="314"/>
      <c r="K77" s="313"/>
      <c r="L77" s="313"/>
      <c r="M77" s="314"/>
      <c r="N77" s="315"/>
      <c r="O77" s="317"/>
      <c r="P77" s="315"/>
      <c r="Q77" s="316"/>
      <c r="Y77" s="287" t="s">
        <v>122</v>
      </c>
      <c r="Z77" s="288">
        <v>3.9118510743225268</v>
      </c>
      <c r="AA77" s="288">
        <v>3.0948968998139352</v>
      </c>
      <c r="AB77" s="288">
        <v>-2.5815983005621774</v>
      </c>
      <c r="AC77" s="288">
        <v>12.860299957098803</v>
      </c>
      <c r="AD77" s="288">
        <v>11.356329627243301</v>
      </c>
    </row>
    <row r="78" spans="1:30" ht="14.4" x14ac:dyDescent="0.3">
      <c r="A78"/>
      <c r="C78" s="124"/>
      <c r="D78" s="318"/>
      <c r="E78" s="318"/>
      <c r="F78" s="318"/>
      <c r="G78" s="314"/>
      <c r="H78" s="313"/>
      <c r="I78" s="313"/>
      <c r="J78" s="314"/>
      <c r="K78" s="313"/>
      <c r="L78" s="313"/>
      <c r="M78" s="314"/>
      <c r="N78" s="315"/>
      <c r="O78" s="317"/>
      <c r="P78" s="315"/>
      <c r="Q78" s="316"/>
      <c r="Y78" s="287" t="s">
        <v>122</v>
      </c>
      <c r="Z78" s="288">
        <v>6.0687013460438752</v>
      </c>
      <c r="AA78" s="288">
        <v>3.1399247914399662</v>
      </c>
      <c r="AB78" s="288">
        <v>-2.5815983005621774</v>
      </c>
      <c r="AC78" s="288">
        <v>12.190924835216492</v>
      </c>
      <c r="AD78" s="288">
        <v>10.853273448210325</v>
      </c>
    </row>
    <row r="79" spans="1:30" ht="14.4" x14ac:dyDescent="0.3">
      <c r="A79"/>
      <c r="C79" s="124"/>
      <c r="D79" s="318"/>
      <c r="E79" s="318"/>
      <c r="F79" s="318"/>
      <c r="G79" s="314"/>
      <c r="H79" s="313"/>
      <c r="I79" s="313"/>
      <c r="J79" s="314"/>
      <c r="K79" s="313"/>
      <c r="L79" s="313"/>
      <c r="M79" s="314"/>
      <c r="N79" s="315"/>
      <c r="O79" s="317"/>
      <c r="P79" s="315"/>
      <c r="Q79" s="316"/>
      <c r="Y79" s="287" t="s">
        <v>122</v>
      </c>
      <c r="Z79" s="288">
        <v>4.7687258617658514</v>
      </c>
      <c r="AA79" s="288">
        <v>3.2186848342067398</v>
      </c>
      <c r="AB79" s="288">
        <v>-2.5815983005621774</v>
      </c>
      <c r="AC79" s="288">
        <v>11.395990499580577</v>
      </c>
      <c r="AD79" s="288">
        <v>10.171507561200594</v>
      </c>
    </row>
    <row r="80" spans="1:30" ht="14.4" x14ac:dyDescent="0.3">
      <c r="A80"/>
      <c r="C80" s="124"/>
      <c r="D80" s="318"/>
      <c r="E80" s="318"/>
      <c r="F80" s="318"/>
      <c r="G80" s="314"/>
      <c r="H80" s="313"/>
      <c r="I80" s="313"/>
      <c r="J80" s="314"/>
      <c r="K80" s="313"/>
      <c r="L80" s="313"/>
      <c r="M80" s="314"/>
      <c r="N80" s="315"/>
      <c r="O80" s="317"/>
      <c r="P80" s="315"/>
      <c r="Q80" s="316"/>
      <c r="Y80" s="287" t="s">
        <v>122</v>
      </c>
      <c r="Z80" s="288">
        <v>5.7242450858671319</v>
      </c>
      <c r="AA80" s="288">
        <v>2.6834398705768372</v>
      </c>
      <c r="AB80" s="288">
        <v>-2.5815983005621774</v>
      </c>
      <c r="AC80" s="288">
        <v>10.737046261522877</v>
      </c>
      <c r="AD80" s="288">
        <v>9.4350668797355421</v>
      </c>
    </row>
    <row r="81" spans="1:30" ht="14.4" x14ac:dyDescent="0.3">
      <c r="A81"/>
      <c r="C81" s="124"/>
      <c r="D81" s="318"/>
      <c r="E81" s="318"/>
      <c r="F81" s="318"/>
      <c r="G81" s="314"/>
      <c r="H81" s="313"/>
      <c r="I81" s="313"/>
      <c r="J81" s="314"/>
      <c r="K81" s="313"/>
      <c r="L81" s="313"/>
      <c r="M81" s="314"/>
      <c r="N81" s="315"/>
      <c r="O81" s="317"/>
      <c r="P81" s="315"/>
      <c r="Q81" s="316"/>
      <c r="Y81" s="287" t="s">
        <v>122</v>
      </c>
      <c r="Z81" s="288">
        <v>-2.3847259141365131</v>
      </c>
      <c r="AA81" s="288">
        <v>1.7392928076055794</v>
      </c>
      <c r="AB81" s="288">
        <v>-2.5815983005621774</v>
      </c>
      <c r="AC81" s="288">
        <v>3.8258968057909044</v>
      </c>
      <c r="AD81" s="288">
        <v>8.3132295974376724</v>
      </c>
    </row>
    <row r="82" spans="1:30" ht="14.4" x14ac:dyDescent="0.3">
      <c r="A82"/>
      <c r="C82" s="124"/>
      <c r="D82" s="318"/>
      <c r="E82" s="318"/>
      <c r="F82" s="318"/>
      <c r="G82" s="314"/>
      <c r="H82" s="313"/>
      <c r="I82" s="313"/>
      <c r="J82" s="314"/>
      <c r="K82" s="313"/>
      <c r="L82" s="313"/>
      <c r="M82" s="314"/>
      <c r="N82" s="315"/>
      <c r="O82" s="317"/>
      <c r="P82" s="315"/>
      <c r="Q82" s="316"/>
      <c r="Y82" s="287" t="s">
        <v>122</v>
      </c>
      <c r="Z82" s="288">
        <v>2.156081771631273</v>
      </c>
      <c r="AA82" s="288">
        <v>8.1575648741952431E-2</v>
      </c>
      <c r="AB82" s="288">
        <v>-2.5815983005621774</v>
      </c>
      <c r="AC82" s="288">
        <v>7.6610419818382098</v>
      </c>
      <c r="AD82" s="288">
        <v>7.0479565098006463</v>
      </c>
    </row>
    <row r="83" spans="1:30" ht="14.4" x14ac:dyDescent="0.3">
      <c r="A83"/>
      <c r="C83" s="124"/>
      <c r="D83" s="318"/>
      <c r="E83" s="318"/>
      <c r="F83" s="318"/>
      <c r="G83" s="314"/>
      <c r="H83" s="313"/>
      <c r="I83" s="313"/>
      <c r="J83" s="314"/>
      <c r="K83" s="313"/>
      <c r="L83" s="313"/>
      <c r="M83" s="314"/>
      <c r="N83" s="315"/>
      <c r="O83" s="317"/>
      <c r="P83" s="315"/>
      <c r="Q83" s="316"/>
      <c r="Y83" s="287" t="s">
        <v>122</v>
      </c>
      <c r="Z83" s="288">
        <v>-1.4608001314562855</v>
      </c>
      <c r="AA83" s="288">
        <v>-2.7897747884639408</v>
      </c>
      <c r="AB83" s="288">
        <v>-2.5815983005621774</v>
      </c>
      <c r="AC83" s="288">
        <v>7.3742678171009288</v>
      </c>
      <c r="AD83" s="288">
        <v>4.1787831516199718</v>
      </c>
    </row>
    <row r="84" spans="1:30" ht="14.4" x14ac:dyDescent="0.3">
      <c r="A84"/>
      <c r="C84" s="124"/>
      <c r="D84" s="318"/>
      <c r="E84" s="318"/>
      <c r="F84" s="318"/>
      <c r="G84" s="314"/>
      <c r="H84" s="313"/>
      <c r="I84" s="313"/>
      <c r="J84" s="314"/>
      <c r="K84" s="313"/>
      <c r="L84" s="313"/>
      <c r="M84" s="314"/>
      <c r="N84" s="315"/>
      <c r="O84" s="317"/>
      <c r="P84" s="315"/>
      <c r="Q84" s="316"/>
      <c r="Y84" s="287" t="s">
        <v>122</v>
      </c>
      <c r="Z84" s="288">
        <v>-2.6971783664762783</v>
      </c>
      <c r="AA84" s="288">
        <v>-5.79061892088012</v>
      </c>
      <c r="AB84" s="288">
        <v>-2.5815983005621774</v>
      </c>
      <c r="AC84" s="288">
        <v>5.0074389810137205</v>
      </c>
      <c r="AD84" s="288">
        <v>1.2403602355163323</v>
      </c>
    </row>
    <row r="85" spans="1:30" ht="14.4" x14ac:dyDescent="0.3">
      <c r="A85"/>
      <c r="C85" s="124"/>
      <c r="D85" s="318"/>
      <c r="E85" s="318"/>
      <c r="F85" s="318"/>
      <c r="G85" s="314"/>
      <c r="H85" s="313"/>
      <c r="I85" s="313"/>
      <c r="J85" s="314"/>
      <c r="K85" s="313"/>
      <c r="L85" s="313"/>
      <c r="M85" s="314"/>
      <c r="N85" s="315"/>
      <c r="O85" s="317"/>
      <c r="P85" s="315"/>
      <c r="Q85" s="316"/>
      <c r="Y85" s="287" t="s">
        <v>122</v>
      </c>
      <c r="Z85" s="288">
        <v>-5.5353187660015131</v>
      </c>
      <c r="AA85" s="288">
        <v>-8.4364651635838417</v>
      </c>
      <c r="AB85" s="288">
        <v>-2.5815983005621774</v>
      </c>
      <c r="AC85" s="288">
        <v>3.3340132217573029</v>
      </c>
      <c r="AD85" s="288">
        <v>-1.4200019161512663</v>
      </c>
    </row>
    <row r="86" spans="1:30" ht="14.4" x14ac:dyDescent="0.3">
      <c r="A86"/>
      <c r="C86" s="124"/>
      <c r="D86" s="318"/>
      <c r="E86" s="318"/>
      <c r="F86" s="318"/>
      <c r="G86" s="314"/>
      <c r="H86" s="313"/>
      <c r="I86" s="313"/>
      <c r="J86" s="314"/>
      <c r="K86" s="313"/>
      <c r="L86" s="313"/>
      <c r="M86" s="314"/>
      <c r="N86" s="315"/>
      <c r="O86" s="317"/>
      <c r="P86" s="315"/>
      <c r="Q86" s="316"/>
      <c r="Y86" s="287" t="s">
        <v>122</v>
      </c>
      <c r="Z86" s="288">
        <v>-15.330727198675399</v>
      </c>
      <c r="AA86" s="288">
        <v>-12.350779245227823</v>
      </c>
      <c r="AB86" s="288">
        <v>-2.5815983005621774</v>
      </c>
      <c r="AC86" s="288">
        <v>-8.6882230076841438</v>
      </c>
      <c r="AD86" s="288">
        <v>-5.6057890278330529</v>
      </c>
    </row>
    <row r="87" spans="1:30" ht="14.4" x14ac:dyDescent="0.3">
      <c r="A87"/>
      <c r="C87" s="124"/>
      <c r="D87" s="318"/>
      <c r="E87" s="318"/>
      <c r="F87" s="318"/>
      <c r="G87" s="314"/>
      <c r="H87" s="313"/>
      <c r="I87" s="313"/>
      <c r="J87" s="314"/>
      <c r="K87" s="313"/>
      <c r="L87" s="313"/>
      <c r="M87" s="314"/>
      <c r="N87" s="315"/>
      <c r="O87" s="317"/>
      <c r="P87" s="315"/>
      <c r="Q87" s="316"/>
      <c r="Y87" s="287" t="s">
        <v>122</v>
      </c>
      <c r="Z87" s="288">
        <v>-15.281663841046123</v>
      </c>
      <c r="AA87" s="288">
        <v>-15.088078192362632</v>
      </c>
      <c r="AB87" s="288">
        <v>-2.5815983005621774</v>
      </c>
      <c r="AC87" s="288">
        <v>-9.8319141512025965</v>
      </c>
      <c r="AD87" s="288">
        <v>-9.2392998138860349</v>
      </c>
    </row>
    <row r="88" spans="1:30" ht="14.4" x14ac:dyDescent="0.3">
      <c r="A88"/>
      <c r="C88" s="124"/>
      <c r="D88" s="318"/>
      <c r="E88" s="318"/>
      <c r="F88" s="318"/>
      <c r="G88" s="314"/>
      <c r="H88" s="313"/>
      <c r="I88" s="313"/>
      <c r="J88" s="314"/>
      <c r="K88" s="313"/>
      <c r="L88" s="313"/>
      <c r="M88" s="314"/>
      <c r="N88" s="315"/>
      <c r="O88" s="317"/>
      <c r="P88" s="315"/>
      <c r="Q88" s="316"/>
      <c r="Y88" s="287" t="s">
        <v>122</v>
      </c>
      <c r="Z88" s="288">
        <v>-20.905649613062565</v>
      </c>
      <c r="AA88" s="288">
        <v>-18.04217458999419</v>
      </c>
      <c r="AB88" s="288">
        <v>-2.5815983005621774</v>
      </c>
      <c r="AC88" s="288">
        <v>-14.796638255882286</v>
      </c>
      <c r="AD88" s="288">
        <v>-12.788390721654773</v>
      </c>
    </row>
    <row r="89" spans="1:30" ht="14.4" x14ac:dyDescent="0.3">
      <c r="A89"/>
      <c r="C89" s="124"/>
      <c r="D89" s="318"/>
      <c r="E89" s="318"/>
      <c r="F89" s="318"/>
      <c r="G89" s="314"/>
      <c r="H89" s="313"/>
      <c r="I89" s="313"/>
      <c r="J89" s="314"/>
      <c r="K89" s="313"/>
      <c r="L89" s="313"/>
      <c r="M89" s="314"/>
      <c r="N89" s="315"/>
      <c r="O89" s="317"/>
      <c r="P89" s="315"/>
      <c r="Q89" s="316"/>
      <c r="Y89" s="287" t="s">
        <v>122</v>
      </c>
      <c r="Z89" s="288">
        <v>-25.244116799876593</v>
      </c>
      <c r="AA89" s="288">
        <v>-20.22497561429255</v>
      </c>
      <c r="AB89" s="288">
        <v>-2.5815983005621774</v>
      </c>
      <c r="AC89" s="288">
        <v>-21.639467799934295</v>
      </c>
      <c r="AD89" s="288">
        <v>-16.203908119137584</v>
      </c>
    </row>
    <row r="90" spans="1:30" ht="14.4" x14ac:dyDescent="0.3">
      <c r="A90"/>
      <c r="C90" s="124"/>
      <c r="D90" s="318"/>
      <c r="E90" s="318"/>
      <c r="F90" s="318"/>
      <c r="G90" s="314"/>
      <c r="H90" s="313"/>
      <c r="I90" s="313"/>
      <c r="J90" s="314"/>
      <c r="K90" s="313"/>
      <c r="L90" s="313"/>
      <c r="M90" s="314"/>
      <c r="N90" s="315"/>
      <c r="O90" s="317"/>
      <c r="P90" s="315"/>
      <c r="Q90" s="316"/>
      <c r="Y90" s="287" t="s">
        <v>122</v>
      </c>
      <c r="Z90" s="288">
        <v>-20.621892761399948</v>
      </c>
      <c r="AA90" s="288">
        <v>-21.037388653477517</v>
      </c>
      <c r="AB90" s="288">
        <v>-2.5815983005621774</v>
      </c>
      <c r="AC90" s="288">
        <v>-18.060307685269947</v>
      </c>
      <c r="AD90" s="288">
        <v>-18.072742009075633</v>
      </c>
    </row>
    <row r="91" spans="1:30" ht="14.4" x14ac:dyDescent="0.3">
      <c r="A91"/>
      <c r="C91" s="124"/>
      <c r="D91" s="318"/>
      <c r="E91" s="318"/>
      <c r="F91" s="318"/>
      <c r="G91" s="314"/>
      <c r="H91" s="313"/>
      <c r="I91" s="313"/>
      <c r="J91" s="314"/>
      <c r="K91" s="313"/>
      <c r="L91" s="313"/>
      <c r="M91" s="314"/>
      <c r="N91" s="315"/>
      <c r="O91" s="317"/>
      <c r="P91" s="315"/>
      <c r="Q91" s="316"/>
      <c r="Y91" s="287" t="s">
        <v>122</v>
      </c>
      <c r="Z91" s="288">
        <v>-23.375853149897186</v>
      </c>
      <c r="AA91" s="288">
        <v>-21.62932333374588</v>
      </c>
      <c r="AB91" s="288">
        <v>-2.5815983005621774</v>
      </c>
      <c r="AC91" s="288">
        <v>-19.83619737336744</v>
      </c>
      <c r="AD91" s="288">
        <v>-19.475145082080363</v>
      </c>
    </row>
    <row r="92" spans="1:30" ht="14.4" x14ac:dyDescent="0.3">
      <c r="A92"/>
      <c r="C92" s="124"/>
      <c r="D92" s="318"/>
      <c r="E92" s="318"/>
      <c r="F92" s="318"/>
      <c r="G92" s="314"/>
      <c r="H92" s="313"/>
      <c r="I92" s="313"/>
      <c r="J92" s="314"/>
      <c r="K92" s="313"/>
      <c r="L92" s="313"/>
      <c r="M92" s="314"/>
      <c r="N92" s="315"/>
      <c r="O92" s="317"/>
      <c r="P92" s="315"/>
      <c r="Q92" s="316"/>
      <c r="Y92" s="287" t="s">
        <v>122</v>
      </c>
      <c r="Z92" s="288">
        <v>-20.814925936090013</v>
      </c>
      <c r="AA92" s="288">
        <v>-22.520309252508092</v>
      </c>
      <c r="AB92" s="288">
        <v>-2.5815983005621774</v>
      </c>
      <c r="AC92" s="288">
        <v>-20.57460856062238</v>
      </c>
      <c r="AD92" s="288">
        <v>-20.668775010560591</v>
      </c>
    </row>
    <row r="93" spans="1:30" ht="14.4" x14ac:dyDescent="0.3">
      <c r="A93"/>
      <c r="C93" s="124"/>
      <c r="D93" s="318"/>
      <c r="E93" s="318"/>
      <c r="F93" s="318"/>
      <c r="G93" s="314"/>
      <c r="H93" s="313"/>
      <c r="I93" s="313"/>
      <c r="J93" s="314"/>
      <c r="K93" s="313"/>
      <c r="L93" s="313"/>
      <c r="M93" s="314"/>
      <c r="N93" s="315"/>
      <c r="O93" s="317"/>
      <c r="P93" s="315"/>
      <c r="Q93" s="316"/>
      <c r="Y93" s="287" t="s">
        <v>122</v>
      </c>
      <c r="Z93" s="288">
        <v>-21.017618472970224</v>
      </c>
      <c r="AA93" s="288">
        <v>-23.15530752954508</v>
      </c>
      <c r="AB93" s="288">
        <v>-2.5815983005621774</v>
      </c>
      <c r="AC93" s="288">
        <v>-21.770060237250476</v>
      </c>
      <c r="AD93" s="288">
        <v>-21.083407231459507</v>
      </c>
    </row>
    <row r="94" spans="1:30" ht="14.4" x14ac:dyDescent="0.3">
      <c r="A94"/>
      <c r="C94" s="124"/>
      <c r="D94" s="318"/>
      <c r="E94" s="318"/>
      <c r="F94" s="318"/>
      <c r="G94" s="314"/>
      <c r="H94" s="313"/>
      <c r="I94" s="313"/>
      <c r="J94" s="314"/>
      <c r="K94" s="313"/>
      <c r="L94" s="313"/>
      <c r="M94" s="314"/>
      <c r="N94" s="315"/>
      <c r="O94" s="317"/>
      <c r="P94" s="315"/>
      <c r="Q94" s="316"/>
      <c r="Y94" s="287" t="s">
        <v>122</v>
      </c>
      <c r="Z94" s="288">
        <v>-19.425206602924657</v>
      </c>
      <c r="AA94" s="288">
        <v>-23.136081995841657</v>
      </c>
      <c r="AB94" s="288">
        <v>-2.5815983005621774</v>
      </c>
      <c r="AC94" s="288">
        <v>-19.648735662235723</v>
      </c>
      <c r="AD94" s="288">
        <v>-20.65350283383005</v>
      </c>
    </row>
    <row r="95" spans="1:30" ht="14.4" x14ac:dyDescent="0.3">
      <c r="A95"/>
      <c r="C95" s="124"/>
      <c r="D95" s="318"/>
      <c r="E95" s="318"/>
      <c r="F95" s="318"/>
      <c r="G95" s="314"/>
      <c r="H95" s="313"/>
      <c r="I95" s="313"/>
      <c r="J95" s="314"/>
      <c r="K95" s="313"/>
      <c r="L95" s="313"/>
      <c r="M95" s="314"/>
      <c r="N95" s="315"/>
      <c r="O95" s="317"/>
      <c r="P95" s="315"/>
      <c r="Q95" s="316"/>
      <c r="Y95" s="287" t="s">
        <v>122</v>
      </c>
      <c r="Z95" s="288">
        <v>-27.142551044398008</v>
      </c>
      <c r="AA95" s="288">
        <v>-22.555767443440697</v>
      </c>
      <c r="AB95" s="288">
        <v>-2.5815983005621774</v>
      </c>
      <c r="AC95" s="288">
        <v>-23.152047755243885</v>
      </c>
      <c r="AD95" s="288">
        <v>-22.135589867817878</v>
      </c>
    </row>
    <row r="96" spans="1:30" ht="14.4" x14ac:dyDescent="0.3">
      <c r="A96"/>
      <c r="C96" s="124"/>
      <c r="D96" s="318"/>
      <c r="E96" s="318"/>
      <c r="F96" s="318"/>
      <c r="G96" s="314"/>
      <c r="H96" s="313"/>
      <c r="I96" s="313"/>
      <c r="J96" s="314"/>
      <c r="K96" s="313"/>
      <c r="L96" s="313"/>
      <c r="M96" s="314"/>
      <c r="N96" s="315"/>
      <c r="O96" s="317"/>
      <c r="P96" s="315"/>
      <c r="Q96" s="316"/>
      <c r="Y96" s="287" t="s">
        <v>122</v>
      </c>
      <c r="Z96" s="288">
        <v>-29.689104739135544</v>
      </c>
      <c r="AA96" s="288">
        <v>-22.380681101366815</v>
      </c>
      <c r="AB96" s="288">
        <v>-2.5815983005621774</v>
      </c>
      <c r="AC96" s="288">
        <v>-24.541893346226701</v>
      </c>
      <c r="AD96" s="288">
        <v>-21.561994318195381</v>
      </c>
    </row>
    <row r="97" spans="1:30" ht="14.4" x14ac:dyDescent="0.3">
      <c r="A97"/>
      <c r="C97" s="124"/>
      <c r="D97" s="318"/>
      <c r="E97" s="318"/>
      <c r="F97" s="318"/>
      <c r="G97" s="314"/>
      <c r="H97" s="313"/>
      <c r="I97" s="313"/>
      <c r="J97" s="314"/>
      <c r="K97" s="313"/>
      <c r="L97" s="313"/>
      <c r="M97" s="314"/>
      <c r="N97" s="315"/>
      <c r="O97" s="317"/>
      <c r="P97" s="315"/>
      <c r="Q97" s="316"/>
      <c r="Y97" s="287" t="s">
        <v>122</v>
      </c>
      <c r="Z97" s="288">
        <v>-20.487314025475939</v>
      </c>
      <c r="AA97" s="288">
        <v>-22.502234179502324</v>
      </c>
      <c r="AB97" s="288">
        <v>-2.5815983005621774</v>
      </c>
      <c r="AC97" s="288">
        <v>-15.050976901863748</v>
      </c>
      <c r="AD97" s="288">
        <v>-21.31622096868384</v>
      </c>
    </row>
    <row r="98" spans="1:30" ht="14.4" x14ac:dyDescent="0.3">
      <c r="A98"/>
      <c r="C98" s="124"/>
      <c r="D98" s="318"/>
      <c r="E98" s="318"/>
      <c r="F98" s="318"/>
      <c r="G98" s="314"/>
      <c r="H98" s="313"/>
      <c r="I98" s="313"/>
      <c r="J98" s="314"/>
      <c r="K98" s="313"/>
      <c r="L98" s="313"/>
      <c r="M98" s="314"/>
      <c r="N98" s="315"/>
      <c r="O98" s="317"/>
      <c r="P98" s="315"/>
      <c r="Q98" s="316"/>
      <c r="Y98" s="287" t="s">
        <v>122</v>
      </c>
      <c r="Z98" s="288">
        <v>-19.313651283090511</v>
      </c>
      <c r="AA98" s="288">
        <v>-23.119836254158137</v>
      </c>
      <c r="AB98" s="288">
        <v>-2.5815983005621774</v>
      </c>
      <c r="AC98" s="288">
        <v>-30.210806611282223</v>
      </c>
      <c r="AD98" s="288">
        <v>-21.028414367059977</v>
      </c>
    </row>
    <row r="99" spans="1:30" ht="14.4" x14ac:dyDescent="0.3">
      <c r="A99"/>
      <c r="C99" s="124"/>
      <c r="D99" s="318"/>
      <c r="E99" s="318"/>
      <c r="F99" s="318"/>
      <c r="G99" s="314"/>
      <c r="H99" s="313"/>
      <c r="I99" s="313"/>
      <c r="J99" s="314"/>
      <c r="K99" s="313"/>
      <c r="L99" s="313"/>
      <c r="M99" s="314"/>
      <c r="N99" s="315"/>
      <c r="O99" s="317"/>
      <c r="P99" s="315"/>
      <c r="Q99" s="316"/>
      <c r="Y99" s="287">
        <v>43922</v>
      </c>
      <c r="Z99" s="288">
        <v>-19.589321541572822</v>
      </c>
      <c r="AA99" s="288">
        <v>-23.189593612869746</v>
      </c>
      <c r="AB99" s="288">
        <v>-17.780250956952102</v>
      </c>
      <c r="AC99" s="288">
        <v>-16.559439713264908</v>
      </c>
      <c r="AD99" s="288">
        <v>-21.049051497920658</v>
      </c>
    </row>
    <row r="100" spans="1:30" ht="14.4" x14ac:dyDescent="0.3">
      <c r="A100"/>
      <c r="C100" s="124"/>
      <c r="D100" s="318"/>
      <c r="E100" s="318"/>
      <c r="F100" s="318"/>
      <c r="G100" s="314"/>
      <c r="H100" s="313"/>
      <c r="I100" s="313"/>
      <c r="J100" s="314"/>
      <c r="K100" s="313"/>
      <c r="L100" s="313"/>
      <c r="M100" s="314"/>
      <c r="N100" s="315"/>
      <c r="O100" s="317"/>
      <c r="P100" s="315"/>
      <c r="Q100" s="316"/>
      <c r="Y100" s="287" t="s">
        <v>122</v>
      </c>
      <c r="Z100" s="288">
        <v>-21.868490019918795</v>
      </c>
      <c r="AA100" s="288">
        <v>-23.004582725932703</v>
      </c>
      <c r="AB100" s="288">
        <v>-17.780250956952102</v>
      </c>
      <c r="AC100" s="288">
        <v>-20.049646790669712</v>
      </c>
      <c r="AD100" s="288">
        <v>-20.719507628881022</v>
      </c>
    </row>
    <row r="101" spans="1:30" ht="14.4" x14ac:dyDescent="0.3">
      <c r="A101"/>
      <c r="C101" s="124"/>
      <c r="D101" s="318"/>
      <c r="E101" s="318"/>
      <c r="F101" s="318"/>
      <c r="G101" s="314"/>
      <c r="H101" s="313"/>
      <c r="I101" s="313"/>
      <c r="J101" s="314"/>
      <c r="K101" s="313"/>
      <c r="L101" s="313"/>
      <c r="M101" s="314"/>
      <c r="N101" s="315"/>
      <c r="O101" s="317"/>
      <c r="P101" s="315"/>
      <c r="Q101" s="316"/>
      <c r="Y101" s="287" t="s">
        <v>122</v>
      </c>
      <c r="Z101" s="288">
        <v>-23.748421125515346</v>
      </c>
      <c r="AA101" s="288">
        <v>-23.859925337459973</v>
      </c>
      <c r="AB101" s="288">
        <v>-17.780250956952102</v>
      </c>
      <c r="AC101" s="288">
        <v>-17.634089450868672</v>
      </c>
      <c r="AD101" s="288">
        <v>-21.352109388010906</v>
      </c>
    </row>
    <row r="102" spans="1:30" ht="14.4" x14ac:dyDescent="0.3">
      <c r="A102"/>
      <c r="C102" s="124"/>
      <c r="D102" s="318"/>
      <c r="E102" s="318"/>
      <c r="F102" s="318"/>
      <c r="G102" s="314"/>
      <c r="H102" s="313"/>
      <c r="I102" s="313"/>
      <c r="J102" s="314"/>
      <c r="K102" s="313"/>
      <c r="L102" s="313"/>
      <c r="M102" s="314"/>
      <c r="N102" s="315"/>
      <c r="O102" s="317"/>
      <c r="P102" s="315"/>
      <c r="Q102" s="316"/>
      <c r="Y102" s="287" t="s">
        <v>122</v>
      </c>
      <c r="Z102" s="288">
        <v>-27.630852555379278</v>
      </c>
      <c r="AA102" s="288">
        <v>-24.856388377242091</v>
      </c>
      <c r="AB102" s="288">
        <v>-17.780250956952102</v>
      </c>
      <c r="AC102" s="288">
        <v>-23.296507671268643</v>
      </c>
      <c r="AD102" s="288">
        <v>-19.585617701684896</v>
      </c>
    </row>
    <row r="103" spans="1:30" ht="14.4" x14ac:dyDescent="0.3">
      <c r="A103"/>
      <c r="C103" s="124"/>
      <c r="D103" s="318"/>
      <c r="E103" s="318"/>
      <c r="F103" s="318"/>
      <c r="G103" s="314"/>
      <c r="H103" s="313"/>
      <c r="I103" s="313"/>
      <c r="J103" s="314"/>
      <c r="K103" s="313"/>
      <c r="L103" s="313"/>
      <c r="M103" s="314"/>
      <c r="N103" s="315"/>
      <c r="O103" s="317"/>
      <c r="P103" s="315"/>
      <c r="Q103" s="316"/>
      <c r="Y103" s="287" t="s">
        <v>122</v>
      </c>
      <c r="Z103" s="288">
        <v>-28.394028530576243</v>
      </c>
      <c r="AA103" s="288">
        <v>-26.001815269423439</v>
      </c>
      <c r="AB103" s="288">
        <v>-17.780250956952102</v>
      </c>
      <c r="AC103" s="288">
        <v>-22.235086262949238</v>
      </c>
      <c r="AD103" s="288">
        <v>-20.097359086470732</v>
      </c>
    </row>
    <row r="104" spans="1:30" ht="14.4" x14ac:dyDescent="0.3">
      <c r="A104"/>
      <c r="C104" s="124"/>
      <c r="D104" s="318"/>
      <c r="E104" s="318"/>
      <c r="F104" s="318"/>
      <c r="G104" s="314"/>
      <c r="H104" s="313"/>
      <c r="I104" s="313"/>
      <c r="J104" s="314"/>
      <c r="K104" s="313"/>
      <c r="L104" s="313"/>
      <c r="M104" s="314"/>
      <c r="N104" s="315"/>
      <c r="O104" s="317"/>
      <c r="P104" s="315"/>
      <c r="Q104" s="316"/>
      <c r="Y104" s="287" t="s">
        <v>122</v>
      </c>
      <c r="Z104" s="288">
        <v>-26.474712306166815</v>
      </c>
      <c r="AA104" s="288">
        <v>-26.774730891851338</v>
      </c>
      <c r="AB104" s="288">
        <v>-17.780250956952102</v>
      </c>
      <c r="AC104" s="288">
        <v>-19.479189215772905</v>
      </c>
      <c r="AD104" s="288">
        <v>-19.757165571773491</v>
      </c>
    </row>
    <row r="105" spans="1:30" ht="14.4" x14ac:dyDescent="0.3">
      <c r="A105"/>
      <c r="C105" s="124"/>
      <c r="D105" s="318"/>
      <c r="E105" s="318"/>
      <c r="F105" s="318"/>
      <c r="G105" s="314"/>
      <c r="H105" s="313"/>
      <c r="I105" s="313"/>
      <c r="J105" s="314"/>
      <c r="K105" s="313"/>
      <c r="L105" s="313"/>
      <c r="M105" s="314"/>
      <c r="N105" s="315"/>
      <c r="O105" s="317"/>
      <c r="P105" s="315"/>
      <c r="Q105" s="316"/>
      <c r="Y105" s="287" t="s">
        <v>122</v>
      </c>
      <c r="Z105" s="288">
        <v>-26.288892561565309</v>
      </c>
      <c r="AA105" s="288">
        <v>-27.761616914549517</v>
      </c>
      <c r="AB105" s="288">
        <v>-17.780250956952102</v>
      </c>
      <c r="AC105" s="288">
        <v>-17.84536480700018</v>
      </c>
      <c r="AD105" s="288">
        <v>-20.962161182322603</v>
      </c>
    </row>
    <row r="106" spans="1:30" ht="14.4" x14ac:dyDescent="0.3">
      <c r="A106"/>
      <c r="C106" s="124"/>
      <c r="D106" s="318"/>
      <c r="E106" s="318"/>
      <c r="F106" s="318"/>
      <c r="G106" s="314"/>
      <c r="H106" s="313"/>
      <c r="I106" s="313"/>
      <c r="J106" s="314"/>
      <c r="K106" s="313"/>
      <c r="L106" s="313"/>
      <c r="M106" s="314"/>
      <c r="N106" s="315"/>
      <c r="O106" s="317"/>
      <c r="P106" s="315"/>
      <c r="Q106" s="316"/>
      <c r="Y106" s="287" t="s">
        <v>122</v>
      </c>
      <c r="Z106" s="288">
        <v>-27.607309786842265</v>
      </c>
      <c r="AA106" s="288">
        <v>-27.629566631381469</v>
      </c>
      <c r="AB106" s="288">
        <v>-17.780250956952102</v>
      </c>
      <c r="AC106" s="288">
        <v>-20.141629406765773</v>
      </c>
      <c r="AD106" s="288">
        <v>-20.680286966242079</v>
      </c>
    </row>
    <row r="107" spans="1:30" ht="14.4" x14ac:dyDescent="0.3">
      <c r="A107"/>
      <c r="C107" s="124"/>
      <c r="D107" s="318"/>
      <c r="E107" s="318"/>
      <c r="F107" s="318"/>
      <c r="G107" s="314"/>
      <c r="H107" s="313"/>
      <c r="I107" s="313"/>
      <c r="J107" s="314"/>
      <c r="K107" s="313"/>
      <c r="L107" s="313"/>
      <c r="M107" s="314"/>
      <c r="N107" s="315"/>
      <c r="O107" s="317"/>
      <c r="P107" s="315"/>
      <c r="Q107" s="316"/>
      <c r="Y107" s="287" t="s">
        <v>122</v>
      </c>
      <c r="Z107" s="288">
        <v>-27.278899376914094</v>
      </c>
      <c r="AA107" s="288">
        <v>-27.906976147061354</v>
      </c>
      <c r="AB107" s="288">
        <v>-17.780250956952102</v>
      </c>
      <c r="AC107" s="288">
        <v>-17.668292187789021</v>
      </c>
      <c r="AD107" s="288">
        <v>-20.920519620515343</v>
      </c>
    </row>
    <row r="108" spans="1:30" ht="14.4" x14ac:dyDescent="0.3">
      <c r="A108"/>
      <c r="C108" s="124"/>
      <c r="D108" s="318"/>
      <c r="E108" s="318"/>
      <c r="F108" s="318"/>
      <c r="G108" s="314"/>
      <c r="H108" s="313"/>
      <c r="I108" s="313"/>
      <c r="J108" s="314"/>
      <c r="K108" s="313"/>
      <c r="L108" s="313"/>
      <c r="M108" s="314"/>
      <c r="N108" s="315"/>
      <c r="O108" s="317"/>
      <c r="P108" s="315"/>
      <c r="Q108" s="316"/>
      <c r="Y108" s="287" t="s">
        <v>122</v>
      </c>
      <c r="Z108" s="288">
        <v>-30.656623284402635</v>
      </c>
      <c r="AA108" s="288">
        <v>-27.209487060684442</v>
      </c>
      <c r="AB108" s="288">
        <v>-17.780250956952102</v>
      </c>
      <c r="AC108" s="288">
        <v>-26.069058724712463</v>
      </c>
      <c r="AD108" s="288">
        <v>-20.126793387045353</v>
      </c>
    </row>
    <row r="109" spans="1:30" ht="14.4" x14ac:dyDescent="0.3">
      <c r="A109"/>
      <c r="C109" s="124"/>
      <c r="D109" s="318"/>
      <c r="E109" s="318"/>
      <c r="F109" s="318"/>
      <c r="G109" s="314"/>
      <c r="H109" s="313"/>
      <c r="I109" s="313"/>
      <c r="J109" s="314"/>
      <c r="K109" s="313"/>
      <c r="L109" s="313"/>
      <c r="M109" s="314"/>
      <c r="N109" s="315"/>
      <c r="O109" s="317"/>
      <c r="P109" s="315"/>
      <c r="Q109" s="316"/>
      <c r="Y109" s="287" t="s">
        <v>122</v>
      </c>
      <c r="Z109" s="288">
        <v>-26.706500573202923</v>
      </c>
      <c r="AA109" s="288">
        <v>-26.783016817657732</v>
      </c>
      <c r="AB109" s="288">
        <v>-17.780250956952102</v>
      </c>
      <c r="AC109" s="288">
        <v>-21.323388158704972</v>
      </c>
      <c r="AD109" s="288">
        <v>-19.792826311959249</v>
      </c>
    </row>
    <row r="110" spans="1:30" ht="14.4" x14ac:dyDescent="0.3">
      <c r="A110"/>
      <c r="C110" s="124"/>
      <c r="D110" s="318"/>
      <c r="E110" s="318"/>
      <c r="F110" s="318"/>
      <c r="G110" s="314"/>
      <c r="H110" s="313"/>
      <c r="I110" s="313"/>
      <c r="J110" s="314"/>
      <c r="K110" s="313"/>
      <c r="L110" s="313"/>
      <c r="M110" s="314"/>
      <c r="N110" s="315"/>
      <c r="O110" s="317"/>
      <c r="P110" s="315"/>
      <c r="Q110" s="316"/>
      <c r="Y110" s="287" t="s">
        <v>122</v>
      </c>
      <c r="Z110" s="288">
        <v>-30.33589514033542</v>
      </c>
      <c r="AA110" s="288">
        <v>-26.121285267657299</v>
      </c>
      <c r="AB110" s="288">
        <v>-17.780250956952102</v>
      </c>
      <c r="AC110" s="288">
        <v>-23.916714842862092</v>
      </c>
      <c r="AD110" s="288">
        <v>-19.127173679542757</v>
      </c>
    </row>
    <row r="111" spans="1:30" ht="14.4" x14ac:dyDescent="0.3">
      <c r="A111"/>
      <c r="C111" s="124"/>
      <c r="D111" s="318"/>
      <c r="E111" s="318"/>
      <c r="F111" s="318"/>
      <c r="G111" s="314"/>
      <c r="H111" s="313"/>
      <c r="I111" s="313"/>
      <c r="J111" s="314"/>
      <c r="K111" s="313"/>
      <c r="L111" s="313"/>
      <c r="M111" s="314"/>
      <c r="N111" s="315"/>
      <c r="O111" s="317"/>
      <c r="P111" s="315"/>
      <c r="Q111" s="316"/>
      <c r="Y111" s="287" t="s">
        <v>122</v>
      </c>
      <c r="Z111" s="288">
        <v>-21.59228870152846</v>
      </c>
      <c r="AA111" s="288">
        <v>-25.585373833280535</v>
      </c>
      <c r="AB111" s="288">
        <v>-17.780250956952102</v>
      </c>
      <c r="AC111" s="288">
        <v>-13.923105581482972</v>
      </c>
      <c r="AD111" s="288">
        <v>-19.334553776770495</v>
      </c>
    </row>
    <row r="112" spans="1:30" ht="14.4" x14ac:dyDescent="0.3">
      <c r="A112"/>
      <c r="C112" s="124"/>
      <c r="D112" s="318"/>
      <c r="E112" s="318"/>
      <c r="F112" s="318"/>
      <c r="G112" s="314"/>
      <c r="H112" s="313"/>
      <c r="I112" s="313"/>
      <c r="J112" s="314"/>
      <c r="K112" s="313"/>
      <c r="L112" s="313"/>
      <c r="M112" s="314"/>
      <c r="N112" s="315"/>
      <c r="O112" s="317"/>
      <c r="P112" s="315"/>
      <c r="Q112" s="316"/>
      <c r="Y112" s="287" t="s">
        <v>122</v>
      </c>
      <c r="Z112" s="288">
        <v>-23.303600860378278</v>
      </c>
      <c r="AA112" s="288">
        <v>-24.776386039896948</v>
      </c>
      <c r="AB112" s="288">
        <v>-17.780250956952102</v>
      </c>
      <c r="AC112" s="288">
        <v>-15.507595281397442</v>
      </c>
      <c r="AD112" s="288">
        <v>-19.11375134677413</v>
      </c>
    </row>
    <row r="113" spans="1:30" ht="14.4" x14ac:dyDescent="0.3">
      <c r="A113"/>
      <c r="C113" s="124"/>
      <c r="D113" s="318"/>
      <c r="E113" s="318"/>
      <c r="F113" s="318"/>
      <c r="G113" s="314"/>
      <c r="H113" s="313"/>
      <c r="I113" s="313"/>
      <c r="J113" s="314"/>
      <c r="K113" s="313"/>
      <c r="L113" s="313"/>
      <c r="M113" s="314"/>
      <c r="N113" s="315"/>
      <c r="O113" s="317"/>
      <c r="P113" s="315"/>
      <c r="Q113" s="316"/>
      <c r="Y113" s="287" t="s">
        <v>122</v>
      </c>
      <c r="Z113" s="288">
        <v>-22.975188936839263</v>
      </c>
      <c r="AA113" s="288">
        <v>-25.030238043333078</v>
      </c>
      <c r="AB113" s="288">
        <v>-17.780250956952102</v>
      </c>
      <c r="AC113" s="288">
        <v>-15.48206097985036</v>
      </c>
      <c r="AD113" s="288">
        <v>-19.257357877208808</v>
      </c>
    </row>
    <row r="114" spans="1:30" ht="14.4" x14ac:dyDescent="0.3">
      <c r="A114"/>
      <c r="C114" s="124"/>
      <c r="D114" s="318"/>
      <c r="E114" s="318"/>
      <c r="F114" s="318"/>
      <c r="G114" s="314"/>
      <c r="H114" s="313"/>
      <c r="I114" s="313"/>
      <c r="J114" s="314"/>
      <c r="K114" s="313"/>
      <c r="L114" s="313"/>
      <c r="M114" s="314"/>
      <c r="N114" s="315"/>
      <c r="O114" s="317"/>
      <c r="P114" s="315"/>
      <c r="Q114" s="316"/>
      <c r="Y114" s="287" t="s">
        <v>122</v>
      </c>
      <c r="Z114" s="288">
        <v>-23.527519336276786</v>
      </c>
      <c r="AA114" s="288">
        <v>-25.348021777804298</v>
      </c>
      <c r="AB114" s="288">
        <v>-17.780250956952102</v>
      </c>
      <c r="AC114" s="288">
        <v>-19.119952868383166</v>
      </c>
      <c r="AD114" s="288">
        <v>-19.391177276388426</v>
      </c>
    </row>
    <row r="115" spans="1:30" ht="15" customHeight="1" x14ac:dyDescent="0.3">
      <c r="A115"/>
      <c r="C115" s="124"/>
      <c r="D115" s="318"/>
      <c r="E115" s="318"/>
      <c r="F115" s="318"/>
      <c r="G115" s="314"/>
      <c r="H115" s="313"/>
      <c r="I115" s="313"/>
      <c r="J115" s="314"/>
      <c r="K115" s="313"/>
      <c r="L115" s="313"/>
      <c r="M115" s="314"/>
      <c r="N115" s="315"/>
      <c r="O115" s="317"/>
      <c r="P115" s="315"/>
      <c r="Q115" s="316"/>
      <c r="Y115" s="287" t="s">
        <v>122</v>
      </c>
      <c r="Z115" s="288">
        <v>-24.993708730717511</v>
      </c>
      <c r="AA115" s="288">
        <v>-25.849536540492274</v>
      </c>
      <c r="AB115" s="288">
        <v>-17.780250956952102</v>
      </c>
      <c r="AC115" s="288">
        <v>-24.523441714737899</v>
      </c>
      <c r="AD115" s="288">
        <v>-19.511451832963484</v>
      </c>
    </row>
    <row r="116" spans="1:30" ht="15" customHeight="1" x14ac:dyDescent="0.3">
      <c r="A116"/>
      <c r="C116" s="124"/>
      <c r="D116" s="318"/>
      <c r="E116" s="318"/>
      <c r="F116" s="318"/>
      <c r="G116" s="314"/>
      <c r="H116" s="313"/>
      <c r="I116" s="313"/>
      <c r="J116" s="314"/>
      <c r="K116" s="313"/>
      <c r="L116" s="313"/>
      <c r="M116" s="314"/>
      <c r="N116" s="315"/>
      <c r="O116" s="317"/>
      <c r="P116" s="315"/>
      <c r="Q116" s="316"/>
      <c r="Y116" s="287" t="s">
        <v>122</v>
      </c>
      <c r="Z116" s="288">
        <v>-28.483464597255843</v>
      </c>
      <c r="AA116" s="288">
        <v>-25.682164634207059</v>
      </c>
      <c r="AB116" s="288">
        <v>-17.780250956952102</v>
      </c>
      <c r="AC116" s="288">
        <v>-22.328633871747726</v>
      </c>
      <c r="AD116" s="288">
        <v>-19.018333101492001</v>
      </c>
    </row>
    <row r="117" spans="1:30" ht="15" customHeight="1" x14ac:dyDescent="0.3">
      <c r="A117"/>
      <c r="C117" s="124"/>
      <c r="D117" s="318"/>
      <c r="E117" s="318"/>
      <c r="F117" s="318"/>
      <c r="G117" s="314"/>
      <c r="H117" s="313"/>
      <c r="I117" s="313"/>
      <c r="J117" s="314"/>
      <c r="K117" s="313"/>
      <c r="L117" s="313"/>
      <c r="M117" s="314"/>
      <c r="N117" s="315"/>
      <c r="O117" s="317"/>
      <c r="P117" s="315"/>
      <c r="Q117" s="316"/>
      <c r="Y117" s="287" t="s">
        <v>122</v>
      </c>
      <c r="Z117" s="288">
        <v>-32.560381281633958</v>
      </c>
      <c r="AA117" s="288">
        <v>-26.206143420085002</v>
      </c>
      <c r="AB117" s="288">
        <v>-17.780250956952102</v>
      </c>
      <c r="AC117" s="288">
        <v>-24.853450637119437</v>
      </c>
      <c r="AD117" s="288">
        <v>-19.572557268502418</v>
      </c>
    </row>
    <row r="118" spans="1:30" ht="15" customHeight="1" x14ac:dyDescent="0.3">
      <c r="A118"/>
      <c r="C118" s="124"/>
      <c r="D118" s="318"/>
      <c r="E118" s="318"/>
      <c r="F118" s="318"/>
      <c r="G118" s="314"/>
      <c r="H118" s="313"/>
      <c r="I118" s="313"/>
      <c r="J118" s="314"/>
      <c r="K118" s="313"/>
      <c r="L118" s="313"/>
      <c r="M118" s="314"/>
      <c r="N118" s="315"/>
      <c r="O118" s="317"/>
      <c r="P118" s="315"/>
      <c r="Q118" s="316"/>
      <c r="Y118" s="287" t="s">
        <v>122</v>
      </c>
      <c r="Z118" s="288">
        <v>-25.102892040344283</v>
      </c>
      <c r="AA118" s="288">
        <v>-25.980579066287735</v>
      </c>
      <c r="AB118" s="288">
        <v>-17.780250956952102</v>
      </c>
      <c r="AC118" s="288">
        <v>-14.765027477508369</v>
      </c>
      <c r="AD118" s="288">
        <v>-18.975697425284629</v>
      </c>
    </row>
    <row r="119" spans="1:30" ht="15" customHeight="1" x14ac:dyDescent="0.3">
      <c r="A119"/>
      <c r="C119" s="124"/>
      <c r="D119" s="318"/>
      <c r="E119" s="318"/>
      <c r="F119" s="318"/>
      <c r="G119" s="314"/>
      <c r="H119" s="313"/>
      <c r="I119" s="313"/>
      <c r="J119" s="314"/>
      <c r="K119" s="313"/>
      <c r="L119" s="313"/>
      <c r="M119" s="314"/>
      <c r="N119" s="315"/>
      <c r="O119" s="317"/>
      <c r="P119" s="315"/>
      <c r="Q119" s="316"/>
      <c r="Y119" s="287" t="s">
        <v>122</v>
      </c>
      <c r="Z119" s="288">
        <v>-22.131997516381766</v>
      </c>
      <c r="AA119" s="288">
        <v>-26.179917213123094</v>
      </c>
      <c r="AB119" s="288">
        <v>-17.780250956952102</v>
      </c>
      <c r="AC119" s="288">
        <v>-12.055764161097045</v>
      </c>
      <c r="AD119" s="288">
        <v>-17.915922401214079</v>
      </c>
    </row>
    <row r="120" spans="1:30" ht="15" customHeight="1" x14ac:dyDescent="0.3">
      <c r="A120"/>
      <c r="C120" s="124"/>
      <c r="D120" s="318"/>
      <c r="E120" s="318"/>
      <c r="F120" s="318"/>
      <c r="G120" s="314"/>
      <c r="H120" s="313"/>
      <c r="I120" s="313"/>
      <c r="J120" s="314"/>
      <c r="K120" s="313"/>
      <c r="L120" s="313"/>
      <c r="M120" s="314"/>
      <c r="N120" s="315"/>
      <c r="O120" s="317"/>
      <c r="P120" s="315"/>
      <c r="Q120" s="316"/>
      <c r="Y120" s="287" t="s">
        <v>122</v>
      </c>
      <c r="Z120" s="288">
        <v>-26.643040437984858</v>
      </c>
      <c r="AA120" s="288">
        <v>-26.403333926665827</v>
      </c>
      <c r="AB120" s="288">
        <v>-17.780250956952102</v>
      </c>
      <c r="AC120" s="288">
        <v>-19.361630148923297</v>
      </c>
      <c r="AD120" s="288">
        <v>-18.127454033070368</v>
      </c>
    </row>
    <row r="121" spans="1:30" ht="15" customHeight="1" x14ac:dyDescent="0.3">
      <c r="A121"/>
      <c r="C121" s="124"/>
      <c r="D121" s="318"/>
      <c r="E121" s="318"/>
      <c r="F121" s="318"/>
      <c r="G121" s="314"/>
      <c r="H121" s="313"/>
      <c r="I121" s="313"/>
      <c r="J121" s="314"/>
      <c r="K121" s="313"/>
      <c r="L121" s="313"/>
      <c r="M121" s="314"/>
      <c r="N121" s="315"/>
      <c r="O121" s="317"/>
      <c r="P121" s="315"/>
      <c r="Q121" s="316"/>
      <c r="Y121" s="287" t="s">
        <v>122</v>
      </c>
      <c r="Z121" s="288">
        <v>-21.948568859695904</v>
      </c>
      <c r="AA121" s="288">
        <v>-25.421814029328228</v>
      </c>
      <c r="AB121" s="288">
        <v>-17.780250956952102</v>
      </c>
      <c r="AC121" s="288">
        <v>-14.94193396585861</v>
      </c>
      <c r="AD121" s="288">
        <v>-18.003175800847867</v>
      </c>
    </row>
    <row r="122" spans="1:30" ht="14.4" x14ac:dyDescent="0.3">
      <c r="A122"/>
      <c r="C122" s="319"/>
      <c r="D122" s="318"/>
      <c r="E122" s="318"/>
      <c r="F122" s="318"/>
      <c r="G122" s="318"/>
      <c r="H122" s="313"/>
      <c r="I122" s="313"/>
      <c r="J122" s="314"/>
      <c r="K122" s="313"/>
      <c r="L122" s="313"/>
      <c r="M122" s="314"/>
      <c r="N122" s="318"/>
      <c r="O122" s="318"/>
      <c r="P122" s="318"/>
      <c r="Q122" s="318"/>
      <c r="Y122" s="287" t="s">
        <v>122</v>
      </c>
      <c r="Z122" s="288">
        <v>-26.389075758565021</v>
      </c>
      <c r="AA122" s="288">
        <v>-24.922147079492571</v>
      </c>
      <c r="AB122" s="288">
        <v>-17.780250956952102</v>
      </c>
      <c r="AC122" s="288">
        <v>-17.105016546244073</v>
      </c>
      <c r="AD122" s="288">
        <v>-18.850092048977142</v>
      </c>
    </row>
    <row r="123" spans="1:30" ht="14.4" x14ac:dyDescent="0.3">
      <c r="A123"/>
      <c r="C123" s="319"/>
      <c r="D123" s="318"/>
      <c r="E123" s="318"/>
      <c r="F123" s="318"/>
      <c r="G123" s="318"/>
      <c r="H123" s="313"/>
      <c r="I123" s="313"/>
      <c r="J123" s="314"/>
      <c r="K123" s="313"/>
      <c r="L123" s="313"/>
      <c r="M123" s="314"/>
      <c r="N123" s="318"/>
      <c r="O123" s="318"/>
      <c r="P123" s="318"/>
      <c r="Q123" s="318"/>
      <c r="Y123" s="287" t="s">
        <v>122</v>
      </c>
      <c r="Z123" s="288">
        <v>-30.047381592054997</v>
      </c>
      <c r="AA123" s="288">
        <v>-24.531891006079558</v>
      </c>
      <c r="AB123" s="288">
        <v>-17.780250956952102</v>
      </c>
      <c r="AC123" s="288">
        <v>-23.809355294741749</v>
      </c>
      <c r="AD123" s="288">
        <v>-19.73025112445195</v>
      </c>
    </row>
    <row r="124" spans="1:30" ht="14.4" x14ac:dyDescent="0.3">
      <c r="A124"/>
      <c r="C124" s="319"/>
      <c r="D124" s="318"/>
      <c r="E124" s="318"/>
      <c r="F124" s="318"/>
      <c r="G124" s="318"/>
      <c r="H124" s="313"/>
      <c r="I124" s="313"/>
      <c r="J124" s="314"/>
      <c r="K124" s="313"/>
      <c r="L124" s="313"/>
      <c r="M124" s="314"/>
      <c r="N124" s="318"/>
      <c r="O124" s="318"/>
      <c r="P124" s="318"/>
      <c r="Q124" s="318"/>
      <c r="Y124" s="287" t="s">
        <v>122</v>
      </c>
      <c r="Z124" s="288">
        <v>-25.689742000270758</v>
      </c>
      <c r="AA124" s="288">
        <v>-23.403339592189319</v>
      </c>
      <c r="AB124" s="288">
        <v>-17.780250956952102</v>
      </c>
      <c r="AC124" s="288">
        <v>-23.983503011561936</v>
      </c>
      <c r="AD124" s="288">
        <v>-19.241633228023424</v>
      </c>
    </row>
    <row r="125" spans="1:30" ht="14.4" x14ac:dyDescent="0.3">
      <c r="A125"/>
      <c r="C125" s="319"/>
      <c r="D125" s="318"/>
      <c r="E125" s="318"/>
      <c r="F125" s="318"/>
      <c r="G125" s="318"/>
      <c r="H125" s="313"/>
      <c r="I125" s="313"/>
      <c r="J125" s="314"/>
      <c r="K125" s="313"/>
      <c r="L125" s="313"/>
      <c r="M125" s="314"/>
      <c r="N125" s="318"/>
      <c r="O125" s="318"/>
      <c r="P125" s="318"/>
      <c r="Q125" s="318"/>
      <c r="Y125" s="287" t="s">
        <v>122</v>
      </c>
      <c r="Z125" s="288">
        <v>-21.605223391494711</v>
      </c>
      <c r="AA125" s="288">
        <v>-23.36717047200629</v>
      </c>
      <c r="AB125" s="288">
        <v>-17.780250956952102</v>
      </c>
      <c r="AC125" s="288">
        <v>-20.693441214413298</v>
      </c>
      <c r="AD125" s="288">
        <v>-19.111802946780859</v>
      </c>
    </row>
    <row r="126" spans="1:30" ht="14.4" x14ac:dyDescent="0.3">
      <c r="A126"/>
      <c r="C126" s="319"/>
      <c r="D126" s="318"/>
      <c r="E126" s="318"/>
      <c r="F126" s="318"/>
      <c r="G126" s="318"/>
      <c r="H126" s="313"/>
      <c r="I126" s="313"/>
      <c r="J126" s="314"/>
      <c r="K126" s="313"/>
      <c r="L126" s="313"/>
      <c r="M126" s="314"/>
      <c r="N126" s="318"/>
      <c r="O126" s="318"/>
      <c r="P126" s="318"/>
      <c r="Q126" s="318"/>
      <c r="Y126" s="287" t="s">
        <v>122</v>
      </c>
      <c r="Z126" s="288">
        <v>-19.40020500249064</v>
      </c>
      <c r="AA126" s="288">
        <v>-23.665397708745235</v>
      </c>
      <c r="AB126" s="288">
        <v>-17.780250956952102</v>
      </c>
      <c r="AC126" s="288">
        <v>-18.216877689420684</v>
      </c>
      <c r="AD126" s="288">
        <v>-19.569275826398698</v>
      </c>
    </row>
    <row r="127" spans="1:30" ht="14.4" x14ac:dyDescent="0.3">
      <c r="A127"/>
      <c r="C127" s="319"/>
      <c r="D127" s="318"/>
      <c r="E127" s="318"/>
      <c r="F127" s="318"/>
      <c r="G127" s="318"/>
      <c r="H127" s="313"/>
      <c r="I127" s="313"/>
      <c r="J127" s="314"/>
      <c r="K127" s="313"/>
      <c r="L127" s="313"/>
      <c r="M127" s="314"/>
      <c r="N127" s="318"/>
      <c r="O127" s="318"/>
      <c r="P127" s="318"/>
      <c r="Q127" s="318"/>
      <c r="Y127" s="287" t="s">
        <v>122</v>
      </c>
      <c r="Z127" s="288">
        <v>-18.743180540753208</v>
      </c>
      <c r="AA127" s="288">
        <v>-23.31011407378892</v>
      </c>
      <c r="AB127" s="288">
        <v>-17.780250956952102</v>
      </c>
      <c r="AC127" s="288">
        <v>-15.941304873923599</v>
      </c>
      <c r="AD127" s="288">
        <v>-19.48296693012864</v>
      </c>
    </row>
    <row r="128" spans="1:30" ht="14.4" x14ac:dyDescent="0.3">
      <c r="A128"/>
      <c r="C128" s="319"/>
      <c r="D128" s="318"/>
      <c r="E128" s="318"/>
      <c r="F128" s="318"/>
      <c r="G128" s="318"/>
      <c r="H128" s="313"/>
      <c r="I128" s="313"/>
      <c r="J128" s="314"/>
      <c r="K128" s="313"/>
      <c r="L128" s="313"/>
      <c r="M128" s="314"/>
      <c r="N128" s="318"/>
      <c r="O128" s="318"/>
      <c r="P128" s="318"/>
      <c r="Q128" s="318"/>
      <c r="Y128" s="287" t="s">
        <v>122</v>
      </c>
      <c r="Z128" s="288">
        <v>-21.695385018414711</v>
      </c>
      <c r="AA128" s="288">
        <v>-24.07025878044799</v>
      </c>
      <c r="AB128" s="288">
        <v>-17.780250956952102</v>
      </c>
      <c r="AC128" s="288">
        <v>-14.033121997160663</v>
      </c>
      <c r="AD128" s="288">
        <v>-19.893631594163789</v>
      </c>
    </row>
    <row r="129" spans="1:30" ht="14.4" x14ac:dyDescent="0.3">
      <c r="A129"/>
      <c r="C129" s="319"/>
      <c r="D129" s="318"/>
      <c r="E129" s="318"/>
      <c r="F129" s="318"/>
      <c r="G129" s="318"/>
      <c r="H129" s="313"/>
      <c r="I129" s="313"/>
      <c r="J129" s="314"/>
      <c r="K129" s="313"/>
      <c r="L129" s="313"/>
      <c r="M129" s="314"/>
      <c r="N129" s="318"/>
      <c r="O129" s="318"/>
      <c r="P129" s="318"/>
      <c r="Q129" s="318"/>
      <c r="Y129" s="287">
        <v>43952</v>
      </c>
      <c r="Z129" s="288">
        <v>-28.476666415737618</v>
      </c>
      <c r="AA129" s="288">
        <v>-23.610323557473276</v>
      </c>
      <c r="AB129" s="288">
        <v>-17.780250956952102</v>
      </c>
      <c r="AC129" s="288">
        <v>-20.307326703568975</v>
      </c>
      <c r="AD129" s="288">
        <v>-19.296894007728895</v>
      </c>
    </row>
    <row r="130" spans="1:30" x14ac:dyDescent="0.3">
      <c r="A130"/>
      <c r="C130" s="320"/>
      <c r="D130" s="321"/>
      <c r="E130" s="321"/>
      <c r="F130" s="321"/>
      <c r="G130" s="321"/>
      <c r="H130" s="322"/>
      <c r="I130" s="322"/>
      <c r="J130" s="323"/>
      <c r="K130" s="324"/>
      <c r="L130" s="324"/>
      <c r="M130" s="323"/>
      <c r="N130" s="323"/>
      <c r="O130" s="323"/>
      <c r="P130" s="323"/>
      <c r="Q130" s="322"/>
      <c r="Y130" s="287" t="s">
        <v>122</v>
      </c>
      <c r="Z130" s="288">
        <v>-27.56039614736078</v>
      </c>
      <c r="AA130" s="288">
        <v>-24.157183688073072</v>
      </c>
      <c r="AB130" s="288">
        <v>-17.780250956952102</v>
      </c>
      <c r="AC130" s="288">
        <v>-23.205193020851326</v>
      </c>
      <c r="AD130" s="288">
        <v>-19.212189457552238</v>
      </c>
    </row>
    <row r="131" spans="1:30" ht="15.6" customHeight="1" x14ac:dyDescent="0.3">
      <c r="A131"/>
      <c r="C131" s="8"/>
      <c r="D131" s="8"/>
      <c r="E131" s="8"/>
      <c r="F131" s="8"/>
      <c r="G131" s="8"/>
      <c r="H131" s="8"/>
      <c r="J131" s="8"/>
      <c r="M131" s="8"/>
      <c r="N131" s="8"/>
      <c r="O131" s="8"/>
      <c r="P131" s="8"/>
      <c r="Y131" s="287" t="s">
        <v>122</v>
      </c>
      <c r="Z131" s="288">
        <v>-31.010754946884258</v>
      </c>
      <c r="AA131" s="288">
        <v>-24.424592506429143</v>
      </c>
      <c r="AB131" s="288">
        <v>-17.780250956952102</v>
      </c>
      <c r="AC131" s="288">
        <v>-26.858155659807963</v>
      </c>
      <c r="AD131" s="288">
        <v>-19.51150837421806</v>
      </c>
    </row>
    <row r="132" spans="1:30" ht="15.6" customHeight="1" x14ac:dyDescent="0.3">
      <c r="A132"/>
      <c r="C132" s="8"/>
      <c r="D132" s="8"/>
      <c r="E132" s="8"/>
      <c r="F132" s="8"/>
      <c r="G132" s="8"/>
      <c r="H132" s="8"/>
      <c r="I132" s="8"/>
      <c r="J132" s="8"/>
      <c r="M132" s="8"/>
      <c r="N132" s="8"/>
      <c r="O132" s="8"/>
      <c r="P132" s="8"/>
      <c r="Y132" s="287" t="s">
        <v>122</v>
      </c>
      <c r="Z132" s="288">
        <v>-18.385676830671702</v>
      </c>
      <c r="AA132" s="288">
        <v>-24.757625514765895</v>
      </c>
      <c r="AB132" s="288">
        <v>-17.780250956952102</v>
      </c>
      <c r="AC132" s="288">
        <v>-16.51627810936904</v>
      </c>
      <c r="AD132" s="288">
        <v>-20.383710098042393</v>
      </c>
    </row>
    <row r="133" spans="1:30" ht="15.6" customHeight="1" x14ac:dyDescent="0.3">
      <c r="A133"/>
      <c r="Y133" s="287" t="s">
        <v>122</v>
      </c>
      <c r="Z133" s="288">
        <v>-23.228225916689212</v>
      </c>
      <c r="AA133" s="288">
        <v>-23.791535945887397</v>
      </c>
      <c r="AB133" s="288">
        <v>-17.780250956952102</v>
      </c>
      <c r="AC133" s="288">
        <v>-17.623945838184113</v>
      </c>
      <c r="AD133" s="288">
        <v>-19.678498061816235</v>
      </c>
    </row>
    <row r="134" spans="1:30" ht="15.6" customHeight="1" x14ac:dyDescent="0.3">
      <c r="A134"/>
      <c r="C134" s="390"/>
      <c r="D134" s="390"/>
      <c r="E134" s="390"/>
      <c r="F134" s="390"/>
      <c r="G134" s="390"/>
      <c r="H134" s="390"/>
      <c r="I134" s="390"/>
      <c r="J134" s="390"/>
      <c r="K134" s="390"/>
      <c r="L134" s="390"/>
      <c r="M134" s="390"/>
      <c r="N134" s="390"/>
      <c r="Y134" s="287" t="s">
        <v>122</v>
      </c>
      <c r="Z134" s="288">
        <v>-20.615042269245727</v>
      </c>
      <c r="AA134" s="288">
        <v>-23.619598217789424</v>
      </c>
      <c r="AB134" s="288">
        <v>-17.780250956952102</v>
      </c>
      <c r="AC134" s="288">
        <v>-18.03653729058432</v>
      </c>
      <c r="AD134" s="288">
        <v>-19.404681421611478</v>
      </c>
    </row>
    <row r="135" spans="1:30" ht="15.6" customHeight="1" x14ac:dyDescent="0.3">
      <c r="A135"/>
      <c r="C135"/>
      <c r="D135"/>
      <c r="Y135" s="287" t="s">
        <v>122</v>
      </c>
      <c r="Z135" s="288">
        <v>-24.026616076771983</v>
      </c>
      <c r="AA135" s="288">
        <v>-23.410431441175671</v>
      </c>
      <c r="AB135" s="288">
        <v>-17.780250956952102</v>
      </c>
      <c r="AC135" s="288">
        <v>-20.138534063931019</v>
      </c>
      <c r="AD135" s="288">
        <v>-19.101173521386084</v>
      </c>
    </row>
    <row r="136" spans="1:30" ht="15.6" customHeight="1" x14ac:dyDescent="0.3">
      <c r="A136"/>
      <c r="C136" s="391"/>
      <c r="D136" s="392"/>
      <c r="E136" s="395"/>
      <c r="F136" s="396"/>
      <c r="G136" s="396"/>
      <c r="H136" s="397"/>
      <c r="I136" s="395"/>
      <c r="J136" s="396"/>
      <c r="K136" s="396"/>
      <c r="L136" s="397"/>
      <c r="Y136" s="287" t="s">
        <v>122</v>
      </c>
      <c r="Z136" s="288">
        <v>-21.714039433588123</v>
      </c>
      <c r="AA136" s="288">
        <v>-24.130984204991897</v>
      </c>
      <c r="AB136" s="288">
        <v>-17.780250956952102</v>
      </c>
      <c r="AC136" s="288">
        <v>-15.370842449985872</v>
      </c>
      <c r="AD136" s="288">
        <v>-19.411159843168239</v>
      </c>
    </row>
    <row r="137" spans="1:30" ht="15.6" customHeight="1" x14ac:dyDescent="0.3">
      <c r="A137"/>
      <c r="C137" s="393"/>
      <c r="D137" s="394"/>
      <c r="E137" s="398"/>
      <c r="F137" s="400"/>
      <c r="G137" s="414"/>
      <c r="H137" s="392"/>
      <c r="I137" s="398"/>
      <c r="J137" s="400"/>
      <c r="K137" s="414"/>
      <c r="L137" s="392"/>
      <c r="Y137" s="287" t="s">
        <v>122</v>
      </c>
      <c r="Z137" s="288">
        <v>-26.35683205067496</v>
      </c>
      <c r="AA137" s="288">
        <v>-23.970707134373935</v>
      </c>
      <c r="AB137" s="288">
        <v>-17.780250956952102</v>
      </c>
      <c r="AC137" s="288">
        <v>-21.288476539417999</v>
      </c>
      <c r="AD137" s="288">
        <v>-19.046298626051207</v>
      </c>
    </row>
    <row r="138" spans="1:30" ht="15.6" customHeight="1" x14ac:dyDescent="0.3">
      <c r="A138"/>
      <c r="C138" s="393"/>
      <c r="D138" s="394"/>
      <c r="E138" s="399"/>
      <c r="F138" s="401"/>
      <c r="G138" s="415"/>
      <c r="H138" s="394"/>
      <c r="I138" s="399"/>
      <c r="J138" s="401"/>
      <c r="K138" s="415"/>
      <c r="L138" s="394"/>
      <c r="Y138" s="287" t="s">
        <v>122</v>
      </c>
      <c r="Z138" s="288">
        <v>-29.546587510588012</v>
      </c>
      <c r="AA138" s="288">
        <v>-24.178201017625952</v>
      </c>
      <c r="AB138" s="288">
        <v>-17.780250956952102</v>
      </c>
      <c r="AC138" s="288">
        <v>-24.733600358230248</v>
      </c>
      <c r="AD138" s="288">
        <v>-18.662986315971686</v>
      </c>
    </row>
    <row r="139" spans="1:30" ht="15.6" customHeight="1" x14ac:dyDescent="0.3">
      <c r="A139"/>
      <c r="C139" s="134"/>
      <c r="D139" s="135"/>
      <c r="E139" s="135"/>
      <c r="J139" s="8"/>
      <c r="K139" s="325"/>
      <c r="Y139" s="287" t="s">
        <v>122</v>
      </c>
      <c r="Z139" s="288">
        <v>-23.429546177385259</v>
      </c>
      <c r="AA139" s="288">
        <v>-23.897431648596644</v>
      </c>
      <c r="AB139" s="288">
        <v>-17.780250956952102</v>
      </c>
      <c r="AC139" s="288">
        <v>-18.686182361844089</v>
      </c>
      <c r="AD139" s="288">
        <v>-18.072953224291815</v>
      </c>
    </row>
    <row r="140" spans="1:30" x14ac:dyDescent="0.3">
      <c r="A140"/>
      <c r="C140" s="326"/>
      <c r="D140" s="326"/>
      <c r="E140" s="326"/>
      <c r="F140" s="326"/>
      <c r="G140" s="326"/>
      <c r="H140" s="326"/>
      <c r="I140" s="326"/>
      <c r="J140" s="326"/>
      <c r="K140" s="327"/>
      <c r="L140" s="327"/>
      <c r="M140" s="326"/>
      <c r="N140" s="326"/>
      <c r="O140" s="326"/>
      <c r="Y140" s="287" t="s">
        <v>122</v>
      </c>
      <c r="Z140" s="288">
        <v>-22.106286422363507</v>
      </c>
      <c r="AA140" s="288">
        <v>-23.099330390865276</v>
      </c>
      <c r="AB140" s="288">
        <v>-17.780250956952102</v>
      </c>
      <c r="AC140" s="288">
        <v>-15.069917318364929</v>
      </c>
      <c r="AD140" s="288">
        <v>-18.613297062868817</v>
      </c>
    </row>
    <row r="141" spans="1:30" x14ac:dyDescent="0.3">
      <c r="A141"/>
      <c r="C141" s="382"/>
      <c r="D141" s="382"/>
      <c r="E141" s="328"/>
      <c r="F141" s="329"/>
      <c r="G141" s="330"/>
      <c r="H141" s="331"/>
      <c r="I141" s="328"/>
      <c r="J141" s="329"/>
      <c r="K141" s="332"/>
      <c r="L141" s="332"/>
      <c r="N141" s="333"/>
      <c r="Y141" s="287" t="s">
        <v>122</v>
      </c>
      <c r="Z141" s="288">
        <v>-22.06749945200982</v>
      </c>
      <c r="AA141" s="288">
        <v>-22.994967494730503</v>
      </c>
      <c r="AB141" s="288">
        <v>-17.780250956952102</v>
      </c>
      <c r="AC141" s="288">
        <v>-15.353351120027654</v>
      </c>
      <c r="AD141" s="288">
        <v>-18.604045200194669</v>
      </c>
    </row>
    <row r="142" spans="1:30" x14ac:dyDescent="0.3">
      <c r="A142"/>
      <c r="C142" s="134"/>
      <c r="D142" s="135"/>
      <c r="E142" s="135"/>
      <c r="F142" s="334"/>
      <c r="G142" s="330"/>
      <c r="H142" s="335"/>
      <c r="J142" s="334"/>
      <c r="K142" s="336"/>
      <c r="L142" s="336"/>
      <c r="N142" s="337"/>
      <c r="Y142" s="287" t="s">
        <v>122</v>
      </c>
      <c r="Z142" s="288">
        <v>-22.061230493566828</v>
      </c>
      <c r="AA142" s="288">
        <v>-22.784207576155307</v>
      </c>
      <c r="AB142" s="288">
        <v>-17.780250956952102</v>
      </c>
      <c r="AC142" s="288">
        <v>-16.008302422171923</v>
      </c>
      <c r="AD142" s="288">
        <v>-18.234471205192328</v>
      </c>
    </row>
    <row r="143" spans="1:30" x14ac:dyDescent="0.3">
      <c r="A143"/>
      <c r="C143" s="382"/>
      <c r="D143" s="382"/>
      <c r="E143" s="328"/>
      <c r="F143" s="329"/>
      <c r="G143" s="338"/>
      <c r="H143" s="331"/>
      <c r="I143" s="328"/>
      <c r="J143" s="329"/>
      <c r="K143" s="332"/>
      <c r="L143" s="332"/>
      <c r="M143" s="339"/>
      <c r="N143" s="60"/>
      <c r="Y143" s="287" t="s">
        <v>122</v>
      </c>
      <c r="Z143" s="288">
        <v>-16.12733062946856</v>
      </c>
      <c r="AA143" s="288">
        <v>-22.738479124721923</v>
      </c>
      <c r="AB143" s="288">
        <v>-17.780250956952102</v>
      </c>
      <c r="AC143" s="288">
        <v>-19.153249320024884</v>
      </c>
      <c r="AD143" s="288">
        <v>-18.250261885485482</v>
      </c>
    </row>
    <row r="144" spans="1:30" x14ac:dyDescent="0.3">
      <c r="A144"/>
      <c r="C144" s="416"/>
      <c r="D144" s="416"/>
      <c r="E144" s="328"/>
      <c r="F144" s="329"/>
      <c r="G144" s="338"/>
      <c r="H144" s="331"/>
      <c r="I144" s="328"/>
      <c r="J144" s="329"/>
      <c r="K144" s="332"/>
      <c r="L144" s="332"/>
      <c r="M144" s="339"/>
      <c r="N144" s="60"/>
      <c r="Y144" s="287" t="s">
        <v>122</v>
      </c>
      <c r="Z144" s="288">
        <v>-25.626291777731517</v>
      </c>
      <c r="AA144" s="288">
        <v>-22.477668385058092</v>
      </c>
      <c r="AB144" s="288">
        <v>-17.780250956952102</v>
      </c>
      <c r="AC144" s="288">
        <v>-21.223713500698963</v>
      </c>
      <c r="AD144" s="288">
        <v>-18.277498295799361</v>
      </c>
    </row>
    <row r="145" spans="1:30" x14ac:dyDescent="0.3">
      <c r="A145"/>
      <c r="C145" s="382"/>
      <c r="D145" s="382"/>
      <c r="E145" s="328"/>
      <c r="F145" s="329"/>
      <c r="G145" s="338"/>
      <c r="H145" s="331"/>
      <c r="I145" s="328"/>
      <c r="J145" s="329"/>
      <c r="K145" s="332"/>
      <c r="L145" s="332"/>
      <c r="M145" s="339"/>
      <c r="N145" s="60"/>
      <c r="Y145" s="287" t="s">
        <v>122</v>
      </c>
      <c r="Z145" s="288">
        <v>-28.071268080561669</v>
      </c>
      <c r="AA145" s="288">
        <v>-21.833291572745988</v>
      </c>
      <c r="AB145" s="288">
        <v>-17.780250956952102</v>
      </c>
      <c r="AC145" s="288">
        <v>-22.146582393213848</v>
      </c>
      <c r="AD145" s="288">
        <v>-17.924136593728711</v>
      </c>
    </row>
    <row r="146" spans="1:30" x14ac:dyDescent="0.3">
      <c r="A146"/>
      <c r="C146" s="66"/>
      <c r="D146" s="66"/>
      <c r="E146" s="328"/>
      <c r="F146" s="329"/>
      <c r="G146" s="338"/>
      <c r="H146" s="331"/>
      <c r="I146" s="328"/>
      <c r="J146" s="329"/>
      <c r="K146" s="332"/>
      <c r="L146" s="332"/>
      <c r="M146" s="339"/>
      <c r="N146" s="60"/>
      <c r="Y146" s="287" t="s">
        <v>122</v>
      </c>
      <c r="Z146" s="288">
        <v>-23.109447017351552</v>
      </c>
      <c r="AA146" s="288">
        <v>-21.363124158298803</v>
      </c>
      <c r="AB146" s="288">
        <v>-17.780250956952102</v>
      </c>
      <c r="AC146" s="288">
        <v>-18.796717123896187</v>
      </c>
      <c r="AD146" s="288">
        <v>-18.00121599174194</v>
      </c>
    </row>
    <row r="147" spans="1:30" x14ac:dyDescent="0.3">
      <c r="A147"/>
      <c r="C147" s="382"/>
      <c r="D147" s="382"/>
      <c r="E147" s="328"/>
      <c r="F147" s="329"/>
      <c r="G147" s="338"/>
      <c r="H147" s="331"/>
      <c r="I147" s="328"/>
      <c r="J147" s="329"/>
      <c r="K147" s="332"/>
      <c r="L147" s="332"/>
      <c r="M147" s="339"/>
      <c r="N147" s="60"/>
      <c r="Y147" s="287" t="s">
        <v>122</v>
      </c>
      <c r="Z147" s="288">
        <v>-20.280611244716724</v>
      </c>
      <c r="AA147" s="288">
        <v>-21.580077231376485</v>
      </c>
      <c r="AB147" s="288">
        <v>-17.780250956952102</v>
      </c>
      <c r="AC147" s="288">
        <v>-15.260572190562073</v>
      </c>
      <c r="AD147" s="288">
        <v>-17.398168553465865</v>
      </c>
    </row>
    <row r="148" spans="1:30" x14ac:dyDescent="0.3">
      <c r="A148"/>
      <c r="C148" s="416"/>
      <c r="D148" s="416"/>
      <c r="E148" s="328"/>
      <c r="F148" s="329"/>
      <c r="G148" s="338"/>
      <c r="H148" s="331"/>
      <c r="I148" s="328"/>
      <c r="J148" s="329"/>
      <c r="K148" s="332"/>
      <c r="L148" s="332"/>
      <c r="M148" s="339"/>
      <c r="N148" s="60"/>
      <c r="Y148" s="287" t="s">
        <v>122</v>
      </c>
      <c r="Z148" s="288">
        <v>-17.556861765825065</v>
      </c>
      <c r="AA148" s="288">
        <v>-21.269772208285708</v>
      </c>
      <c r="AB148" s="288">
        <v>-17.780250956952102</v>
      </c>
      <c r="AC148" s="288">
        <v>-12.879819205533096</v>
      </c>
      <c r="AD148" s="288">
        <v>-17.196613468538139</v>
      </c>
    </row>
    <row r="149" spans="1:30" x14ac:dyDescent="0.3">
      <c r="A149"/>
      <c r="C149" s="382"/>
      <c r="D149" s="382"/>
      <c r="E149" s="328"/>
      <c r="F149" s="329"/>
      <c r="G149" s="338"/>
      <c r="H149" s="331"/>
      <c r="I149" s="328"/>
      <c r="J149" s="329"/>
      <c r="K149" s="332"/>
      <c r="L149" s="332"/>
      <c r="M149" s="339"/>
      <c r="N149" s="60"/>
      <c r="Y149" s="287" t="s">
        <v>122</v>
      </c>
      <c r="Z149" s="288">
        <v>-18.770058592436534</v>
      </c>
      <c r="AA149" s="288">
        <v>-20.719794383708887</v>
      </c>
      <c r="AB149" s="288">
        <v>-17.780250956952102</v>
      </c>
      <c r="AC149" s="288">
        <v>-16.547858208264543</v>
      </c>
      <c r="AD149" s="288">
        <v>-16.948543407127278</v>
      </c>
    </row>
    <row r="150" spans="1:30" ht="15" customHeight="1" x14ac:dyDescent="0.3">
      <c r="A150"/>
      <c r="C150" s="416"/>
      <c r="D150" s="416"/>
      <c r="E150" s="340"/>
      <c r="F150" s="341"/>
      <c r="G150" s="342"/>
      <c r="H150" s="343"/>
      <c r="I150" s="340"/>
      <c r="J150" s="342"/>
      <c r="K150" s="332"/>
      <c r="L150" s="332"/>
      <c r="M150" s="339"/>
      <c r="N150" s="60"/>
      <c r="Y150" s="287" t="s">
        <v>122</v>
      </c>
      <c r="Z150" s="288">
        <v>-17.646002141012321</v>
      </c>
      <c r="AA150" s="288">
        <v>-20.340483248024864</v>
      </c>
      <c r="AB150" s="288">
        <v>-17.780250956952102</v>
      </c>
      <c r="AC150" s="288">
        <v>-14.931917252092347</v>
      </c>
      <c r="AD150" s="288">
        <v>-16.438425935912413</v>
      </c>
    </row>
    <row r="151" spans="1:30" ht="12.75" customHeight="1" x14ac:dyDescent="0.3">
      <c r="A151"/>
      <c r="C151" s="417"/>
      <c r="D151" s="417"/>
      <c r="E151" s="344"/>
      <c r="F151" s="344"/>
      <c r="G151" s="345"/>
      <c r="H151" s="346"/>
      <c r="I151" s="344"/>
      <c r="J151" s="345"/>
      <c r="K151" s="347"/>
      <c r="L151" s="348"/>
      <c r="M151" s="339"/>
      <c r="N151" s="60"/>
      <c r="Y151" s="287" t="s">
        <v>122</v>
      </c>
      <c r="Z151" s="288">
        <v>-23.454156616096125</v>
      </c>
      <c r="AA151" s="288">
        <v>-19.788668946501865</v>
      </c>
      <c r="AB151" s="288">
        <v>-17.780250956952102</v>
      </c>
      <c r="AC151" s="288">
        <v>-19.812827906204873</v>
      </c>
      <c r="AD151" s="288">
        <v>-15.671768584555377</v>
      </c>
    </row>
    <row r="152" spans="1:30" ht="13.5" customHeight="1" x14ac:dyDescent="0.3">
      <c r="A152"/>
      <c r="C152" s="418"/>
      <c r="D152" s="418"/>
      <c r="E152" s="340"/>
      <c r="F152" s="340"/>
      <c r="G152" s="342"/>
      <c r="H152" s="343"/>
      <c r="I152" s="340"/>
      <c r="J152" s="342"/>
      <c r="L152" s="349"/>
      <c r="M152" s="339"/>
      <c r="N152" s="60"/>
      <c r="Y152" s="287" t="s">
        <v>122</v>
      </c>
      <c r="Z152" s="288">
        <v>-24.221423308523878</v>
      </c>
      <c r="AA152" s="288">
        <v>-19.868286673962661</v>
      </c>
      <c r="AB152" s="288">
        <v>-17.780250956952102</v>
      </c>
      <c r="AC152" s="288">
        <v>-20.41009196333782</v>
      </c>
      <c r="AD152" s="288">
        <v>-15.753182895566852</v>
      </c>
    </row>
    <row r="153" spans="1:30" ht="12.75" customHeight="1" x14ac:dyDescent="0.3">
      <c r="A153"/>
      <c r="C153" s="416"/>
      <c r="D153" s="416"/>
      <c r="E153" s="340"/>
      <c r="F153" s="340"/>
      <c r="G153" s="342"/>
      <c r="H153" s="343"/>
      <c r="I153" s="340"/>
      <c r="J153" s="342"/>
      <c r="L153" s="349"/>
      <c r="M153" s="339"/>
      <c r="N153" s="60"/>
      <c r="Y153" s="287" t="s">
        <v>122</v>
      </c>
      <c r="Z153" s="288">
        <v>-20.454269067563398</v>
      </c>
      <c r="AA153" s="288">
        <v>-19.680691141513091</v>
      </c>
      <c r="AB153" s="288">
        <v>-17.780250956952102</v>
      </c>
      <c r="AC153" s="288">
        <v>-15.225894825392146</v>
      </c>
      <c r="AD153" s="288">
        <v>-14.987656376943006</v>
      </c>
    </row>
    <row r="154" spans="1:30" ht="15.75" customHeight="1" x14ac:dyDescent="0.3">
      <c r="A154"/>
      <c r="C154" s="8"/>
      <c r="D154" s="97"/>
      <c r="E154" s="97"/>
      <c r="F154" s="97"/>
      <c r="G154" s="97"/>
      <c r="H154" s="97"/>
      <c r="I154" s="97"/>
      <c r="J154" s="97"/>
      <c r="K154" s="97"/>
      <c r="L154" s="97"/>
      <c r="M154" s="339"/>
      <c r="N154" s="60"/>
      <c r="Y154" s="287" t="s">
        <v>122</v>
      </c>
      <c r="Z154" s="288">
        <v>-16.417911134055707</v>
      </c>
      <c r="AA154" s="288">
        <v>-19.472702006799171</v>
      </c>
      <c r="AB154" s="288">
        <v>-17.780250956952102</v>
      </c>
      <c r="AC154" s="288">
        <v>-9.893970731062808</v>
      </c>
      <c r="AD154" s="288">
        <v>-14.094071615163285</v>
      </c>
    </row>
    <row r="155" spans="1:30" ht="14.4" x14ac:dyDescent="0.3">
      <c r="A155"/>
      <c r="C155" s="416"/>
      <c r="D155" s="416"/>
      <c r="E155" s="416"/>
      <c r="F155" s="416"/>
      <c r="G155" s="416"/>
      <c r="H155" s="416"/>
      <c r="I155" s="416"/>
      <c r="J155" s="416"/>
      <c r="K155" s="416"/>
      <c r="L155" s="97"/>
      <c r="M155" s="97"/>
      <c r="N155" s="60"/>
      <c r="Y155" s="287" t="s">
        <v>122</v>
      </c>
      <c r="Z155" s="288">
        <v>-18.114185858050643</v>
      </c>
      <c r="AA155" s="288">
        <v>-19.062482510925662</v>
      </c>
      <c r="AB155" s="288">
        <v>-17.780250956952102</v>
      </c>
      <c r="AC155" s="288">
        <v>-13.449719382613424</v>
      </c>
      <c r="AD155" s="288">
        <v>-12.697024612034156</v>
      </c>
    </row>
    <row r="156" spans="1:30" ht="14.4" x14ac:dyDescent="0.3">
      <c r="A156"/>
      <c r="C156" s="416"/>
      <c r="D156" s="416"/>
      <c r="E156" s="416"/>
      <c r="F156" s="416"/>
      <c r="G156" s="416"/>
      <c r="H156" s="416"/>
      <c r="I156" s="416"/>
      <c r="J156" s="416"/>
      <c r="K156" s="416"/>
      <c r="L156" s="97"/>
      <c r="M156" s="97"/>
      <c r="N156" s="60"/>
      <c r="Y156" s="287" t="s">
        <v>122</v>
      </c>
      <c r="Z156" s="288">
        <v>-17.456889865289561</v>
      </c>
      <c r="AA156" s="288">
        <v>-19.09524010694048</v>
      </c>
      <c r="AB156" s="288">
        <v>-17.780250956952102</v>
      </c>
      <c r="AC156" s="288">
        <v>-11.189172577897622</v>
      </c>
      <c r="AD156" s="288">
        <v>-12.28009284874897</v>
      </c>
    </row>
    <row r="157" spans="1:30" ht="14.4" x14ac:dyDescent="0.3">
      <c r="A157"/>
      <c r="C157" s="416"/>
      <c r="D157" s="416"/>
      <c r="E157" s="416"/>
      <c r="F157" s="416"/>
      <c r="G157" s="416"/>
      <c r="H157" s="416"/>
      <c r="I157" s="416"/>
      <c r="J157" s="416"/>
      <c r="K157" s="416"/>
      <c r="L157" s="97"/>
      <c r="M157" s="339"/>
      <c r="N157" s="60"/>
      <c r="Y157" s="287" t="s">
        <v>122</v>
      </c>
      <c r="Z157" s="288">
        <v>-16.190078198014863</v>
      </c>
      <c r="AA157" s="288">
        <v>-19.180911945006269</v>
      </c>
      <c r="AB157" s="288">
        <v>-17.780250956952102</v>
      </c>
      <c r="AC157" s="288">
        <v>-8.6768239196343018</v>
      </c>
      <c r="AD157" s="288">
        <v>-12.015804308340472</v>
      </c>
    </row>
    <row r="158" spans="1:30" ht="14.4" x14ac:dyDescent="0.3">
      <c r="A158"/>
      <c r="C158" s="416"/>
      <c r="D158" s="416"/>
      <c r="E158" s="416"/>
      <c r="F158" s="416"/>
      <c r="G158" s="416"/>
      <c r="H158" s="416"/>
      <c r="I158" s="416"/>
      <c r="J158" s="416"/>
      <c r="K158" s="416"/>
      <c r="L158" s="97"/>
      <c r="M158" s="339"/>
      <c r="N158" s="60"/>
      <c r="Y158" s="287" t="s">
        <v>122</v>
      </c>
      <c r="Z158" s="288">
        <v>-20.582620144981579</v>
      </c>
      <c r="AA158" s="288">
        <v>-19.657743591683492</v>
      </c>
      <c r="AB158" s="288">
        <v>-17.780250956952102</v>
      </c>
      <c r="AC158" s="288">
        <v>-10.033498884300968</v>
      </c>
      <c r="AD158" s="288">
        <v>-11.896634740404851</v>
      </c>
    </row>
    <row r="159" spans="1:30" x14ac:dyDescent="0.3">
      <c r="A159"/>
      <c r="C159" s="2"/>
      <c r="D159"/>
      <c r="J159" s="8"/>
      <c r="M159" s="8"/>
      <c r="N159" s="8"/>
      <c r="Y159" s="287" t="s">
        <v>122</v>
      </c>
      <c r="Z159" s="288">
        <v>-24.450726480627619</v>
      </c>
      <c r="AA159" s="288">
        <v>-19.739599232621678</v>
      </c>
      <c r="AB159" s="288">
        <v>-17.780250956952102</v>
      </c>
      <c r="AC159" s="288">
        <v>-17.491569620341522</v>
      </c>
      <c r="AD159" s="288">
        <v>-11.342253080162408</v>
      </c>
    </row>
    <row r="160" spans="1:30" x14ac:dyDescent="0.3">
      <c r="A160"/>
      <c r="C160"/>
      <c r="D160"/>
      <c r="Y160" s="287">
        <v>43983</v>
      </c>
      <c r="Z160" s="288">
        <v>-21.053971934023899</v>
      </c>
      <c r="AA160" s="288">
        <v>-19.726483239584162</v>
      </c>
      <c r="AB160" s="288">
        <v>-17.780250956952102</v>
      </c>
      <c r="AC160" s="288">
        <v>-13.375875042532655</v>
      </c>
      <c r="AD160" s="288">
        <v>-11.257810267609694</v>
      </c>
    </row>
    <row r="161" spans="1:30" x14ac:dyDescent="0.3">
      <c r="A161"/>
      <c r="C161"/>
      <c r="D161"/>
      <c r="Y161" s="287" t="s">
        <v>122</v>
      </c>
      <c r="Z161" s="288">
        <v>-19.755732660796276</v>
      </c>
      <c r="AA161" s="288">
        <v>-19.440880055144838</v>
      </c>
      <c r="AB161" s="288">
        <v>-17.780250956952102</v>
      </c>
      <c r="AC161" s="288">
        <v>-9.0597837555134646</v>
      </c>
      <c r="AD161" s="288">
        <v>-11.407404316251702</v>
      </c>
    </row>
    <row r="162" spans="1:30" ht="14.4" x14ac:dyDescent="0.3">
      <c r="A162"/>
      <c r="C162" s="357"/>
      <c r="D162" s="357"/>
      <c r="E162" s="357"/>
      <c r="F162" s="357"/>
      <c r="G162" s="357"/>
      <c r="H162" s="357"/>
      <c r="I162" s="357"/>
      <c r="J162" s="357"/>
      <c r="K162" s="357"/>
      <c r="L162" s="357"/>
      <c r="M162" s="357"/>
      <c r="N162" s="357"/>
      <c r="Y162" s="287" t="s">
        <v>122</v>
      </c>
      <c r="Z162" s="288">
        <v>-18.687175344617927</v>
      </c>
      <c r="AA162" s="288">
        <v>-19.364369854383604</v>
      </c>
      <c r="AB162" s="288">
        <v>-17.780250956952102</v>
      </c>
      <c r="AC162" s="288">
        <v>-9.5690477609163196</v>
      </c>
      <c r="AD162" s="288">
        <v>-11.900158891269289</v>
      </c>
    </row>
    <row r="163" spans="1:30" ht="14.4" x14ac:dyDescent="0.3">
      <c r="A163"/>
      <c r="C163" s="357"/>
      <c r="D163" s="357"/>
      <c r="E163" s="357"/>
      <c r="F163" s="357"/>
      <c r="G163" s="357"/>
      <c r="H163" s="357"/>
      <c r="I163" s="357"/>
      <c r="J163" s="357"/>
      <c r="K163" s="357"/>
      <c r="L163" s="357"/>
      <c r="M163" s="357"/>
      <c r="N163" s="357"/>
      <c r="Y163" s="287" t="s">
        <v>122</v>
      </c>
      <c r="Z163" s="288">
        <v>-17.36507791402699</v>
      </c>
      <c r="AA163" s="288">
        <v>-18.750732756148974</v>
      </c>
      <c r="AB163" s="288">
        <v>-17.780250956952102</v>
      </c>
      <c r="AC163" s="288">
        <v>-10.598072890028618</v>
      </c>
      <c r="AD163" s="288">
        <v>-11.558002732847266</v>
      </c>
    </row>
    <row r="164" spans="1:30" x14ac:dyDescent="0.3">
      <c r="A164"/>
      <c r="Y164" s="287" t="s">
        <v>122</v>
      </c>
      <c r="Z164" s="288">
        <v>-14.190855906939557</v>
      </c>
      <c r="AA164" s="288">
        <v>-18.040256516946531</v>
      </c>
      <c r="AB164" s="288">
        <v>-17.780250956952102</v>
      </c>
      <c r="AC164" s="288">
        <v>-9.7239822601283663</v>
      </c>
      <c r="AD164" s="288">
        <v>-11.283694365914309</v>
      </c>
    </row>
    <row r="165" spans="1:30" x14ac:dyDescent="0.3">
      <c r="A165"/>
      <c r="Y165" s="287" t="s">
        <v>122</v>
      </c>
      <c r="Z165" s="288">
        <v>-20.047048739652961</v>
      </c>
      <c r="AA165" s="288">
        <v>-16.869686450926704</v>
      </c>
      <c r="AB165" s="288">
        <v>-17.780250956952102</v>
      </c>
      <c r="AC165" s="288">
        <v>-13.482780909424079</v>
      </c>
      <c r="AD165" s="288">
        <v>-11.633282569139453</v>
      </c>
    </row>
    <row r="166" spans="1:30" x14ac:dyDescent="0.3">
      <c r="A166"/>
      <c r="Y166" s="287" t="s">
        <v>122</v>
      </c>
      <c r="Z166" s="288">
        <v>-20.155266792985199</v>
      </c>
      <c r="AA166" s="288">
        <v>-16.001140848179123</v>
      </c>
      <c r="AB166" s="288">
        <v>-17.780250956952102</v>
      </c>
      <c r="AC166" s="288">
        <v>-15.096476511387351</v>
      </c>
      <c r="AD166" s="288">
        <v>-11.679243894962658</v>
      </c>
    </row>
    <row r="167" spans="1:30" x14ac:dyDescent="0.3">
      <c r="A167"/>
      <c r="Y167" s="287" t="s">
        <v>122</v>
      </c>
      <c r="Z167" s="288">
        <v>-16.080638259606808</v>
      </c>
      <c r="AA167" s="288">
        <v>-17.586529053685716</v>
      </c>
      <c r="AB167" s="288">
        <v>-17.780250956952102</v>
      </c>
      <c r="AC167" s="288">
        <v>-11.45571647400196</v>
      </c>
      <c r="AD167" s="288">
        <v>-14.038301113760109</v>
      </c>
    </row>
    <row r="168" spans="1:30" x14ac:dyDescent="0.3">
      <c r="A168"/>
      <c r="Y168" s="287" t="s">
        <v>122</v>
      </c>
      <c r="Z168" s="288">
        <v>-11.561742198657473</v>
      </c>
      <c r="AA168" s="288">
        <v>-18.32902449064321</v>
      </c>
      <c r="AB168" s="288">
        <v>-17.780250956952102</v>
      </c>
      <c r="AC168" s="288">
        <v>-11.506901178089478</v>
      </c>
      <c r="AD168" s="288">
        <v>-15.07090111223069</v>
      </c>
    </row>
    <row r="169" spans="1:30" x14ac:dyDescent="0.3">
      <c r="A169"/>
      <c r="Y169" s="287" t="s">
        <v>122</v>
      </c>
      <c r="Z169" s="288">
        <v>-12.607356125384868</v>
      </c>
      <c r="AA169" s="288">
        <v>-18.134816768479833</v>
      </c>
      <c r="AB169" s="288">
        <v>-17.780250956952102</v>
      </c>
      <c r="AC169" s="288">
        <v>-9.8907770416787599</v>
      </c>
      <c r="AD169" s="288">
        <v>-15.693501376106791</v>
      </c>
    </row>
    <row r="170" spans="1:30" x14ac:dyDescent="0.3">
      <c r="A170"/>
      <c r="Y170" s="287" t="s">
        <v>122</v>
      </c>
      <c r="Z170" s="288">
        <v>-28.462795352573135</v>
      </c>
      <c r="AA170" s="288">
        <v>-18.262086730035673</v>
      </c>
      <c r="AB170" s="288">
        <v>-17.780250956952102</v>
      </c>
      <c r="AC170" s="288">
        <v>-27.111473421610768</v>
      </c>
      <c r="AD170" s="288">
        <v>-15.798038121047584</v>
      </c>
    </row>
    <row r="171" spans="1:30" x14ac:dyDescent="0.3">
      <c r="A171"/>
      <c r="Y171" s="287" t="s">
        <v>122</v>
      </c>
      <c r="Z171" s="288">
        <v>-19.388323965642044</v>
      </c>
      <c r="AA171" s="288">
        <v>-17.633997876391071</v>
      </c>
      <c r="AB171" s="288">
        <v>-17.780250956952102</v>
      </c>
      <c r="AC171" s="288">
        <v>-16.952182249422435</v>
      </c>
      <c r="AD171" s="288">
        <v>-13.569931930323133</v>
      </c>
    </row>
    <row r="172" spans="1:30" x14ac:dyDescent="0.3">
      <c r="A172"/>
      <c r="Y172" s="287" t="s">
        <v>122</v>
      </c>
      <c r="Z172" s="288">
        <v>-18.68759468450931</v>
      </c>
      <c r="AA172" s="288">
        <v>-17.860588182310444</v>
      </c>
      <c r="AB172" s="288">
        <v>-17.780250956952102</v>
      </c>
      <c r="AC172" s="288">
        <v>-17.840982756556784</v>
      </c>
      <c r="AD172" s="288">
        <v>-13.190630569527125</v>
      </c>
    </row>
    <row r="173" spans="1:30" x14ac:dyDescent="0.3">
      <c r="A173"/>
      <c r="Y173" s="287" t="s">
        <v>122</v>
      </c>
      <c r="Z173" s="288">
        <v>-21.046156523876085</v>
      </c>
      <c r="AA173" s="288">
        <v>-18.046632597741581</v>
      </c>
      <c r="AB173" s="288">
        <v>-17.780250956952102</v>
      </c>
      <c r="AC173" s="288">
        <v>-15.828233725972908</v>
      </c>
      <c r="AD173" s="288">
        <v>-13.154257067772777</v>
      </c>
    </row>
    <row r="174" spans="1:30" x14ac:dyDescent="0.3">
      <c r="A174"/>
      <c r="Y174" s="287" t="s">
        <v>122</v>
      </c>
      <c r="Z174" s="288">
        <v>-11.684016284094602</v>
      </c>
      <c r="AA174" s="288">
        <v>-15.846863310249372</v>
      </c>
      <c r="AB174" s="288">
        <v>-17.780250956952102</v>
      </c>
      <c r="AC174" s="288">
        <v>4.1410268610692071</v>
      </c>
      <c r="AD174" s="288">
        <v>-10.829178340201187</v>
      </c>
    </row>
    <row r="175" spans="1:30" x14ac:dyDescent="0.3">
      <c r="A175"/>
      <c r="Y175" s="287" t="s">
        <v>122</v>
      </c>
      <c r="Z175" s="288">
        <v>-13.147874340093088</v>
      </c>
      <c r="AA175" s="288">
        <v>-14.213883046819017</v>
      </c>
      <c r="AB175" s="288">
        <v>-17.780250956952102</v>
      </c>
      <c r="AC175" s="288">
        <v>-8.8517916525174201</v>
      </c>
      <c r="AD175" s="288">
        <v>-9.6832483297360437</v>
      </c>
    </row>
    <row r="176" spans="1:30" x14ac:dyDescent="0.3">
      <c r="A176"/>
      <c r="Y176" s="287" t="s">
        <v>122</v>
      </c>
      <c r="Z176" s="288">
        <v>-13.909667033402812</v>
      </c>
      <c r="AA176" s="288">
        <v>-12.708681910168139</v>
      </c>
      <c r="AB176" s="288">
        <v>-17.780250956952102</v>
      </c>
      <c r="AC176" s="288">
        <v>-9.6361625293983337</v>
      </c>
      <c r="AD176" s="288">
        <v>-9.4263907696491742</v>
      </c>
    </row>
    <row r="177" spans="1:30" x14ac:dyDescent="0.3">
      <c r="A177"/>
      <c r="Y177" s="287" t="s">
        <v>122</v>
      </c>
      <c r="Z177" s="288">
        <v>-13.064410340127672</v>
      </c>
      <c r="AA177" s="288">
        <v>-11.916725949862604</v>
      </c>
      <c r="AB177" s="288">
        <v>-17.780250956952102</v>
      </c>
      <c r="AC177" s="288">
        <v>-10.835922328609641</v>
      </c>
      <c r="AD177" s="288">
        <v>-9.5761192537160067</v>
      </c>
    </row>
    <row r="178" spans="1:30" x14ac:dyDescent="0.3">
      <c r="A178"/>
      <c r="Y178" s="287" t="s">
        <v>122</v>
      </c>
      <c r="Z178" s="288">
        <v>-7.9574621216295416</v>
      </c>
      <c r="AA178" s="288">
        <v>-11.977159381844256</v>
      </c>
      <c r="AB178" s="288">
        <v>-17.780250956952102</v>
      </c>
      <c r="AC178" s="288">
        <v>-8.9306721761664249</v>
      </c>
      <c r="AD178" s="288">
        <v>-11.790096124486364</v>
      </c>
    </row>
    <row r="179" spans="1:30" x14ac:dyDescent="0.3">
      <c r="A179"/>
      <c r="Y179" s="287" t="s">
        <v>122</v>
      </c>
      <c r="Z179" s="288">
        <v>-8.1511867279531671</v>
      </c>
      <c r="AA179" s="288">
        <v>-12.180406373576911</v>
      </c>
      <c r="AB179" s="288">
        <v>-17.780250956952102</v>
      </c>
      <c r="AC179" s="288">
        <v>-16.042979835948699</v>
      </c>
      <c r="AD179" s="288">
        <v>-12.096341376472695</v>
      </c>
    </row>
    <row r="180" spans="1:30" x14ac:dyDescent="0.3">
      <c r="A180"/>
      <c r="Y180" s="287" t="s">
        <v>122</v>
      </c>
      <c r="Z180" s="288">
        <v>-15.502464801737331</v>
      </c>
      <c r="AA180" s="288">
        <v>-11.745823485886408</v>
      </c>
      <c r="AB180" s="288">
        <v>-17.780250956952102</v>
      </c>
      <c r="AC180" s="288">
        <v>-16.87633311444074</v>
      </c>
      <c r="AD180" s="288">
        <v>-12.143662601306957</v>
      </c>
    </row>
    <row r="181" spans="1:30" x14ac:dyDescent="0.3">
      <c r="A181"/>
      <c r="Y181" s="287" t="s">
        <v>122</v>
      </c>
      <c r="Z181" s="288">
        <v>-12.107050307966182</v>
      </c>
      <c r="AA181" s="288">
        <v>-11.731354120000034</v>
      </c>
      <c r="AB181" s="288">
        <v>-17.780250956952102</v>
      </c>
      <c r="AC181" s="288">
        <v>-11.356811234323288</v>
      </c>
      <c r="AD181" s="288">
        <v>-12.292877760846325</v>
      </c>
    </row>
    <row r="182" spans="1:30" x14ac:dyDescent="0.3">
      <c r="A182"/>
      <c r="Y182" s="287" t="s">
        <v>122</v>
      </c>
      <c r="Z182" s="288">
        <v>-14.570603282221661</v>
      </c>
      <c r="AA182" s="288">
        <v>-12.382972029498948</v>
      </c>
      <c r="AB182" s="288">
        <v>-17.780250956952102</v>
      </c>
      <c r="AC182" s="288">
        <v>-10.995508416421742</v>
      </c>
      <c r="AD182" s="288">
        <v>-12.247213661387041</v>
      </c>
    </row>
    <row r="183" spans="1:30" x14ac:dyDescent="0.3">
      <c r="A183"/>
      <c r="Y183" s="287" t="s">
        <v>122</v>
      </c>
      <c r="Z183" s="288">
        <v>-10.867586819569311</v>
      </c>
      <c r="AA183" s="288">
        <v>-13.89450469573362</v>
      </c>
      <c r="AB183" s="288">
        <v>-17.780250956952102</v>
      </c>
      <c r="AC183" s="288">
        <v>-9.9674111032381632</v>
      </c>
      <c r="AD183" s="288">
        <v>-12.008395417938056</v>
      </c>
    </row>
    <row r="184" spans="1:30" x14ac:dyDescent="0.3">
      <c r="A184"/>
      <c r="Y184" s="287" t="s">
        <v>122</v>
      </c>
      <c r="Z184" s="288">
        <v>-12.963124778923042</v>
      </c>
      <c r="AA184" s="288">
        <v>-14.402839808528517</v>
      </c>
      <c r="AB184" s="288">
        <v>-17.780250956952102</v>
      </c>
      <c r="AC184" s="288">
        <v>-11.88042844538522</v>
      </c>
      <c r="AD184" s="288">
        <v>-11.41171050647365</v>
      </c>
    </row>
    <row r="185" spans="1:30" x14ac:dyDescent="0.3">
      <c r="A185"/>
      <c r="Y185" s="287" t="s">
        <v>122</v>
      </c>
      <c r="Z185" s="288">
        <v>-12.518787488121939</v>
      </c>
      <c r="AA185" s="288">
        <v>-14.812659429167278</v>
      </c>
      <c r="AB185" s="288">
        <v>-17.780250956952102</v>
      </c>
      <c r="AC185" s="288">
        <v>-8.6110234799514416</v>
      </c>
      <c r="AD185" s="288">
        <v>-11.032522108331007</v>
      </c>
    </row>
    <row r="186" spans="1:30" x14ac:dyDescent="0.3">
      <c r="A186"/>
      <c r="Y186" s="287" t="s">
        <v>122</v>
      </c>
      <c r="Z186" s="288">
        <v>-18.731915391595862</v>
      </c>
      <c r="AA186" s="288">
        <v>-14.836923803406723</v>
      </c>
      <c r="AB186" s="288">
        <v>-17.780250956952102</v>
      </c>
      <c r="AC186" s="288">
        <v>-14.37125213180579</v>
      </c>
      <c r="AD186" s="288">
        <v>-10.245527341069545</v>
      </c>
    </row>
    <row r="187" spans="1:30" x14ac:dyDescent="0.3">
      <c r="A187"/>
      <c r="Y187" s="287" t="s">
        <v>122</v>
      </c>
      <c r="Z187" s="288">
        <v>-19.060810591301632</v>
      </c>
      <c r="AA187" s="288">
        <v>-15.042630525257957</v>
      </c>
      <c r="AB187" s="288">
        <v>-17.780250956952102</v>
      </c>
      <c r="AC187" s="288">
        <v>-12.6995387341899</v>
      </c>
      <c r="AD187" s="288">
        <v>-9.7089056201110235</v>
      </c>
    </row>
    <row r="188" spans="1:30" x14ac:dyDescent="0.3">
      <c r="A188"/>
      <c r="Y188" s="287" t="s">
        <v>122</v>
      </c>
      <c r="Z188" s="288">
        <v>-14.975787652437493</v>
      </c>
      <c r="AA188" s="288">
        <v>-15.082430719393011</v>
      </c>
      <c r="AB188" s="288">
        <v>-17.780250956952102</v>
      </c>
      <c r="AC188" s="288">
        <v>-8.7024924473247864</v>
      </c>
      <c r="AD188" s="288">
        <v>-9.2850002248043406</v>
      </c>
    </row>
    <row r="189" spans="1:30" x14ac:dyDescent="0.3">
      <c r="A189"/>
      <c r="Y189" s="287" t="s">
        <v>122</v>
      </c>
      <c r="Z189" s="288">
        <v>-14.740453901897785</v>
      </c>
      <c r="AA189" s="288">
        <v>-14.734906552637762</v>
      </c>
      <c r="AB189" s="288">
        <v>-17.780250956952102</v>
      </c>
      <c r="AC189" s="288">
        <v>-5.4865450455915123</v>
      </c>
      <c r="AD189" s="288">
        <v>-8.9263849062488241</v>
      </c>
    </row>
    <row r="190" spans="1:30" x14ac:dyDescent="0.3">
      <c r="A190"/>
      <c r="Y190" s="287">
        <v>44013</v>
      </c>
      <c r="Z190" s="288">
        <v>-12.307533872527946</v>
      </c>
      <c r="AA190" s="288">
        <v>-14.217649355850423</v>
      </c>
      <c r="AB190" s="288">
        <v>-6.209852565280741</v>
      </c>
      <c r="AC190" s="288">
        <v>-6.2110590565285122</v>
      </c>
      <c r="AD190" s="288">
        <v>-8.5385524392231389</v>
      </c>
    </row>
    <row r="191" spans="1:30" x14ac:dyDescent="0.3">
      <c r="A191"/>
      <c r="Y191" s="287" t="s">
        <v>122</v>
      </c>
      <c r="Z191" s="288">
        <v>-13.241726137868422</v>
      </c>
      <c r="AA191" s="288">
        <v>-13.696824721047991</v>
      </c>
      <c r="AB191" s="288">
        <v>-6.209852565280741</v>
      </c>
      <c r="AC191" s="288">
        <v>-8.9130906782384471</v>
      </c>
      <c r="AD191" s="288">
        <v>-8.4499188309561273</v>
      </c>
    </row>
    <row r="192" spans="1:30" x14ac:dyDescent="0.3">
      <c r="A192"/>
      <c r="Y192" s="287" t="s">
        <v>122</v>
      </c>
      <c r="Z192" s="288">
        <v>-10.086118320835194</v>
      </c>
      <c r="AA192" s="288">
        <v>-12.833313261996878</v>
      </c>
      <c r="AB192" s="288">
        <v>-6.209852565280741</v>
      </c>
      <c r="AC192" s="288">
        <v>-6.1007162500628169</v>
      </c>
      <c r="AD192" s="288">
        <v>-8.193443747323915</v>
      </c>
    </row>
    <row r="193" spans="1:30" x14ac:dyDescent="0.3">
      <c r="A193"/>
      <c r="Y193" s="287" t="s">
        <v>122</v>
      </c>
      <c r="Z193" s="288">
        <v>-15.111115014084481</v>
      </c>
      <c r="AA193" s="288">
        <v>-11.964571299150517</v>
      </c>
      <c r="AB193" s="288">
        <v>-6.209852565280741</v>
      </c>
      <c r="AC193" s="288">
        <v>-11.656424862625997</v>
      </c>
      <c r="AD193" s="288">
        <v>-7.7300346321516447</v>
      </c>
    </row>
    <row r="194" spans="1:30" x14ac:dyDescent="0.3">
      <c r="A194"/>
      <c r="Y194" s="287" t="s">
        <v>122</v>
      </c>
      <c r="Z194" s="288">
        <v>-15.415038147684607</v>
      </c>
      <c r="AA194" s="288">
        <v>-11.380393168745174</v>
      </c>
      <c r="AB194" s="288">
        <v>-6.209852565280741</v>
      </c>
      <c r="AC194" s="288">
        <v>-12.079103476320824</v>
      </c>
      <c r="AD194" s="288">
        <v>-7.0745635812472454</v>
      </c>
    </row>
    <row r="195" spans="1:30" x14ac:dyDescent="0.3">
      <c r="A195"/>
      <c r="Y195" s="287" t="s">
        <v>122</v>
      </c>
      <c r="Z195" s="288">
        <v>-8.9312074390797154</v>
      </c>
      <c r="AA195" s="288">
        <v>-10.945703492030447</v>
      </c>
      <c r="AB195" s="288">
        <v>-6.209852565280741</v>
      </c>
      <c r="AC195" s="288">
        <v>-6.9071668618992987</v>
      </c>
      <c r="AD195" s="288">
        <v>-6.2446536177913474</v>
      </c>
    </row>
    <row r="196" spans="1:30" x14ac:dyDescent="0.3">
      <c r="A196"/>
      <c r="Y196" s="287" t="s">
        <v>122</v>
      </c>
      <c r="Z196" s="288">
        <v>-8.6592601619732434</v>
      </c>
      <c r="AA196" s="288">
        <v>-10.945162108528121</v>
      </c>
      <c r="AB196" s="288">
        <v>-6.209852565280741</v>
      </c>
      <c r="AC196" s="288">
        <v>-2.2426812393856181</v>
      </c>
      <c r="AD196" s="288">
        <v>-5.9744597738874647</v>
      </c>
    </row>
    <row r="197" spans="1:30" x14ac:dyDescent="0.3">
      <c r="A197"/>
      <c r="Y197" s="287" t="s">
        <v>122</v>
      </c>
      <c r="Z197" s="288">
        <v>-8.2182869596905554</v>
      </c>
      <c r="AA197" s="288">
        <v>-10.772072503740699</v>
      </c>
      <c r="AB197" s="288">
        <v>-6.209852565280741</v>
      </c>
      <c r="AC197" s="288">
        <v>-1.6227617001977137</v>
      </c>
      <c r="AD197" s="288">
        <v>-5.6758308715568484</v>
      </c>
    </row>
    <row r="198" spans="1:30" x14ac:dyDescent="0.3">
      <c r="A198"/>
      <c r="Y198" s="287" t="s">
        <v>122</v>
      </c>
      <c r="Z198" s="288">
        <v>-10.198898400865332</v>
      </c>
      <c r="AA198" s="288">
        <v>-10.868420373099161</v>
      </c>
      <c r="AB198" s="288">
        <v>-6.209852565280741</v>
      </c>
      <c r="AC198" s="288">
        <v>-3.1037209340471605</v>
      </c>
      <c r="AD198" s="288">
        <v>-5.7713405953860315</v>
      </c>
    </row>
    <row r="199" spans="1:30" x14ac:dyDescent="0.3">
      <c r="A199"/>
      <c r="Y199" s="287" t="s">
        <v>122</v>
      </c>
      <c r="Z199" s="288">
        <v>-10.082328636318913</v>
      </c>
      <c r="AA199" s="288">
        <v>-10.890186815423624</v>
      </c>
      <c r="AB199" s="288">
        <v>-6.209852565280741</v>
      </c>
      <c r="AC199" s="288">
        <v>-4.2093593427356382</v>
      </c>
      <c r="AD199" s="288">
        <v>-5.8214202854071004</v>
      </c>
    </row>
    <row r="200" spans="1:30" x14ac:dyDescent="0.3">
      <c r="A200"/>
      <c r="Y200" s="287" t="s">
        <v>122</v>
      </c>
      <c r="Z200" s="288">
        <v>-13.899487780572526</v>
      </c>
      <c r="AA200" s="288">
        <v>-10.664583972954178</v>
      </c>
      <c r="AB200" s="288">
        <v>-6.209852565280741</v>
      </c>
      <c r="AC200" s="288">
        <v>-9.5660225463116859</v>
      </c>
      <c r="AD200" s="288">
        <v>-6.0778254618896694</v>
      </c>
    </row>
    <row r="201" spans="1:30" x14ac:dyDescent="0.3">
      <c r="A201"/>
      <c r="Y201" s="287" t="s">
        <v>122</v>
      </c>
      <c r="Z201" s="288">
        <v>-16.089473233193846</v>
      </c>
      <c r="AA201" s="288">
        <v>-10.547982265469278</v>
      </c>
      <c r="AB201" s="288">
        <v>-6.209852565280741</v>
      </c>
      <c r="AC201" s="288">
        <v>-12.747671543125108</v>
      </c>
      <c r="AD201" s="288">
        <v>-6.075494792556297</v>
      </c>
    </row>
    <row r="202" spans="1:30" x14ac:dyDescent="0.3">
      <c r="A202"/>
      <c r="Y202" s="287" t="s">
        <v>122</v>
      </c>
      <c r="Z202" s="288">
        <v>-9.0835725353509549</v>
      </c>
      <c r="AA202" s="288">
        <v>-10.15632225896181</v>
      </c>
      <c r="AB202" s="288">
        <v>-6.209852565280741</v>
      </c>
      <c r="AC202" s="288">
        <v>-7.2577246920467786</v>
      </c>
      <c r="AD202" s="288">
        <v>-5.9184955332449869</v>
      </c>
    </row>
    <row r="203" spans="1:30" x14ac:dyDescent="0.3">
      <c r="A203"/>
      <c r="Y203" s="287" t="s">
        <v>122</v>
      </c>
      <c r="Z203" s="288">
        <v>-7.080040264687133</v>
      </c>
      <c r="AA203" s="288">
        <v>-9.3601806088660773</v>
      </c>
      <c r="AB203" s="288">
        <v>-6.209852565280741</v>
      </c>
      <c r="AC203" s="288">
        <v>-4.0375174747636038</v>
      </c>
      <c r="AD203" s="288">
        <v>-5.7056196036420044</v>
      </c>
    </row>
    <row r="204" spans="1:30" x14ac:dyDescent="0.3">
      <c r="A204"/>
      <c r="Y204" s="287" t="s">
        <v>122</v>
      </c>
      <c r="Z204" s="288">
        <v>-7.4020750072962525</v>
      </c>
      <c r="AA204" s="288">
        <v>-8.7139833911335494</v>
      </c>
      <c r="AB204" s="288">
        <v>-6.209852565280741</v>
      </c>
      <c r="AC204" s="288">
        <v>-1.6064470148641021</v>
      </c>
      <c r="AD204" s="288">
        <v>-5.1461145788437666</v>
      </c>
    </row>
    <row r="205" spans="1:30" x14ac:dyDescent="0.3">
      <c r="A205"/>
      <c r="Y205" s="287" t="s">
        <v>122</v>
      </c>
      <c r="Z205" s="288">
        <v>-7.4572783553130417</v>
      </c>
      <c r="AA205" s="288">
        <v>-8.2592257794769246</v>
      </c>
      <c r="AB205" s="288">
        <v>-6.209852565280741</v>
      </c>
      <c r="AC205" s="288">
        <v>-2.0047261188679926</v>
      </c>
      <c r="AD205" s="288">
        <v>-4.5021446013375481</v>
      </c>
    </row>
    <row r="206" spans="1:30" x14ac:dyDescent="0.3">
      <c r="A206"/>
      <c r="Y206" s="287" t="s">
        <v>122</v>
      </c>
      <c r="Z206" s="288">
        <v>-4.509337085648788</v>
      </c>
      <c r="AA206" s="288">
        <v>-7.9982532122628385</v>
      </c>
      <c r="AB206" s="288">
        <v>-6.209852565280741</v>
      </c>
      <c r="AC206" s="288">
        <v>-2.7192278355147579</v>
      </c>
      <c r="AD206" s="288">
        <v>-4.1065654720109341</v>
      </c>
    </row>
    <row r="207" spans="1:30" x14ac:dyDescent="0.3">
      <c r="A207"/>
      <c r="Y207" s="287" t="s">
        <v>122</v>
      </c>
      <c r="Z207" s="288">
        <v>-9.3761072564448149</v>
      </c>
      <c r="AA207" s="288">
        <v>-7.8316466835635712</v>
      </c>
      <c r="AB207" s="288">
        <v>-6.209852565280741</v>
      </c>
      <c r="AC207" s="288">
        <v>-5.6494873727240247</v>
      </c>
      <c r="AD207" s="288">
        <v>-3.6146962727078153</v>
      </c>
    </row>
    <row r="208" spans="1:30" x14ac:dyDescent="0.3">
      <c r="A208"/>
      <c r="Y208" s="287" t="s">
        <v>122</v>
      </c>
      <c r="Z208" s="288">
        <v>-12.906169951597485</v>
      </c>
      <c r="AA208" s="288">
        <v>-8.0219081856934142</v>
      </c>
      <c r="AB208" s="288">
        <v>-6.209852565280741</v>
      </c>
      <c r="AC208" s="288">
        <v>-8.2398817005815772</v>
      </c>
      <c r="AD208" s="288">
        <v>-3.4434430903402267</v>
      </c>
    </row>
    <row r="209" spans="1:30" x14ac:dyDescent="0.3">
      <c r="A209"/>
      <c r="Y209" s="287" t="s">
        <v>122</v>
      </c>
      <c r="Z209" s="288">
        <v>-7.2567645648523538</v>
      </c>
      <c r="AA209" s="288">
        <v>-8.0443092216736947</v>
      </c>
      <c r="AB209" s="288">
        <v>-6.209852565280741</v>
      </c>
      <c r="AC209" s="288">
        <v>-4.4886707867604798</v>
      </c>
      <c r="AD209" s="288">
        <v>-3.1142641176805199</v>
      </c>
    </row>
    <row r="210" spans="1:30" x14ac:dyDescent="0.3">
      <c r="A210"/>
      <c r="Y210" s="287" t="s">
        <v>122</v>
      </c>
      <c r="Z210" s="288">
        <v>-5.9137945637922655</v>
      </c>
      <c r="AA210" s="288">
        <v>-8.5972721230848741</v>
      </c>
      <c r="AB210" s="288">
        <v>-6.209852565280741</v>
      </c>
      <c r="AC210" s="288">
        <v>-0.5944330796417745</v>
      </c>
      <c r="AD210" s="288">
        <v>-3.113495499517358</v>
      </c>
    </row>
    <row r="211" spans="1:30" x14ac:dyDescent="0.3">
      <c r="A211"/>
      <c r="Y211" s="287" t="s">
        <v>122</v>
      </c>
      <c r="Z211" s="288">
        <v>-8.7339055222051503</v>
      </c>
      <c r="AA211" s="288">
        <v>-8.8324334180554747</v>
      </c>
      <c r="AB211" s="288">
        <v>-6.209852565280741</v>
      </c>
      <c r="AC211" s="288">
        <v>-0.40767473829097867</v>
      </c>
      <c r="AD211" s="288">
        <v>-3.0921453778756409</v>
      </c>
    </row>
    <row r="212" spans="1:30" x14ac:dyDescent="0.3">
      <c r="A212"/>
      <c r="Y212" s="287" t="s">
        <v>122</v>
      </c>
      <c r="Z212" s="288">
        <v>-7.6140856071750065</v>
      </c>
      <c r="AA212" s="288">
        <v>-8.7903361443736845</v>
      </c>
      <c r="AB212" s="288">
        <v>-6.209852565280741</v>
      </c>
      <c r="AC212" s="288">
        <v>0.29952668974995333</v>
      </c>
      <c r="AD212" s="288">
        <v>-3.2946264780182588</v>
      </c>
    </row>
    <row r="213" spans="1:30" x14ac:dyDescent="0.3">
      <c r="A213"/>
      <c r="Y213" s="287" t="s">
        <v>122</v>
      </c>
      <c r="Z213" s="288">
        <v>-8.3800773955270405</v>
      </c>
      <c r="AA213" s="288">
        <v>-8.7512675192641574</v>
      </c>
      <c r="AB213" s="288">
        <v>-6.209852565280741</v>
      </c>
      <c r="AC213" s="288">
        <v>-2.7138475083726235</v>
      </c>
      <c r="AD213" s="288">
        <v>-3.3082099553184605</v>
      </c>
    </row>
    <row r="214" spans="1:30" x14ac:dyDescent="0.3">
      <c r="A214"/>
      <c r="Y214" s="287" t="s">
        <v>122</v>
      </c>
      <c r="Z214" s="288">
        <v>-11.022236321239031</v>
      </c>
      <c r="AA214" s="288">
        <v>-8.9179366417664472</v>
      </c>
      <c r="AB214" s="288">
        <v>-6.209852565280741</v>
      </c>
      <c r="AC214" s="288">
        <v>-5.5000365212320048</v>
      </c>
      <c r="AD214" s="288">
        <v>-4.1343778350134146</v>
      </c>
    </row>
    <row r="215" spans="1:30" x14ac:dyDescent="0.3">
      <c r="A215"/>
      <c r="Y215" s="287" t="s">
        <v>122</v>
      </c>
      <c r="Z215" s="288">
        <v>-12.611489035824949</v>
      </c>
      <c r="AA215" s="288">
        <v>-8.5800109280773835</v>
      </c>
      <c r="AB215" s="288">
        <v>-6.209852565280741</v>
      </c>
      <c r="AC215" s="288">
        <v>-9.6572494015799037</v>
      </c>
      <c r="AD215" s="288">
        <v>-4.9614150615469175</v>
      </c>
    </row>
    <row r="216" spans="1:30" x14ac:dyDescent="0.3">
      <c r="A216"/>
      <c r="Y216" s="287" t="s">
        <v>122</v>
      </c>
      <c r="Z216" s="288">
        <v>-6.9832841890856621</v>
      </c>
      <c r="AA216" s="288">
        <v>-8.2419989349023908</v>
      </c>
      <c r="AB216" s="288">
        <v>-6.209852565280741</v>
      </c>
      <c r="AC216" s="288">
        <v>-4.5837551278618918</v>
      </c>
      <c r="AD216" s="288">
        <v>-5.2786365059927549</v>
      </c>
    </row>
    <row r="217" spans="1:30" x14ac:dyDescent="0.3">
      <c r="A217"/>
      <c r="Y217" s="287" t="s">
        <v>122</v>
      </c>
      <c r="Z217" s="288">
        <v>-7.0804784213082925</v>
      </c>
      <c r="AA217" s="288">
        <v>-8.2266497541700065</v>
      </c>
      <c r="AB217" s="288">
        <v>-6.209852565280741</v>
      </c>
      <c r="AC217" s="288">
        <v>-6.3776082375064505</v>
      </c>
      <c r="AD217" s="288">
        <v>-5.2922048751898547</v>
      </c>
    </row>
    <row r="218" spans="1:30" x14ac:dyDescent="0.3">
      <c r="A218"/>
      <c r="Y218" s="287" t="s">
        <v>122</v>
      </c>
      <c r="Z218" s="288">
        <v>-6.3684255263817011</v>
      </c>
      <c r="AA218" s="288">
        <v>-7.9387727025820336</v>
      </c>
      <c r="AB218" s="288">
        <v>-6.209852565280741</v>
      </c>
      <c r="AC218" s="288">
        <v>-6.1969353240255032</v>
      </c>
      <c r="AD218" s="288">
        <v>-5.0367377657503782</v>
      </c>
    </row>
    <row r="219" spans="1:30" x14ac:dyDescent="0.3">
      <c r="A219"/>
      <c r="Y219" s="287" t="s">
        <v>122</v>
      </c>
      <c r="Z219" s="288">
        <v>-5.2480016549500572</v>
      </c>
      <c r="AA219" s="288">
        <v>-7.7860077696821097</v>
      </c>
      <c r="AB219" s="288">
        <v>-6.209852565280741</v>
      </c>
      <c r="AC219" s="288">
        <v>-1.9210234213709043</v>
      </c>
      <c r="AD219" s="288">
        <v>-4.2570132251264834</v>
      </c>
    </row>
    <row r="220" spans="1:30" x14ac:dyDescent="0.3">
      <c r="A220"/>
      <c r="Y220" s="287" t="s">
        <v>122</v>
      </c>
      <c r="Z220" s="288">
        <v>-8.2726331304003491</v>
      </c>
      <c r="AA220" s="288">
        <v>-7.8878973075010625</v>
      </c>
      <c r="AB220" s="288">
        <v>-6.209852565280741</v>
      </c>
      <c r="AC220" s="288">
        <v>-2.8088260927523265</v>
      </c>
      <c r="AD220" s="288">
        <v>-4.0973590510355171</v>
      </c>
    </row>
    <row r="221" spans="1:30" x14ac:dyDescent="0.3">
      <c r="A221"/>
      <c r="Y221" s="287">
        <v>44044</v>
      </c>
      <c r="Z221" s="288">
        <v>-9.0070969601232207</v>
      </c>
      <c r="AA221" s="288">
        <v>-8.0445483680825056</v>
      </c>
      <c r="AB221" s="288">
        <v>-6.209852565280741</v>
      </c>
      <c r="AC221" s="288">
        <v>-3.711766755155665</v>
      </c>
      <c r="AD221" s="288">
        <v>-3.2291193168568992</v>
      </c>
    </row>
    <row r="222" spans="1:30" x14ac:dyDescent="0.3">
      <c r="A222"/>
      <c r="Y222" s="287" t="s">
        <v>122</v>
      </c>
      <c r="Z222" s="288">
        <v>-11.542134505525482</v>
      </c>
      <c r="AA222" s="288">
        <v>-7.9672667028108588</v>
      </c>
      <c r="AB222" s="288">
        <v>-6.209852565280741</v>
      </c>
      <c r="AC222" s="288">
        <v>-4.1991776172126407</v>
      </c>
      <c r="AD222" s="288">
        <v>-2.8001387880919162</v>
      </c>
    </row>
    <row r="223" spans="1:30" x14ac:dyDescent="0.3">
      <c r="A223"/>
      <c r="Y223" s="287" t="s">
        <v>122</v>
      </c>
      <c r="Z223" s="288">
        <v>-7.6965109538183345</v>
      </c>
      <c r="AA223" s="288">
        <v>-8.1173733586378152</v>
      </c>
      <c r="AB223" s="288">
        <v>-6.209852565280741</v>
      </c>
      <c r="AC223" s="288">
        <v>-3.4661759092251287</v>
      </c>
      <c r="AD223" s="288">
        <v>-2.3948192921256606</v>
      </c>
    </row>
    <row r="224" spans="1:30" x14ac:dyDescent="0.3">
      <c r="A224"/>
      <c r="Y224" s="287" t="s">
        <v>122</v>
      </c>
      <c r="Z224" s="288">
        <v>-8.1770358453783896</v>
      </c>
      <c r="AA224" s="288">
        <v>-8.160195680262607</v>
      </c>
      <c r="AB224" s="288">
        <v>-6.209852565280741</v>
      </c>
      <c r="AC224" s="288">
        <v>-0.2999300982561266</v>
      </c>
      <c r="AD224" s="288">
        <v>-1.7189800553894941</v>
      </c>
    </row>
    <row r="225" spans="1:30" x14ac:dyDescent="0.3">
      <c r="A225"/>
      <c r="Y225" s="287" t="s">
        <v>122</v>
      </c>
      <c r="Z225" s="288">
        <v>-5.8274538694801734</v>
      </c>
      <c r="AA225" s="288">
        <v>-8.3443607434544429</v>
      </c>
      <c r="AB225" s="288">
        <v>-6.209852565280741</v>
      </c>
      <c r="AC225" s="288">
        <v>-3.1940716226706201</v>
      </c>
      <c r="AD225" s="288">
        <v>-1.0096776016615243</v>
      </c>
    </row>
    <row r="226" spans="1:30" x14ac:dyDescent="0.3">
      <c r="A226"/>
      <c r="Y226" s="287" t="s">
        <v>122</v>
      </c>
      <c r="Z226" s="288">
        <v>-6.2987482457387518</v>
      </c>
      <c r="AA226" s="288">
        <v>-8.1762982517920193</v>
      </c>
      <c r="AB226" s="288">
        <v>-6.209852565280741</v>
      </c>
      <c r="AC226" s="288">
        <v>0.91621305039288359</v>
      </c>
      <c r="AD226" s="288">
        <v>-0.50965497097924328</v>
      </c>
    </row>
    <row r="227" spans="1:30" x14ac:dyDescent="0.3">
      <c r="A227"/>
      <c r="Y227" s="287" t="s">
        <v>122</v>
      </c>
      <c r="Z227" s="288">
        <v>-8.5723893817739025</v>
      </c>
      <c r="AA227" s="288">
        <v>-8.1531573779222022</v>
      </c>
      <c r="AB227" s="288">
        <v>-6.209852565280741</v>
      </c>
      <c r="AC227" s="288">
        <v>1.9220485644008392</v>
      </c>
      <c r="AD227" s="288">
        <v>-6.5818738828846382E-2</v>
      </c>
    </row>
    <row r="228" spans="1:30" x14ac:dyDescent="0.3">
      <c r="A228"/>
      <c r="Y228" s="287" t="s">
        <v>122</v>
      </c>
      <c r="Z228" s="288">
        <v>-10.296252402466065</v>
      </c>
      <c r="AA228" s="288">
        <v>-8.1729756320591864</v>
      </c>
      <c r="AB228" s="288">
        <v>-6.209852565280741</v>
      </c>
      <c r="AC228" s="288">
        <v>1.2533504209401229</v>
      </c>
      <c r="AD228" s="288">
        <v>5.8363209698772574E-2</v>
      </c>
    </row>
    <row r="229" spans="1:30" x14ac:dyDescent="0.3">
      <c r="A229"/>
      <c r="Y229" s="287" t="s">
        <v>122</v>
      </c>
      <c r="Z229" s="288">
        <v>-10.365697063888515</v>
      </c>
      <c r="AA229" s="288">
        <v>-7.8460743664878061</v>
      </c>
      <c r="AB229" s="288">
        <v>-6.209852565280741</v>
      </c>
      <c r="AC229" s="288">
        <v>-0.69901920243667348</v>
      </c>
      <c r="AD229" s="288">
        <v>0.33412720816498415</v>
      </c>
    </row>
    <row r="230" spans="1:30" x14ac:dyDescent="0.3">
      <c r="A230"/>
      <c r="Y230" s="287" t="s">
        <v>122</v>
      </c>
      <c r="Z230" s="288">
        <v>-7.5345248367296183</v>
      </c>
      <c r="AA230" s="288">
        <v>-7.2730728155356577</v>
      </c>
      <c r="AB230" s="288">
        <v>-6.209852565280741</v>
      </c>
      <c r="AC230" s="288">
        <v>-0.35932228417235024</v>
      </c>
      <c r="AD230" s="288">
        <v>0.37141255964756476</v>
      </c>
    </row>
    <row r="231" spans="1:30" x14ac:dyDescent="0.3">
      <c r="A231"/>
      <c r="Y231" s="287" t="s">
        <v>122</v>
      </c>
      <c r="Z231" s="288">
        <v>-8.3157636243372863</v>
      </c>
      <c r="AA231" s="288">
        <v>-6.7955921456723223</v>
      </c>
      <c r="AB231" s="288">
        <v>-6.209852565280741</v>
      </c>
      <c r="AC231" s="288">
        <v>0.56934354143720611</v>
      </c>
      <c r="AD231" s="288">
        <v>0.14487341394140937</v>
      </c>
    </row>
    <row r="232" spans="1:30" x14ac:dyDescent="0.3">
      <c r="A232"/>
      <c r="Y232" s="287" t="s">
        <v>122</v>
      </c>
      <c r="Z232" s="288">
        <v>-3.5391450104805036</v>
      </c>
      <c r="AA232" s="288">
        <v>-6.4041083266757743</v>
      </c>
      <c r="AB232" s="288">
        <v>-6.209852565280741</v>
      </c>
      <c r="AC232" s="288">
        <v>-1.2637236334071389</v>
      </c>
      <c r="AD232" s="288">
        <v>-0.27969803071414184</v>
      </c>
    </row>
    <row r="233" spans="1:30" x14ac:dyDescent="0.3">
      <c r="A233"/>
      <c r="Y233" s="287" t="s">
        <v>122</v>
      </c>
      <c r="Z233" s="288">
        <v>-2.2877373890737109</v>
      </c>
      <c r="AA233" s="288">
        <v>-4.4362140741028471</v>
      </c>
      <c r="AB233" s="288">
        <v>-6.209852565280741</v>
      </c>
      <c r="AC233" s="288">
        <v>1.1772105107709478</v>
      </c>
      <c r="AD233" s="288">
        <v>0.28530881987125511</v>
      </c>
    </row>
    <row r="234" spans="1:30" x14ac:dyDescent="0.3">
      <c r="A234"/>
      <c r="Y234" s="287" t="s">
        <v>122</v>
      </c>
      <c r="Z234" s="288">
        <v>-5.2300246927305558</v>
      </c>
      <c r="AA234" s="288">
        <v>-3.9656774821444523</v>
      </c>
      <c r="AB234" s="288">
        <v>-6.209852565280741</v>
      </c>
      <c r="AC234" s="288">
        <v>0.33627454445775129</v>
      </c>
      <c r="AD234" s="288">
        <v>0.85962705332478195</v>
      </c>
    </row>
    <row r="235" spans="1:30" x14ac:dyDescent="0.3">
      <c r="A235"/>
      <c r="Y235" s="287" t="s">
        <v>122</v>
      </c>
      <c r="Z235" s="288">
        <v>-7.5558656694902329</v>
      </c>
      <c r="AA235" s="288">
        <v>-4.1361737081648293</v>
      </c>
      <c r="AB235" s="288">
        <v>-6.209852565280741</v>
      </c>
      <c r="AC235" s="288">
        <v>-1.7186496916487357</v>
      </c>
      <c r="AD235" s="288">
        <v>0.95199372780001568</v>
      </c>
    </row>
    <row r="236" spans="1:30" x14ac:dyDescent="0.3">
      <c r="A236"/>
      <c r="Y236" s="287" t="s">
        <v>122</v>
      </c>
      <c r="Z236" s="288">
        <v>3.4095627041219774</v>
      </c>
      <c r="AA236" s="288">
        <v>-4.2354882985822915</v>
      </c>
      <c r="AB236" s="288">
        <v>-6.209852565280741</v>
      </c>
      <c r="AC236" s="288">
        <v>3.2560287516611055</v>
      </c>
      <c r="AD236" s="288">
        <v>0.93433218707979548</v>
      </c>
    </row>
    <row r="237" spans="1:30" x14ac:dyDescent="0.3">
      <c r="A237"/>
      <c r="Y237" s="287" t="s">
        <v>122</v>
      </c>
      <c r="Z237" s="288">
        <v>-4.2407686930208488</v>
      </c>
      <c r="AA237" s="288">
        <v>-4.3391890580256662</v>
      </c>
      <c r="AB237" s="288">
        <v>-6.209852565280741</v>
      </c>
      <c r="AC237" s="288">
        <v>3.6609053500023379</v>
      </c>
      <c r="AD237" s="288">
        <v>0.91476015449543169</v>
      </c>
    </row>
    <row r="238" spans="1:30" x14ac:dyDescent="0.3">
      <c r="A238"/>
      <c r="Y238" s="287" t="s">
        <v>122</v>
      </c>
      <c r="Z238" s="288">
        <v>-9.5092372064799271</v>
      </c>
      <c r="AA238" s="288">
        <v>-4.6829117934597537</v>
      </c>
      <c r="AB238" s="288">
        <v>-6.209852565280741</v>
      </c>
      <c r="AC238" s="288">
        <v>1.2159102627638418</v>
      </c>
      <c r="AD238" s="288">
        <v>0.51340889781723476</v>
      </c>
    </row>
    <row r="239" spans="1:30" x14ac:dyDescent="0.3">
      <c r="A239"/>
      <c r="Y239" s="287" t="s">
        <v>122</v>
      </c>
      <c r="Z239" s="288">
        <v>-4.2343471434027453</v>
      </c>
      <c r="AA239" s="288">
        <v>-4.5237517450185569</v>
      </c>
      <c r="AB239" s="288">
        <v>-6.209852565280741</v>
      </c>
      <c r="AC239" s="288">
        <v>-1.3873544184486803</v>
      </c>
      <c r="AD239" s="288">
        <v>0.45917516800425268</v>
      </c>
    </row>
    <row r="240" spans="1:30" x14ac:dyDescent="0.3">
      <c r="A240"/>
      <c r="Y240" s="287" t="s">
        <v>122</v>
      </c>
      <c r="Z240" s="288">
        <v>-3.0136427051773356</v>
      </c>
      <c r="AA240" s="288">
        <v>-5.5938543991224412</v>
      </c>
      <c r="AB240" s="288">
        <v>-6.209852565280741</v>
      </c>
      <c r="AC240" s="288">
        <v>1.0402062826804013</v>
      </c>
      <c r="AD240" s="288">
        <v>-0.28087238943331677</v>
      </c>
    </row>
    <row r="241" spans="1:30" x14ac:dyDescent="0.3">
      <c r="A241"/>
      <c r="Y241" s="287" t="s">
        <v>122</v>
      </c>
      <c r="Z241" s="288">
        <v>-7.6360838407691602</v>
      </c>
      <c r="AA241" s="288">
        <v>-5.9155962524062442</v>
      </c>
      <c r="AB241" s="288">
        <v>-6.209852565280741</v>
      </c>
      <c r="AC241" s="288">
        <v>-2.4731842522896272</v>
      </c>
      <c r="AD241" s="288">
        <v>-1.024070616772633</v>
      </c>
    </row>
    <row r="242" spans="1:30" x14ac:dyDescent="0.3">
      <c r="A242"/>
      <c r="Y242" s="287" t="s">
        <v>122</v>
      </c>
      <c r="Z242" s="288">
        <v>-6.4417453304018615</v>
      </c>
      <c r="AA242" s="288">
        <v>-5.3542186094887585</v>
      </c>
      <c r="AB242" s="288">
        <v>-6.209852565280741</v>
      </c>
      <c r="AC242" s="288">
        <v>-2.0982858003396103</v>
      </c>
      <c r="AD242" s="288">
        <v>-1.1807056091813652</v>
      </c>
    </row>
    <row r="243" spans="1:30" x14ac:dyDescent="0.3">
      <c r="A243"/>
      <c r="Y243" s="287" t="s">
        <v>122</v>
      </c>
      <c r="Z243" s="288">
        <v>-4.0811558746052086</v>
      </c>
      <c r="AA243" s="288">
        <v>-5.1805750426172521</v>
      </c>
      <c r="AB243" s="288">
        <v>-6.209852565280741</v>
      </c>
      <c r="AC243" s="288">
        <v>-1.9243041504018805</v>
      </c>
      <c r="AD243" s="288">
        <v>-0.57455323955452031</v>
      </c>
    </row>
    <row r="244" spans="1:30" x14ac:dyDescent="0.3">
      <c r="A244"/>
      <c r="Y244" s="287" t="s">
        <v>122</v>
      </c>
      <c r="Z244" s="288">
        <v>-6.4929616660074707</v>
      </c>
      <c r="AA244" s="288">
        <v>-5.179819978966032</v>
      </c>
      <c r="AB244" s="288">
        <v>-6.209852565280741</v>
      </c>
      <c r="AC244" s="288">
        <v>-1.5414822413728757</v>
      </c>
      <c r="AD244" s="288">
        <v>-0.55795884848894717</v>
      </c>
    </row>
    <row r="245" spans="1:30" x14ac:dyDescent="0.3">
      <c r="A245"/>
      <c r="Y245" s="287" t="s">
        <v>122</v>
      </c>
      <c r="Z245" s="288">
        <v>-5.5795937060575298</v>
      </c>
      <c r="AA245" s="288">
        <v>-4.8690622914343482</v>
      </c>
      <c r="AB245" s="288">
        <v>-6.209852565280741</v>
      </c>
      <c r="AC245" s="288">
        <v>0.11946531590271547</v>
      </c>
      <c r="AD245" s="288">
        <v>0.19672042054844699</v>
      </c>
    </row>
    <row r="246" spans="1:30" x14ac:dyDescent="0.3">
      <c r="A246"/>
      <c r="Y246" s="287" t="s">
        <v>122</v>
      </c>
      <c r="Z246" s="288">
        <v>-3.0188421753022059</v>
      </c>
      <c r="AA246" s="288">
        <v>-4.5579435743174255</v>
      </c>
      <c r="AB246" s="288">
        <v>-6.209852565280741</v>
      </c>
      <c r="AC246" s="288">
        <v>2.8557121689392346</v>
      </c>
      <c r="AD246" s="288">
        <v>0.76410294878915452</v>
      </c>
    </row>
    <row r="247" spans="1:30" x14ac:dyDescent="0.3">
      <c r="A247"/>
      <c r="Y247" s="287" t="s">
        <v>122</v>
      </c>
      <c r="Z247" s="288">
        <v>-3.0083572596187924</v>
      </c>
      <c r="AA247" s="288">
        <v>-4.6951233341005194</v>
      </c>
      <c r="AB247" s="288">
        <v>-6.209852565280741</v>
      </c>
      <c r="AC247" s="288">
        <v>1.1563670201394132</v>
      </c>
      <c r="AD247" s="288">
        <v>0.93348985072914559</v>
      </c>
    </row>
    <row r="248" spans="1:30" x14ac:dyDescent="0.3">
      <c r="A248"/>
      <c r="Y248" s="287" t="s">
        <v>122</v>
      </c>
      <c r="Z248" s="288">
        <v>-5.4607800280473775</v>
      </c>
      <c r="AA248" s="288">
        <v>-4.5277375565038307</v>
      </c>
      <c r="AB248" s="288">
        <v>-6.209852565280741</v>
      </c>
      <c r="AC248" s="288">
        <v>2.8095706309721322</v>
      </c>
      <c r="AD248" s="288">
        <v>0.96281125596334305</v>
      </c>
    </row>
    <row r="249" spans="1:30" x14ac:dyDescent="0.3">
      <c r="A249"/>
      <c r="Y249" s="287" t="s">
        <v>122</v>
      </c>
      <c r="Z249" s="288">
        <v>-4.2639143105833908</v>
      </c>
      <c r="AA249" s="288">
        <v>-4.8233792887845732</v>
      </c>
      <c r="AB249" s="288">
        <v>-6.209852565280741</v>
      </c>
      <c r="AC249" s="288">
        <v>1.8733918973453427</v>
      </c>
      <c r="AD249" s="288">
        <v>1.2465490635513297</v>
      </c>
    </row>
    <row r="250" spans="1:30" x14ac:dyDescent="0.3">
      <c r="A250"/>
      <c r="Y250" s="287" t="s">
        <v>122</v>
      </c>
      <c r="Z250" s="288">
        <v>-5.0414141930868634</v>
      </c>
      <c r="AA250" s="288">
        <v>-5.1301240620617117</v>
      </c>
      <c r="AB250" s="288">
        <v>-6.209852565280741</v>
      </c>
      <c r="AC250" s="288">
        <v>-0.73859583682194341</v>
      </c>
      <c r="AD250" s="288">
        <v>1.1381407190116672</v>
      </c>
    </row>
    <row r="251" spans="1:30" x14ac:dyDescent="0.3">
      <c r="A251"/>
      <c r="Y251" s="287"/>
      <c r="Z251" s="288">
        <v>-5.3212612228306551</v>
      </c>
      <c r="AA251" s="288">
        <v>-5.5606468634081638</v>
      </c>
      <c r="AB251" s="288">
        <v>-6.209852565280741</v>
      </c>
      <c r="AC251" s="288">
        <v>-1.3362324047334937</v>
      </c>
      <c r="AD251" s="288">
        <v>1.2988498481752495</v>
      </c>
    </row>
    <row r="252" spans="1:30" x14ac:dyDescent="0.3">
      <c r="A252"/>
      <c r="Y252" s="287">
        <v>44075</v>
      </c>
      <c r="Z252" s="288">
        <v>-7.6490858320227311</v>
      </c>
      <c r="AA252" s="288">
        <v>-5.1155514375492031</v>
      </c>
      <c r="AB252" s="288">
        <v>-6.209852565280741</v>
      </c>
      <c r="AC252" s="288">
        <v>2.1056299690186222</v>
      </c>
      <c r="AD252" s="288">
        <v>1.5534986891418956</v>
      </c>
    </row>
    <row r="253" spans="1:30" x14ac:dyDescent="0.3">
      <c r="A253"/>
      <c r="Y253" s="287"/>
      <c r="Z253" s="288">
        <v>-5.1660555882421715</v>
      </c>
      <c r="AA253" s="288">
        <v>-5.3951472503526068</v>
      </c>
      <c r="AB253" s="288">
        <v>-6.209852565280741</v>
      </c>
      <c r="AC253" s="288">
        <v>2.0968537571615968</v>
      </c>
      <c r="AD253" s="288">
        <v>1.283530172604143</v>
      </c>
    </row>
    <row r="254" spans="1:30" x14ac:dyDescent="0.3">
      <c r="A254"/>
      <c r="Y254" s="287"/>
      <c r="Z254" s="288">
        <v>-6.0220168690439522</v>
      </c>
      <c r="AA254" s="288">
        <v>-5.323425228192229</v>
      </c>
      <c r="AB254" s="288">
        <v>-6.209852565280741</v>
      </c>
      <c r="AC254" s="288">
        <v>2.2813309242844895</v>
      </c>
      <c r="AD254" s="288">
        <v>1.3096517652400215</v>
      </c>
    </row>
    <row r="255" spans="1:30" x14ac:dyDescent="0.3">
      <c r="A255"/>
      <c r="Y255" s="287"/>
      <c r="Z255" s="288">
        <v>-2.3451120470346591</v>
      </c>
      <c r="AA255" s="288">
        <v>-4.9252558947600305</v>
      </c>
      <c r="AB255" s="288">
        <v>-6.209852565280741</v>
      </c>
      <c r="AC255" s="288">
        <v>4.5921125177386557</v>
      </c>
      <c r="AD255" s="288">
        <v>1.6625189185048197</v>
      </c>
    </row>
    <row r="256" spans="1:30" x14ac:dyDescent="0.3">
      <c r="A256"/>
      <c r="Y256" s="287"/>
      <c r="Z256" s="288">
        <v>-6.2210850002072124</v>
      </c>
      <c r="AA256" s="288">
        <v>-4.2588588409937875</v>
      </c>
      <c r="AB256" s="288">
        <v>-6.209852565280741</v>
      </c>
      <c r="AC256" s="288">
        <v>-1.6387718418926056E-2</v>
      </c>
      <c r="AD256" s="288">
        <v>1.5786713357551807</v>
      </c>
    </row>
    <row r="257" spans="1:30" x14ac:dyDescent="0.3">
      <c r="A257"/>
      <c r="Y257" s="287"/>
      <c r="Z257" s="288">
        <v>-4.5393600379642258</v>
      </c>
      <c r="AA257" s="288">
        <v>-4.0218094498469901</v>
      </c>
      <c r="AB257" s="288">
        <v>-6.209852565280741</v>
      </c>
      <c r="AC257" s="288">
        <v>-0.55574468837079394</v>
      </c>
      <c r="AD257" s="288">
        <v>1.5261044504950465</v>
      </c>
    </row>
    <row r="258" spans="1:30" x14ac:dyDescent="0.3">
      <c r="A258"/>
      <c r="Y258" s="287"/>
      <c r="Z258" s="288">
        <v>-2.534075888805265</v>
      </c>
      <c r="AA258" s="288">
        <v>-3.7912158117204067</v>
      </c>
      <c r="AB258" s="288">
        <v>-6.209852565280741</v>
      </c>
      <c r="AC258" s="288">
        <v>1.1338376681200941</v>
      </c>
      <c r="AD258" s="288">
        <v>1.6600562132897514</v>
      </c>
    </row>
    <row r="259" spans="1:30" x14ac:dyDescent="0.3">
      <c r="A259"/>
      <c r="Y259" s="287"/>
      <c r="Z259" s="288">
        <v>-2.9843064556590244</v>
      </c>
      <c r="AA259" s="288">
        <v>-4.1248745942655347</v>
      </c>
      <c r="AB259" s="288">
        <v>-6.209852565280741</v>
      </c>
      <c r="AC259" s="288">
        <v>1.5186968897711495</v>
      </c>
      <c r="AD259" s="288">
        <v>1.0782445539374521</v>
      </c>
    </row>
    <row r="260" spans="1:30" x14ac:dyDescent="0.3">
      <c r="A260"/>
      <c r="Y260" s="287"/>
      <c r="Z260" s="288">
        <v>-3.506709850214595</v>
      </c>
      <c r="AA260" s="288">
        <v>-3.8478642156811946</v>
      </c>
      <c r="AB260" s="288">
        <v>-6.209852565280741</v>
      </c>
      <c r="AC260" s="288">
        <v>1.7288855603406574</v>
      </c>
      <c r="AD260" s="288">
        <v>1.0367724175892232</v>
      </c>
    </row>
    <row r="261" spans="1:30" x14ac:dyDescent="0.3">
      <c r="A261"/>
      <c r="Y261" s="287"/>
      <c r="Z261" s="288">
        <v>-4.4078614021578648</v>
      </c>
      <c r="AA261" s="288">
        <v>-3.7794880476088264</v>
      </c>
      <c r="AB261" s="288">
        <v>-6.209852565280741</v>
      </c>
      <c r="AC261" s="288">
        <v>3.2189932638474232</v>
      </c>
      <c r="AD261" s="288">
        <v>1.1292635772637425</v>
      </c>
    </row>
    <row r="262" spans="1:30" x14ac:dyDescent="0.3">
      <c r="A262"/>
      <c r="Y262" s="287"/>
      <c r="Z262" s="288">
        <v>-4.6807235248505581</v>
      </c>
      <c r="AA262" s="288">
        <v>-4.0111544276607365</v>
      </c>
      <c r="AB262" s="288">
        <v>-6.209852565280741</v>
      </c>
      <c r="AC262" s="288">
        <v>0.5194309022725605</v>
      </c>
      <c r="AD262" s="288">
        <v>0.82962552977202664</v>
      </c>
    </row>
    <row r="263" spans="1:30" x14ac:dyDescent="0.3">
      <c r="A263"/>
      <c r="Y263" s="287"/>
      <c r="Z263" s="288">
        <v>-4.2820123501168297</v>
      </c>
      <c r="AA263" s="288">
        <v>-4.2730464390708454</v>
      </c>
      <c r="AB263" s="288">
        <v>-6.209852565280741</v>
      </c>
      <c r="AC263" s="288">
        <v>-0.30669267285652779</v>
      </c>
      <c r="AD263" s="288">
        <v>0.53389604291596782</v>
      </c>
    </row>
    <row r="264" spans="1:30" x14ac:dyDescent="0.3">
      <c r="A264"/>
      <c r="Y264" s="287"/>
      <c r="Z264" s="288">
        <v>-4.0607268614576491</v>
      </c>
      <c r="AA264" s="288">
        <v>-4.2703692743396218</v>
      </c>
      <c r="AB264" s="288">
        <v>-6.209852565280741</v>
      </c>
      <c r="AC264" s="288">
        <v>9.1693429350840461E-2</v>
      </c>
      <c r="AD264" s="288">
        <v>0.72868003810730131</v>
      </c>
    </row>
    <row r="265" spans="1:30" x14ac:dyDescent="0.3">
      <c r="A265"/>
      <c r="Y265" s="287"/>
      <c r="Z265" s="288">
        <v>-4.1557405491686374</v>
      </c>
      <c r="AA265" s="288">
        <v>-4.0123350080024602</v>
      </c>
      <c r="AB265" s="288">
        <v>-6.209852565280741</v>
      </c>
      <c r="AC265" s="288">
        <v>-0.96362866432191652</v>
      </c>
      <c r="AD265" s="288">
        <v>0.26880511483458591</v>
      </c>
    </row>
    <row r="266" spans="1:30" x14ac:dyDescent="0.3">
      <c r="A266"/>
      <c r="Y266" s="287"/>
      <c r="Z266" s="288">
        <v>-4.8175505355297847</v>
      </c>
      <c r="AA266" s="288">
        <v>-3.735540115144345</v>
      </c>
      <c r="AB266" s="288">
        <v>-6.209852565280741</v>
      </c>
      <c r="AC266" s="288">
        <v>-0.55140951822126283</v>
      </c>
      <c r="AD266" s="288">
        <v>0.51380253174874768</v>
      </c>
    </row>
    <row r="267" spans="1:30" x14ac:dyDescent="0.3">
      <c r="A267"/>
      <c r="Y267" s="287"/>
      <c r="Z267" s="288">
        <v>-3.4879696970960263</v>
      </c>
      <c r="AA267" s="288">
        <v>-3.6382054468423357</v>
      </c>
      <c r="AB267" s="288">
        <v>-6.209852565280741</v>
      </c>
      <c r="AC267" s="288">
        <v>3.0923735266799923</v>
      </c>
      <c r="AD267" s="288">
        <v>0.24695122147448753</v>
      </c>
    </row>
    <row r="268" spans="1:30" x14ac:dyDescent="0.3">
      <c r="A268"/>
      <c r="Y268" s="287"/>
      <c r="Z268" s="288">
        <v>-2.6016215377977412</v>
      </c>
      <c r="AA268" s="288">
        <v>-3.9639208475663827</v>
      </c>
      <c r="AB268" s="288">
        <v>-6.209852565280741</v>
      </c>
      <c r="AC268" s="288">
        <v>-1.3119906158465255E-4</v>
      </c>
      <c r="AD268" s="288">
        <v>-0.4223321360816864</v>
      </c>
    </row>
    <row r="269" spans="1:30" x14ac:dyDescent="0.3">
      <c r="A269"/>
      <c r="Y269" s="287"/>
      <c r="Z269" s="288">
        <v>-2.7431592748437477</v>
      </c>
      <c r="AA269" s="288">
        <v>-3.7884285058572211</v>
      </c>
      <c r="AB269" s="288">
        <v>-6.209852565280741</v>
      </c>
      <c r="AC269" s="288">
        <v>2.2344128206716931</v>
      </c>
      <c r="AD269" s="288">
        <v>-0.39535106299190453</v>
      </c>
    </row>
    <row r="270" spans="1:30" x14ac:dyDescent="0.3">
      <c r="A270"/>
      <c r="Y270" s="287"/>
      <c r="Z270" s="288">
        <v>-3.600669672002768</v>
      </c>
      <c r="AA270" s="288">
        <v>-3.5550592081588772</v>
      </c>
      <c r="AB270" s="288">
        <v>-6.209852565280741</v>
      </c>
      <c r="AC270" s="288">
        <v>-2.1746518447763492</v>
      </c>
      <c r="AD270" s="288">
        <v>-0.3264469414378145</v>
      </c>
    </row>
    <row r="271" spans="1:30" x14ac:dyDescent="0.3">
      <c r="A271"/>
      <c r="Y271" s="287"/>
      <c r="Z271" s="288">
        <v>-6.3407346665259769</v>
      </c>
      <c r="AA271" s="288">
        <v>-3.2455880120143275</v>
      </c>
      <c r="AB271" s="288">
        <v>-6.209852565280741</v>
      </c>
      <c r="AC271" s="288">
        <v>-4.5932900735423772</v>
      </c>
      <c r="AD271" s="288">
        <v>-0.70362640144309452</v>
      </c>
    </row>
    <row r="272" spans="1:30" x14ac:dyDescent="0.3">
      <c r="A272"/>
      <c r="Y272" s="287"/>
      <c r="Z272" s="288">
        <v>-2.927294157204499</v>
      </c>
      <c r="AA272" s="288">
        <v>-3.4692075002806422</v>
      </c>
      <c r="AB272" s="288">
        <v>-6.209852565280741</v>
      </c>
      <c r="AC272" s="288">
        <v>-0.77476115269344348</v>
      </c>
      <c r="AD272" s="288">
        <v>-0.7279827801066574</v>
      </c>
    </row>
    <row r="273" spans="1:30" x14ac:dyDescent="0.3">
      <c r="A273"/>
      <c r="Y273" s="287"/>
      <c r="Z273" s="288">
        <v>-3.1839654516413818</v>
      </c>
      <c r="AA273" s="288">
        <v>-3.2946106220841389</v>
      </c>
      <c r="AB273" s="288">
        <v>-6.209852565280741</v>
      </c>
      <c r="AC273" s="288">
        <v>-6.9080667342632296E-2</v>
      </c>
      <c r="AD273" s="288">
        <v>-0.71576854153915248</v>
      </c>
    </row>
    <row r="274" spans="1:30" x14ac:dyDescent="0.3">
      <c r="A274"/>
      <c r="Y274" s="287"/>
      <c r="Z274" s="288">
        <v>-1.3216713240841791</v>
      </c>
      <c r="AA274" s="288">
        <v>-3.3264205974608489</v>
      </c>
      <c r="AB274" s="288">
        <v>-6.209852565280741</v>
      </c>
      <c r="AC274" s="288">
        <v>0.45211730664303218</v>
      </c>
      <c r="AD274" s="288">
        <v>-0.433827403692013</v>
      </c>
    </row>
    <row r="275" spans="1:30" x14ac:dyDescent="0.3">
      <c r="A275"/>
      <c r="Y275" s="287"/>
      <c r="Z275" s="288">
        <v>-4.1669579556619425</v>
      </c>
      <c r="AA275" s="288">
        <v>-3.3858342840189946</v>
      </c>
      <c r="AB275" s="288">
        <v>-6.209852565280741</v>
      </c>
      <c r="AC275" s="288">
        <v>-0.17062584970652495</v>
      </c>
      <c r="AD275" s="288">
        <v>-2.1663040944529501E-2</v>
      </c>
    </row>
    <row r="276" spans="1:30" x14ac:dyDescent="0.3">
      <c r="A276"/>
      <c r="Y276" s="287"/>
      <c r="Z276" s="288">
        <v>-1.5209811274682261</v>
      </c>
      <c r="AA276" s="288">
        <v>-3.8880893166667128</v>
      </c>
      <c r="AB276" s="288">
        <v>-6.209852565280741</v>
      </c>
      <c r="AC276" s="288">
        <v>2.3199124906442279</v>
      </c>
      <c r="AD276" s="288">
        <v>-0.34254374144670408</v>
      </c>
    </row>
    <row r="277" spans="1:30" x14ac:dyDescent="0.3">
      <c r="A277"/>
      <c r="Y277" s="287"/>
      <c r="Z277" s="288">
        <v>-3.8233394996397387</v>
      </c>
      <c r="AA277" s="288">
        <v>-4.5444816645538593</v>
      </c>
      <c r="AB277" s="288">
        <v>-6.209852565280741</v>
      </c>
      <c r="AC277" s="288">
        <v>-0.20106387984637308</v>
      </c>
      <c r="AD277" s="288">
        <v>-0.60521566030853691</v>
      </c>
    </row>
    <row r="278" spans="1:30" x14ac:dyDescent="0.3">
      <c r="A278"/>
      <c r="Y278" s="287"/>
      <c r="Z278" s="288">
        <v>-6.7566304724329953</v>
      </c>
      <c r="AA278" s="288">
        <v>-5.0232072782367547</v>
      </c>
      <c r="AB278" s="288">
        <v>-6.209852565280741</v>
      </c>
      <c r="AC278" s="288">
        <v>-1.7081395343099928</v>
      </c>
      <c r="AD278" s="288">
        <v>-0.58761850764167078</v>
      </c>
    </row>
    <row r="279" spans="1:30" x14ac:dyDescent="0.3">
      <c r="A279"/>
      <c r="Y279" s="287"/>
      <c r="Z279" s="288">
        <v>-6.4430793857385265</v>
      </c>
      <c r="AA279" s="288">
        <v>-5.5541530477447267</v>
      </c>
      <c r="AB279" s="288">
        <v>-6.209852565280741</v>
      </c>
      <c r="AC279" s="288">
        <v>-3.0209260562086655</v>
      </c>
      <c r="AD279" s="288">
        <v>-0.76492915235209169</v>
      </c>
    </row>
    <row r="280" spans="1:30" x14ac:dyDescent="0.3">
      <c r="A280"/>
      <c r="Y280" s="287"/>
      <c r="Z280" s="288">
        <v>-7.7787118868514114</v>
      </c>
      <c r="AA280" s="288">
        <v>-6.0335501507266676</v>
      </c>
      <c r="AB280" s="288">
        <v>-6.209852565280741</v>
      </c>
      <c r="AC280" s="288">
        <v>-1.907784099375462</v>
      </c>
      <c r="AD280" s="288">
        <v>-1.1994218823685381</v>
      </c>
    </row>
    <row r="281" spans="1:30" x14ac:dyDescent="0.3">
      <c r="A281"/>
      <c r="Y281" s="287"/>
      <c r="Z281" s="288">
        <v>-4.6727506198644466</v>
      </c>
      <c r="AA281" s="288">
        <v>-5.966442350078542</v>
      </c>
      <c r="AB281" s="288">
        <v>-6.209852565280741</v>
      </c>
      <c r="AC281" s="288">
        <v>0.57529737531109504</v>
      </c>
      <c r="AD281" s="288">
        <v>-1.2695359504924011</v>
      </c>
    </row>
    <row r="282" spans="1:30" x14ac:dyDescent="0.3">
      <c r="A282"/>
      <c r="Y282" s="287">
        <v>44105</v>
      </c>
      <c r="Z282" s="288">
        <v>-7.8835783422177474</v>
      </c>
      <c r="AA282" s="288">
        <v>-5.9672903879199</v>
      </c>
      <c r="AB282" s="288">
        <v>-6.6286781798488619</v>
      </c>
      <c r="AC282" s="288">
        <v>-1.4118003626794717</v>
      </c>
      <c r="AD282" s="288">
        <v>-1.9950926086150227</v>
      </c>
    </row>
    <row r="283" spans="1:30" x14ac:dyDescent="0.3">
      <c r="A283"/>
      <c r="Y283" s="287"/>
      <c r="Z283" s="288">
        <v>-4.8767608483418101</v>
      </c>
      <c r="AA283" s="288">
        <v>-5.7200261918873974</v>
      </c>
      <c r="AB283" s="288">
        <v>-6.6286781798488619</v>
      </c>
      <c r="AC283" s="288">
        <v>-0.72153661947089631</v>
      </c>
      <c r="AD283" s="288">
        <v>-2.423672010802743</v>
      </c>
    </row>
    <row r="284" spans="1:30" x14ac:dyDescent="0.3">
      <c r="A284"/>
      <c r="Y284" s="287"/>
      <c r="Z284" s="288">
        <v>-3.3535848951028582</v>
      </c>
      <c r="AA284" s="288">
        <v>-5.5831440267122545</v>
      </c>
      <c r="AB284" s="288">
        <v>-6.6286781798488619</v>
      </c>
      <c r="AC284" s="288">
        <v>-0.69186235671341478</v>
      </c>
      <c r="AD284" s="288">
        <v>-1.8322037211167514</v>
      </c>
    </row>
    <row r="285" spans="1:30" x14ac:dyDescent="0.3">
      <c r="A285"/>
      <c r="Y285" s="287"/>
      <c r="Z285" s="288">
        <v>-6.7625667373225031</v>
      </c>
      <c r="AA285" s="288">
        <v>-5.4896096744513754</v>
      </c>
      <c r="AB285" s="288">
        <v>-6.6286781798488619</v>
      </c>
      <c r="AC285" s="288">
        <v>-6.7870361411683433</v>
      </c>
      <c r="AD285" s="288">
        <v>-1.5286057059292355</v>
      </c>
    </row>
    <row r="286" spans="1:30" x14ac:dyDescent="0.3">
      <c r="A286"/>
      <c r="Y286" s="287"/>
      <c r="Z286" s="288">
        <v>-4.712230013511002</v>
      </c>
      <c r="AA286" s="288">
        <v>-5.0617494056854273</v>
      </c>
      <c r="AB286" s="288">
        <v>-6.6286781798488619</v>
      </c>
      <c r="AC286" s="288">
        <v>-6.0209818715227073</v>
      </c>
      <c r="AD286" s="288">
        <v>-1.4716039549433313</v>
      </c>
    </row>
    <row r="287" spans="1:30" x14ac:dyDescent="0.3">
      <c r="A287"/>
      <c r="Y287" s="287"/>
      <c r="Z287" s="288">
        <v>-6.8205367306254114</v>
      </c>
      <c r="AA287" s="288">
        <v>-5.2195528829190279</v>
      </c>
      <c r="AB287" s="288">
        <v>-6.6286781798488619</v>
      </c>
      <c r="AC287" s="288">
        <v>2.2324939284264786</v>
      </c>
      <c r="AD287" s="288">
        <v>-1.2434852788612329</v>
      </c>
    </row>
    <row r="288" spans="1:30" x14ac:dyDescent="0.3">
      <c r="A288"/>
      <c r="Y288" s="287"/>
      <c r="Z288" s="288">
        <v>-4.0180101540382918</v>
      </c>
      <c r="AA288" s="288">
        <v>-5.1498853585281754</v>
      </c>
      <c r="AB288" s="288">
        <v>-6.6286781798488619</v>
      </c>
      <c r="AC288" s="288">
        <v>2.7004834816237064</v>
      </c>
      <c r="AD288" s="288">
        <v>-0.92190362130848358</v>
      </c>
    </row>
    <row r="289" spans="1:30" x14ac:dyDescent="0.3">
      <c r="A289"/>
      <c r="Y289" s="287"/>
      <c r="Z289" s="288">
        <v>-4.8885564608561136</v>
      </c>
      <c r="AA289" s="288">
        <v>-5.0081285513550196</v>
      </c>
      <c r="AB289" s="288">
        <v>-6.6286781798488619</v>
      </c>
      <c r="AC289" s="288">
        <v>-1.0127881057781423</v>
      </c>
      <c r="AD289" s="288">
        <v>-0.34608620196844903</v>
      </c>
    </row>
    <row r="290" spans="1:30" x14ac:dyDescent="0.3">
      <c r="A290"/>
      <c r="Y290" s="287"/>
      <c r="Z290" s="288">
        <v>-5.9813851889770167</v>
      </c>
      <c r="AA290" s="288">
        <v>-5.2926883898479913</v>
      </c>
      <c r="AB290" s="288">
        <v>-6.6286781798488619</v>
      </c>
      <c r="AC290" s="288">
        <v>0.87529411310379146</v>
      </c>
      <c r="AD290" s="288">
        <v>9.367738232021898E-2</v>
      </c>
    </row>
    <row r="291" spans="1:30" x14ac:dyDescent="0.3">
      <c r="A291"/>
      <c r="Y291" s="287"/>
      <c r="Z291" s="288">
        <v>-2.8659122243668844</v>
      </c>
      <c r="AA291" s="288">
        <v>-5.5382671171222659</v>
      </c>
      <c r="AB291" s="288">
        <v>-6.6286781798488619</v>
      </c>
      <c r="AC291" s="288">
        <v>1.5592092461558309</v>
      </c>
      <c r="AD291" s="288">
        <v>-0.27455217179190022</v>
      </c>
    </row>
    <row r="292" spans="1:30" x14ac:dyDescent="0.3">
      <c r="A292"/>
      <c r="Y292" s="287"/>
      <c r="Z292" s="288">
        <v>-5.7702690871104192</v>
      </c>
      <c r="AA292" s="288">
        <v>-5.6908374520642795</v>
      </c>
      <c r="AB292" s="288">
        <v>-6.6286781798488619</v>
      </c>
      <c r="AC292" s="288">
        <v>-2.7563142057881009</v>
      </c>
      <c r="AD292" s="288">
        <v>-0.34863731782697627</v>
      </c>
    </row>
    <row r="293" spans="1:30" x14ac:dyDescent="0.3">
      <c r="A293"/>
      <c r="Y293" s="287"/>
      <c r="Z293" s="288">
        <v>-6.7041488829618014</v>
      </c>
      <c r="AA293" s="288">
        <v>-5.7486328468680039</v>
      </c>
      <c r="AB293" s="288">
        <v>-6.6286781798488619</v>
      </c>
      <c r="AC293" s="288">
        <v>-2.9426367815020313</v>
      </c>
      <c r="AD293" s="288">
        <v>-0.40443580734319895</v>
      </c>
    </row>
    <row r="294" spans="1:30" x14ac:dyDescent="0.3">
      <c r="A294"/>
      <c r="Y294" s="287"/>
      <c r="Z294" s="288">
        <v>-8.5395878215453287</v>
      </c>
      <c r="AA294" s="288">
        <v>-5.3781834810180502</v>
      </c>
      <c r="AB294" s="288">
        <v>-6.6286781798488619</v>
      </c>
      <c r="AC294" s="288">
        <v>-0.34511295035835587</v>
      </c>
      <c r="AD294" s="288">
        <v>-0.56888496936122934</v>
      </c>
    </row>
    <row r="295" spans="1:30" x14ac:dyDescent="0.3">
      <c r="A295"/>
      <c r="Y295" s="287"/>
      <c r="Z295" s="288">
        <v>-5.0860024986323911</v>
      </c>
      <c r="AA295" s="288">
        <v>-5.7458697616338537</v>
      </c>
      <c r="AB295" s="288">
        <v>-6.6286781798488619</v>
      </c>
      <c r="AC295" s="288">
        <v>2.1818874593781743</v>
      </c>
      <c r="AD295" s="288">
        <v>-0.6749887977618414</v>
      </c>
    </row>
    <row r="296" spans="1:30" x14ac:dyDescent="0.3">
      <c r="A296"/>
      <c r="Y296" s="287"/>
      <c r="Z296" s="288">
        <v>-5.2931242244821863</v>
      </c>
      <c r="AA296" s="288">
        <v>-5.7913314192503291</v>
      </c>
      <c r="AB296" s="288">
        <v>-6.6286781798488619</v>
      </c>
      <c r="AC296" s="288">
        <v>-1.4033775323917013</v>
      </c>
      <c r="AD296" s="288">
        <v>-0.20654648090645975</v>
      </c>
    </row>
    <row r="297" spans="1:30" x14ac:dyDescent="0.3">
      <c r="A297"/>
      <c r="Y297" s="287"/>
      <c r="Z297" s="288">
        <v>-3.3882396280273417</v>
      </c>
      <c r="AA297" s="288">
        <v>-5.9020347380059519</v>
      </c>
      <c r="AB297" s="288">
        <v>-6.6286781798488619</v>
      </c>
      <c r="AC297" s="288">
        <v>-0.27585002102242129</v>
      </c>
      <c r="AD297" s="288">
        <v>0.23393899553548383</v>
      </c>
    </row>
    <row r="298" spans="1:30" x14ac:dyDescent="0.3">
      <c r="A298"/>
      <c r="Y298" s="287"/>
      <c r="Z298" s="288">
        <v>-5.4397161886775098</v>
      </c>
      <c r="AA298" s="288">
        <v>-5.9247922508887347</v>
      </c>
      <c r="AB298" s="288">
        <v>-6.6286781798488619</v>
      </c>
      <c r="AC298" s="288">
        <v>0.81648244735154663</v>
      </c>
      <c r="AD298" s="288">
        <v>0.39771125043328531</v>
      </c>
    </row>
    <row r="299" spans="1:30" x14ac:dyDescent="0.3">
      <c r="A299"/>
      <c r="Y299" s="287"/>
      <c r="Z299" s="288">
        <v>-6.0885006904257448</v>
      </c>
      <c r="AA299" s="288">
        <v>-6.0816003936719811</v>
      </c>
      <c r="AB299" s="288">
        <v>-6.6286781798488619</v>
      </c>
      <c r="AC299" s="288">
        <v>0.52278201219957054</v>
      </c>
      <c r="AD299" s="288">
        <v>0.61934810382480521</v>
      </c>
    </row>
    <row r="300" spans="1:30" x14ac:dyDescent="0.3">
      <c r="A300"/>
      <c r="Y300" s="287"/>
      <c r="Z300" s="288">
        <v>-7.4790721142511565</v>
      </c>
      <c r="AA300" s="288">
        <v>-6.4050076482737399</v>
      </c>
      <c r="AB300" s="288">
        <v>-6.6286781798488619</v>
      </c>
      <c r="AC300" s="288">
        <v>0.14076155359157383</v>
      </c>
      <c r="AD300" s="288">
        <v>0.68566680061792751</v>
      </c>
    </row>
    <row r="301" spans="1:30" x14ac:dyDescent="0.3">
      <c r="A301"/>
      <c r="Y301" s="287"/>
      <c r="Z301" s="288">
        <v>-8.6988904117248023</v>
      </c>
      <c r="AA301" s="288">
        <v>-6.6722288728585903</v>
      </c>
      <c r="AB301" s="288">
        <v>-6.6286781798488619</v>
      </c>
      <c r="AC301" s="288">
        <v>0.80129283392625439</v>
      </c>
      <c r="AD301" s="288">
        <v>1.4089280869370404</v>
      </c>
    </row>
    <row r="302" spans="1:30" x14ac:dyDescent="0.3">
      <c r="A302"/>
      <c r="Y302" s="287"/>
      <c r="Z302" s="288">
        <v>-6.1836594981151247</v>
      </c>
      <c r="AA302" s="288">
        <v>-6.8307140147824486</v>
      </c>
      <c r="AB302" s="288">
        <v>-6.6286781798488619</v>
      </c>
      <c r="AC302" s="288">
        <v>3.7333454331188136</v>
      </c>
      <c r="AD302" s="288">
        <v>1.7647863479441344</v>
      </c>
    </row>
    <row r="303" spans="1:30" x14ac:dyDescent="0.3">
      <c r="A303"/>
      <c r="Y303" s="287"/>
      <c r="Z303" s="288">
        <v>-7.556975006694497</v>
      </c>
      <c r="AA303" s="288">
        <v>-6.3718367800499474</v>
      </c>
      <c r="AB303" s="288">
        <v>-6.6286781798488619</v>
      </c>
      <c r="AC303" s="288">
        <v>-0.9391466548398455</v>
      </c>
      <c r="AD303" s="288">
        <v>2.3428072033692819</v>
      </c>
    </row>
    <row r="304" spans="1:30" x14ac:dyDescent="0.3">
      <c r="A304"/>
      <c r="Y304" s="287"/>
      <c r="Z304" s="288">
        <v>-5.2587882001213053</v>
      </c>
      <c r="AA304" s="288">
        <v>-6.2916031493871829</v>
      </c>
      <c r="AB304" s="288">
        <v>-6.6286781798488619</v>
      </c>
      <c r="AC304" s="288">
        <v>4.7869789832113696</v>
      </c>
      <c r="AD304" s="288">
        <v>2.4642750189092095</v>
      </c>
    </row>
    <row r="305" spans="1:30" x14ac:dyDescent="0.3">
      <c r="A305"/>
      <c r="Y305" s="287"/>
      <c r="Z305" s="288">
        <v>-6.5491121821445155</v>
      </c>
      <c r="AA305" s="288">
        <v>-6.0269627195002959</v>
      </c>
      <c r="AB305" s="288">
        <v>-6.6286781798488619</v>
      </c>
      <c r="AC305" s="288">
        <v>3.3074902744012036</v>
      </c>
      <c r="AD305" s="288">
        <v>2.6076546511154897</v>
      </c>
    </row>
    <row r="306" spans="1:30" x14ac:dyDescent="0.3">
      <c r="A306"/>
      <c r="Y306" s="287"/>
      <c r="Z306" s="288">
        <v>-2.8763600472982307</v>
      </c>
      <c r="AA306" s="288">
        <v>-5.694989884790842</v>
      </c>
      <c r="AB306" s="288">
        <v>-6.6286781798488619</v>
      </c>
      <c r="AC306" s="288">
        <v>4.5689280001756032</v>
      </c>
      <c r="AD306" s="288">
        <v>1.3533272165994188</v>
      </c>
    </row>
    <row r="307" spans="1:30" x14ac:dyDescent="0.3">
      <c r="A307"/>
      <c r="Y307" s="287"/>
      <c r="Z307" s="288">
        <v>-6.9174366996118035</v>
      </c>
      <c r="AA307" s="288">
        <v>-5.2372329634625006</v>
      </c>
      <c r="AB307" s="288">
        <v>-6.6286781798488619</v>
      </c>
      <c r="AC307" s="288">
        <v>0.99103626237106823</v>
      </c>
      <c r="AD307" s="288">
        <v>1.5094490865934165</v>
      </c>
    </row>
    <row r="308" spans="1:30" x14ac:dyDescent="0.3">
      <c r="A308"/>
      <c r="Y308" s="287"/>
      <c r="Z308" s="288">
        <v>-6.84640740251659</v>
      </c>
      <c r="AA308" s="288">
        <v>-5.2524801102168572</v>
      </c>
      <c r="AB308" s="288">
        <v>-6.6286781798488619</v>
      </c>
      <c r="AC308" s="288">
        <v>1.8049502593702158</v>
      </c>
      <c r="AD308" s="288">
        <v>1.1246179278539938</v>
      </c>
    </row>
    <row r="309" spans="1:30" x14ac:dyDescent="0.3">
      <c r="A309"/>
      <c r="Y309" s="287"/>
      <c r="Z309" s="288">
        <v>-3.8598496551489467</v>
      </c>
      <c r="AA309" s="288">
        <v>-5.8394172345577227</v>
      </c>
      <c r="AB309" s="288">
        <v>-6.6286781798488619</v>
      </c>
      <c r="AC309" s="288">
        <v>-5.046946608493684</v>
      </c>
      <c r="AD309" s="288">
        <v>0.14491225326869181</v>
      </c>
    </row>
    <row r="310" spans="1:30" x14ac:dyDescent="0.3">
      <c r="A310"/>
      <c r="Y310" s="287"/>
      <c r="Z310" s="288">
        <v>-4.3526765573961068</v>
      </c>
      <c r="AA310" s="288">
        <v>-6.7744462570024995</v>
      </c>
      <c r="AB310" s="288">
        <v>-6.6286781798488619</v>
      </c>
      <c r="AC310" s="288">
        <v>0.15370643511813853</v>
      </c>
      <c r="AD310" s="288">
        <v>-0.77752272017150603</v>
      </c>
    </row>
    <row r="311" spans="1:30" x14ac:dyDescent="0.3">
      <c r="A311"/>
      <c r="Y311" s="287"/>
      <c r="Z311" s="288">
        <v>-5.3655182274018092</v>
      </c>
      <c r="AA311" s="288">
        <v>-6.2833706273532064</v>
      </c>
      <c r="AB311" s="288">
        <v>-6.6286781798488619</v>
      </c>
      <c r="AC311" s="288">
        <v>2.093160872035412</v>
      </c>
      <c r="AD311" s="288">
        <v>-0.3442886503922194</v>
      </c>
    </row>
    <row r="312" spans="1:30" x14ac:dyDescent="0.3">
      <c r="A312"/>
      <c r="Y312" s="287"/>
      <c r="Z312" s="288">
        <v>-10.657672052530579</v>
      </c>
      <c r="AA312" s="288">
        <v>-6.0372072198316102</v>
      </c>
      <c r="AB312" s="288">
        <v>-6.6286781798488619</v>
      </c>
      <c r="AC312" s="288">
        <v>-3.550449447695911</v>
      </c>
      <c r="AD312" s="288">
        <v>-0.1002853377068748</v>
      </c>
    </row>
    <row r="313" spans="1:30" x14ac:dyDescent="0.3">
      <c r="A313"/>
      <c r="Y313" s="287">
        <v>44136</v>
      </c>
      <c r="Z313" s="288">
        <v>-9.4215632044116653</v>
      </c>
      <c r="AA313" s="288">
        <v>-6.3093775388603017</v>
      </c>
      <c r="AB313" s="288">
        <v>-6.6286781798488619</v>
      </c>
      <c r="AC313" s="288">
        <v>-1.888116813905782</v>
      </c>
      <c r="AD313" s="288">
        <v>1.3461289913396217</v>
      </c>
    </row>
    <row r="314" spans="1:30" x14ac:dyDescent="0.3">
      <c r="A314"/>
      <c r="Y314" s="287"/>
      <c r="Z314" s="288">
        <v>-3.4799072920667475</v>
      </c>
      <c r="AA314" s="288">
        <v>-5.9567100919976088</v>
      </c>
      <c r="AB314" s="288">
        <v>-6.6286781798488619</v>
      </c>
      <c r="AC314" s="288">
        <v>4.0236747508260748</v>
      </c>
      <c r="AD314" s="288">
        <v>1.8373894179062984</v>
      </c>
    </row>
    <row r="315" spans="1:30" x14ac:dyDescent="0.3">
      <c r="A315"/>
      <c r="Y315" s="287"/>
      <c r="Z315" s="288">
        <v>-5.1232635498654187</v>
      </c>
      <c r="AA315" s="288">
        <v>-5.469520136358871</v>
      </c>
      <c r="AB315" s="288">
        <v>-6.6286781798488619</v>
      </c>
      <c r="AC315" s="288">
        <v>3.512973448167628</v>
      </c>
      <c r="AD315" s="288">
        <v>1.9497507468135049</v>
      </c>
    </row>
    <row r="316" spans="1:30" x14ac:dyDescent="0.3">
      <c r="A316"/>
      <c r="Y316" s="287"/>
      <c r="Z316" s="288">
        <v>-5.7650418883497867</v>
      </c>
      <c r="AA316" s="288">
        <v>-4.5443622519951656</v>
      </c>
      <c r="AB316" s="288">
        <v>-6.6286781798488619</v>
      </c>
      <c r="AC316" s="288">
        <v>5.0779536948317912</v>
      </c>
      <c r="AD316" s="288">
        <v>2.8753376423698751</v>
      </c>
    </row>
    <row r="317" spans="1:30" x14ac:dyDescent="0.3">
      <c r="A317"/>
      <c r="Y317" s="287"/>
      <c r="Z317" s="288">
        <v>-1.8840044293572626</v>
      </c>
      <c r="AA317" s="288">
        <v>-4.1431862005373521</v>
      </c>
      <c r="AB317" s="288">
        <v>-6.6286781798488619</v>
      </c>
      <c r="AC317" s="288">
        <v>3.5925294210848762</v>
      </c>
      <c r="AD317" s="288">
        <v>2.8857850536404368</v>
      </c>
    </row>
    <row r="318" spans="1:30" x14ac:dyDescent="0.3">
      <c r="A318"/>
      <c r="Y318" s="287"/>
      <c r="Z318" s="288">
        <v>-1.9551885379306402</v>
      </c>
      <c r="AA318" s="288">
        <v>-4.8594171000029958</v>
      </c>
      <c r="AB318" s="288">
        <v>-6.6286781798488619</v>
      </c>
      <c r="AC318" s="288">
        <v>2.8796901743858569</v>
      </c>
      <c r="AD318" s="288">
        <v>2.4429282188883081</v>
      </c>
    </row>
    <row r="319" spans="1:30" x14ac:dyDescent="0.3">
      <c r="A319"/>
      <c r="Y319" s="287"/>
      <c r="Z319" s="288">
        <v>-4.1815668619846456</v>
      </c>
      <c r="AA319" s="288">
        <v>-5.2706021482179546</v>
      </c>
      <c r="AB319" s="288">
        <v>-6.6286781798488619</v>
      </c>
      <c r="AC319" s="288">
        <v>2.928658821198681</v>
      </c>
      <c r="AD319" s="288">
        <v>1.6743495434133422</v>
      </c>
    </row>
    <row r="320" spans="1:30" x14ac:dyDescent="0.3">
      <c r="A320"/>
      <c r="Y320" s="287"/>
      <c r="Z320" s="288">
        <v>-6.6133308442069687</v>
      </c>
      <c r="AA320" s="288">
        <v>-5.5293768218992216</v>
      </c>
      <c r="AB320" s="288">
        <v>-6.6286781798488619</v>
      </c>
      <c r="AC320" s="288">
        <v>-1.8149849350118501</v>
      </c>
      <c r="AD320" s="288">
        <v>0.87363486144510161</v>
      </c>
    </row>
    <row r="321" spans="1:30" x14ac:dyDescent="0.3">
      <c r="A321"/>
      <c r="Y321" s="287"/>
      <c r="Z321" s="288">
        <v>-8.4935235883262497</v>
      </c>
      <c r="AA321" s="288">
        <v>-6.1518707496189773</v>
      </c>
      <c r="AB321" s="288">
        <v>-6.6286781798488619</v>
      </c>
      <c r="AC321" s="288">
        <v>0.92367690756117327</v>
      </c>
      <c r="AD321" s="288">
        <v>-0.10276646912837098</v>
      </c>
    </row>
    <row r="322" spans="1:30" x14ac:dyDescent="0.3">
      <c r="A322"/>
      <c r="Y322" s="287"/>
      <c r="Z322" s="288">
        <v>-8.0015588873701304</v>
      </c>
      <c r="AA322" s="288">
        <v>-6.3297223267776284</v>
      </c>
      <c r="AB322" s="288">
        <v>-6.6286781798488619</v>
      </c>
      <c r="AC322" s="288">
        <v>-1.8670772801571331</v>
      </c>
      <c r="AD322" s="288">
        <v>-0.40140046904881338</v>
      </c>
    </row>
    <row r="323" spans="1:30" x14ac:dyDescent="0.3">
      <c r="A323"/>
      <c r="Y323" s="287"/>
      <c r="Z323" s="288">
        <v>-7.576464604118657</v>
      </c>
      <c r="AA323" s="288">
        <v>-7.637169189661023</v>
      </c>
      <c r="AB323" s="288">
        <v>-6.6286781798488619</v>
      </c>
      <c r="AC323" s="288">
        <v>-0.52704907894589326</v>
      </c>
      <c r="AD323" s="288">
        <v>-2.1982431220287606</v>
      </c>
    </row>
    <row r="324" spans="1:30" x14ac:dyDescent="0.3">
      <c r="A324"/>
      <c r="Y324" s="287"/>
      <c r="Z324" s="288">
        <v>-6.2414619233955442</v>
      </c>
      <c r="AA324" s="288">
        <v>-9.0578468840452473</v>
      </c>
      <c r="AB324" s="288">
        <v>-6.6286781798488619</v>
      </c>
      <c r="AC324" s="288">
        <v>-3.2422798929294316</v>
      </c>
      <c r="AD324" s="288">
        <v>-4.1472067232398455</v>
      </c>
    </row>
    <row r="325" spans="1:30" x14ac:dyDescent="0.3">
      <c r="A325"/>
      <c r="Y325" s="287"/>
      <c r="Z325" s="288">
        <v>-3.2001495780412004</v>
      </c>
      <c r="AA325" s="288">
        <v>-9.037996683680392</v>
      </c>
      <c r="AB325" s="288">
        <v>-6.6286781798488619</v>
      </c>
      <c r="AC325" s="288">
        <v>0.78925217494276012</v>
      </c>
      <c r="AD325" s="288">
        <v>-4.3160283297300124</v>
      </c>
    </row>
    <row r="326" spans="1:30" x14ac:dyDescent="0.3">
      <c r="A326"/>
      <c r="Y326" s="287"/>
      <c r="Z326" s="288">
        <v>-13.333694902168407</v>
      </c>
      <c r="AA326" s="288">
        <v>-9.4199326326334329</v>
      </c>
      <c r="AB326" s="288">
        <v>-6.6286781798488619</v>
      </c>
      <c r="AC326" s="288">
        <v>-9.6492397496609499</v>
      </c>
      <c r="AD326" s="288">
        <v>-4.4556572866028636</v>
      </c>
    </row>
    <row r="327" spans="1:30" x14ac:dyDescent="0.3">
      <c r="A327"/>
      <c r="Y327" s="287"/>
      <c r="Z327" s="288">
        <v>-16.558074704896541</v>
      </c>
      <c r="AA327" s="288">
        <v>-9.467088647647758</v>
      </c>
      <c r="AB327" s="288">
        <v>-6.6286781798488619</v>
      </c>
      <c r="AC327" s="288">
        <v>-15.457730143489442</v>
      </c>
      <c r="AD327" s="288">
        <v>-4.8648014100510597</v>
      </c>
    </row>
    <row r="328" spans="1:30" x14ac:dyDescent="0.3">
      <c r="A328"/>
      <c r="Y328" s="287"/>
      <c r="Z328" s="288">
        <v>-8.3545721857722661</v>
      </c>
      <c r="AA328" s="288">
        <v>-9.9659170103214567</v>
      </c>
      <c r="AB328" s="288">
        <v>-6.6286781798488619</v>
      </c>
      <c r="AC328" s="288">
        <v>-0.25807433786999923</v>
      </c>
      <c r="AD328" s="288">
        <v>-4.8022034070204551</v>
      </c>
    </row>
    <row r="329" spans="1:30" x14ac:dyDescent="0.3">
      <c r="A329"/>
      <c r="Y329" s="287"/>
      <c r="Z329" s="288">
        <v>-10.675110530041408</v>
      </c>
      <c r="AA329" s="288">
        <v>-10.730889570588564</v>
      </c>
      <c r="AB329" s="288">
        <v>-6.6286781798488619</v>
      </c>
      <c r="AC329" s="288">
        <v>-2.8444799782670884</v>
      </c>
      <c r="AD329" s="288">
        <v>-4.9043045804151477</v>
      </c>
    </row>
    <row r="330" spans="1:30" x14ac:dyDescent="0.3">
      <c r="A330"/>
      <c r="Y330" s="287"/>
      <c r="Z330" s="288">
        <v>-7.9065567092189433</v>
      </c>
      <c r="AA330" s="288">
        <v>-11.279145657675988</v>
      </c>
      <c r="AB330" s="288">
        <v>-6.6286781798488619</v>
      </c>
      <c r="AC330" s="288">
        <v>-3.3910579430832684</v>
      </c>
      <c r="AD330" s="288">
        <v>-5.123128767416846</v>
      </c>
    </row>
    <row r="331" spans="1:30" x14ac:dyDescent="0.3">
      <c r="A331"/>
      <c r="Y331" s="287"/>
      <c r="Z331" s="288">
        <v>-9.7332604621114207</v>
      </c>
      <c r="AA331" s="288">
        <v>-11.275084684499843</v>
      </c>
      <c r="AB331" s="288">
        <v>-6.6286781798488619</v>
      </c>
      <c r="AC331" s="288">
        <v>-2.804093871715196</v>
      </c>
      <c r="AD331" s="288">
        <v>-4.6056803723028867</v>
      </c>
    </row>
    <row r="332" spans="1:30" x14ac:dyDescent="0.3">
      <c r="A332"/>
      <c r="Y332" s="287"/>
      <c r="Z332" s="288">
        <v>-8.5549574999109677</v>
      </c>
      <c r="AA332" s="288">
        <v>-11.502213730441781</v>
      </c>
      <c r="AB332" s="288">
        <v>-6.6286781798488619</v>
      </c>
      <c r="AC332" s="288">
        <v>7.4543961179912799E-2</v>
      </c>
      <c r="AD332" s="288">
        <v>-4.5537524053239435</v>
      </c>
    </row>
    <row r="333" spans="1:30" x14ac:dyDescent="0.3">
      <c r="A333"/>
      <c r="Y333" s="287"/>
      <c r="Z333" s="288">
        <v>-17.171487511780374</v>
      </c>
      <c r="AA333" s="288">
        <v>-11.286703830511785</v>
      </c>
      <c r="AB333" s="288">
        <v>-6.6286781798488619</v>
      </c>
      <c r="AC333" s="288">
        <v>-11.181009058672842</v>
      </c>
      <c r="AD333" s="288">
        <v>-4.6392110731226381</v>
      </c>
    </row>
    <row r="334" spans="1:30" x14ac:dyDescent="0.3">
      <c r="A334"/>
      <c r="Y334" s="287"/>
      <c r="Z334" s="288">
        <v>-16.529647892663526</v>
      </c>
      <c r="AA334" s="288">
        <v>-10.657159956117551</v>
      </c>
      <c r="AB334" s="288">
        <v>-6.6286781798488619</v>
      </c>
      <c r="AC334" s="288">
        <v>-11.835591377691728</v>
      </c>
      <c r="AD334" s="288">
        <v>-4.1955166634120316</v>
      </c>
    </row>
    <row r="335" spans="1:30" x14ac:dyDescent="0.3">
      <c r="A335"/>
      <c r="Y335" s="287"/>
      <c r="Z335" s="288">
        <v>-9.9444755073658442</v>
      </c>
      <c r="AA335" s="288">
        <v>-9.5867274277107946</v>
      </c>
      <c r="AB335" s="288">
        <v>-6.6286781798488619</v>
      </c>
      <c r="AC335" s="288">
        <v>0.10542143098260226</v>
      </c>
      <c r="AD335" s="288">
        <v>-3.9127981517597732</v>
      </c>
    </row>
    <row r="336" spans="1:30" x14ac:dyDescent="0.3">
      <c r="A336"/>
      <c r="Y336" s="287"/>
      <c r="Z336" s="288">
        <v>-9.1665412305314167</v>
      </c>
      <c r="AA336" s="288">
        <v>-8.0027277944746356</v>
      </c>
      <c r="AB336" s="288">
        <v>-6.6286781798488619</v>
      </c>
      <c r="AC336" s="288">
        <v>-3.442690652857948</v>
      </c>
      <c r="AD336" s="288">
        <v>-2.7477133522386521</v>
      </c>
    </row>
    <row r="337" spans="1:30" x14ac:dyDescent="0.3">
      <c r="A337"/>
      <c r="Y337" s="287"/>
      <c r="Z337" s="288">
        <v>-3.4997495884593022</v>
      </c>
      <c r="AA337" s="288">
        <v>-7.067684069946746</v>
      </c>
      <c r="AB337" s="288">
        <v>-6.6286781798488619</v>
      </c>
      <c r="AC337" s="288">
        <v>-0.28519707510902492</v>
      </c>
      <c r="AD337" s="288">
        <v>-1.6423489883534188</v>
      </c>
    </row>
    <row r="338" spans="1:30" x14ac:dyDescent="0.3">
      <c r="A338"/>
      <c r="Y338" s="287"/>
      <c r="Z338" s="288">
        <v>-2.240232763264129</v>
      </c>
      <c r="AA338" s="288">
        <v>-6.9522325580153721</v>
      </c>
      <c r="AB338" s="288">
        <v>-6.6286781798488619</v>
      </c>
      <c r="AC338" s="288">
        <v>-0.82506429014938476</v>
      </c>
      <c r="AD338" s="288">
        <v>-2.0062707418589576</v>
      </c>
    </row>
    <row r="339" spans="1:30" x14ac:dyDescent="0.3">
      <c r="A339"/>
      <c r="Y339" s="287"/>
      <c r="Z339" s="288">
        <v>2.5330399327421436</v>
      </c>
      <c r="AA339" s="288">
        <v>-7.6067433983842436</v>
      </c>
      <c r="AB339" s="288">
        <v>-6.6286781798488619</v>
      </c>
      <c r="AC339" s="288">
        <v>8.23013755782776</v>
      </c>
      <c r="AD339" s="288">
        <v>-3.2632632239864257</v>
      </c>
    </row>
    <row r="340" spans="1:30" x14ac:dyDescent="0.3">
      <c r="A340"/>
      <c r="Y340" s="287"/>
      <c r="Z340" s="288">
        <v>-10.626181440085151</v>
      </c>
      <c r="AA340" s="288">
        <v>-8.5330840838312731</v>
      </c>
      <c r="AB340" s="288">
        <v>-6.6286781798488619</v>
      </c>
      <c r="AC340" s="288">
        <v>-3.4434585114762086</v>
      </c>
      <c r="AD340" s="288">
        <v>-4.2924588560528241</v>
      </c>
    </row>
    <row r="341" spans="1:30" x14ac:dyDescent="0.3">
      <c r="A341"/>
      <c r="Y341" s="287"/>
      <c r="Z341" s="288">
        <v>-15.721487309143907</v>
      </c>
      <c r="AA341" s="288">
        <v>-8.7624800069004714</v>
      </c>
      <c r="AB341" s="288">
        <v>-6.6286781798488619</v>
      </c>
      <c r="AC341" s="288">
        <v>-14.383043652230498</v>
      </c>
      <c r="AD341" s="288">
        <v>-3.8084535998793814</v>
      </c>
    </row>
    <row r="342" spans="1:30" x14ac:dyDescent="0.3">
      <c r="A342"/>
      <c r="Y342" s="287"/>
      <c r="Z342" s="288">
        <v>-14.526051389947936</v>
      </c>
      <c r="AA342" s="288">
        <v>-8.8519160522563123</v>
      </c>
      <c r="AB342" s="288">
        <v>-6.6286781798488619</v>
      </c>
      <c r="AC342" s="288">
        <v>-8.6935259439096768</v>
      </c>
      <c r="AD342" s="288">
        <v>-3.5967194737409391</v>
      </c>
    </row>
    <row r="343" spans="1:30" x14ac:dyDescent="0.3">
      <c r="A343"/>
      <c r="Y343" s="287">
        <v>44166</v>
      </c>
      <c r="Z343" s="288">
        <v>-15.650926028660637</v>
      </c>
      <c r="AA343" s="288">
        <v>-9.4494767119943024</v>
      </c>
      <c r="AB343" s="288">
        <v>-6.6286781798488619</v>
      </c>
      <c r="AC343" s="288">
        <v>-10.647060077322735</v>
      </c>
      <c r="AD343" s="288">
        <v>-4.8676511595058258</v>
      </c>
    </row>
    <row r="344" spans="1:30" x14ac:dyDescent="0.3">
      <c r="A344"/>
      <c r="Y344" s="287"/>
      <c r="Z344" s="288">
        <v>-5.1055210499436825</v>
      </c>
      <c r="AA344" s="288">
        <v>-8.9996194981831028</v>
      </c>
      <c r="AB344" s="288">
        <v>-6.6286781798488619</v>
      </c>
      <c r="AC344" s="288">
        <v>3.1028397181050735</v>
      </c>
      <c r="AD344" s="288">
        <v>-5.1331288345587591</v>
      </c>
    </row>
    <row r="345" spans="1:30" x14ac:dyDescent="0.3">
      <c r="A345"/>
      <c r="Y345" s="287"/>
      <c r="Z345" s="288">
        <v>-2.8662850807550209</v>
      </c>
      <c r="AA345" s="288">
        <v>-8.0717683829571261</v>
      </c>
      <c r="AB345" s="288">
        <v>-6.6286781798488619</v>
      </c>
      <c r="AC345" s="288">
        <v>0.65707459281971126</v>
      </c>
      <c r="AD345" s="288">
        <v>-4.1958008824197508</v>
      </c>
    </row>
    <row r="346" spans="1:30" x14ac:dyDescent="0.3">
      <c r="A346"/>
      <c r="Y346" s="287"/>
      <c r="Z346" s="288">
        <v>-1.6498846854237739</v>
      </c>
      <c r="AA346" s="288">
        <v>-7.5993323375560919</v>
      </c>
      <c r="AB346" s="288">
        <v>-6.6286781798488619</v>
      </c>
      <c r="AC346" s="288">
        <v>-0.66638424252644768</v>
      </c>
      <c r="AD346" s="288">
        <v>-4.4168916106633338</v>
      </c>
    </row>
    <row r="347" spans="1:30" x14ac:dyDescent="0.3">
      <c r="A347"/>
      <c r="Y347" s="287"/>
      <c r="Z347" s="288">
        <v>-7.4771809434067649</v>
      </c>
      <c r="AA347" s="288">
        <v>-7.3580190669022958</v>
      </c>
      <c r="AB347" s="288">
        <v>-6.6286781798488619</v>
      </c>
      <c r="AC347" s="288">
        <v>-5.3018022368467399</v>
      </c>
      <c r="AD347" s="288">
        <v>-4.2984047800220981</v>
      </c>
    </row>
    <row r="348" spans="1:30" x14ac:dyDescent="0.3">
      <c r="A348"/>
      <c r="Y348" s="287"/>
      <c r="Z348" s="288">
        <v>-9.2265295025620748</v>
      </c>
      <c r="AA348" s="288">
        <v>-6.8494254922236451</v>
      </c>
      <c r="AB348" s="288">
        <v>-6.6286781798488619</v>
      </c>
      <c r="AC348" s="288">
        <v>-7.8217479872574387</v>
      </c>
      <c r="AD348" s="288">
        <v>-3.0250555055374844</v>
      </c>
    </row>
    <row r="349" spans="1:30" x14ac:dyDescent="0.3">
      <c r="A349"/>
      <c r="Y349" s="287"/>
      <c r="Z349" s="288">
        <v>-11.218999072140686</v>
      </c>
      <c r="AA349" s="288">
        <v>-6.9212451523138894</v>
      </c>
      <c r="AB349" s="288">
        <v>-6.6286781798488619</v>
      </c>
      <c r="AC349" s="288">
        <v>-10.24116104161476</v>
      </c>
      <c r="AD349" s="288">
        <v>-2.3920002336481878</v>
      </c>
    </row>
    <row r="350" spans="1:30" x14ac:dyDescent="0.3">
      <c r="A350"/>
      <c r="Y350" s="287"/>
      <c r="Z350" s="288">
        <v>-13.961733134084064</v>
      </c>
      <c r="AA350" s="288">
        <v>-7.3093625341020303</v>
      </c>
      <c r="AB350" s="288">
        <v>-6.6286781798488619</v>
      </c>
      <c r="AC350" s="288">
        <v>-9.8176522628340877</v>
      </c>
      <c r="AD350" s="288">
        <v>-2.0502697745333682</v>
      </c>
    </row>
    <row r="351" spans="1:30" x14ac:dyDescent="0.3">
      <c r="A351"/>
      <c r="Y351" s="287"/>
      <c r="Z351" s="288">
        <v>-1.5453660271931295</v>
      </c>
      <c r="AA351" s="288">
        <v>-7.6642837417988323</v>
      </c>
      <c r="AB351" s="288">
        <v>-6.6286781798488619</v>
      </c>
      <c r="AC351" s="288">
        <v>12.016284639497371</v>
      </c>
      <c r="AD351" s="288">
        <v>-2.0965281044904094</v>
      </c>
    </row>
    <row r="352" spans="1:30" x14ac:dyDescent="0.3">
      <c r="A352"/>
      <c r="Y352" s="287"/>
      <c r="Z352" s="288">
        <v>-3.3690227013867289</v>
      </c>
      <c r="AA352" s="288">
        <v>-7.6164926469694532</v>
      </c>
      <c r="AB352" s="288">
        <v>-6.6286781798488619</v>
      </c>
      <c r="AC352" s="288">
        <v>5.0884614960447863</v>
      </c>
      <c r="AD352" s="288">
        <v>-2.1746481402384239</v>
      </c>
    </row>
    <row r="353" spans="1:30" x14ac:dyDescent="0.3">
      <c r="A353"/>
      <c r="Y353" s="287"/>
      <c r="Z353" s="288">
        <v>-4.3667063579407728</v>
      </c>
      <c r="AA353" s="288">
        <v>-6.4690557126761394</v>
      </c>
      <c r="AB353" s="288">
        <v>-6.6286781798488619</v>
      </c>
      <c r="AC353" s="288">
        <v>1.7257289712772916</v>
      </c>
      <c r="AD353" s="288">
        <v>-0.76803406783215522</v>
      </c>
    </row>
    <row r="354" spans="1:30" x14ac:dyDescent="0.3">
      <c r="A354"/>
      <c r="Y354" s="287"/>
      <c r="Z354" s="288">
        <v>-9.9616293972843657</v>
      </c>
      <c r="AA354" s="288">
        <v>-4.825309131358531</v>
      </c>
      <c r="AB354" s="288">
        <v>-6.6286781798488619</v>
      </c>
      <c r="AC354" s="288">
        <v>-5.625610546546028</v>
      </c>
      <c r="AD354" s="288">
        <v>0.46110312644198764</v>
      </c>
    </row>
    <row r="355" spans="1:30" x14ac:dyDescent="0.3">
      <c r="A355"/>
      <c r="Y355" s="287"/>
      <c r="Z355" s="288">
        <v>-8.8919918387564199</v>
      </c>
      <c r="AA355" s="288">
        <v>-5.1829679737337475</v>
      </c>
      <c r="AB355" s="288">
        <v>-6.6286781798488619</v>
      </c>
      <c r="AC355" s="288">
        <v>-8.3685882374935403</v>
      </c>
      <c r="AD355" s="288">
        <v>-1.1518836249433397</v>
      </c>
    </row>
    <row r="356" spans="1:30" x14ac:dyDescent="0.3">
      <c r="A356"/>
      <c r="Y356" s="287"/>
      <c r="Z356" s="288">
        <v>-3.1869405320875006</v>
      </c>
      <c r="AA356" s="288">
        <v>-4.9642549417566642</v>
      </c>
      <c r="AB356" s="288">
        <v>-6.6286781798488619</v>
      </c>
      <c r="AC356" s="288">
        <v>-0.39486253477087985</v>
      </c>
      <c r="AD356" s="288">
        <v>-2.5154587292179582</v>
      </c>
    </row>
    <row r="357" spans="1:30" x14ac:dyDescent="0.3">
      <c r="A357"/>
      <c r="Y357" s="287"/>
      <c r="Z357" s="288">
        <v>-2.4555070648608011</v>
      </c>
      <c r="AA357" s="288">
        <v>-4.4084493543898855</v>
      </c>
      <c r="AB357" s="288">
        <v>-6.6286781798488619</v>
      </c>
      <c r="AC357" s="288">
        <v>-1.2136919029150874</v>
      </c>
      <c r="AD357" s="288">
        <v>-3.121858377048722</v>
      </c>
    </row>
    <row r="358" spans="1:30" x14ac:dyDescent="0.3">
      <c r="A358"/>
      <c r="Y358" s="287"/>
      <c r="Z358" s="288">
        <v>-4.0489779238196508</v>
      </c>
      <c r="AA358" s="288">
        <v>-3.3880321358700445</v>
      </c>
      <c r="AB358" s="288">
        <v>-6.6286781798488619</v>
      </c>
      <c r="AC358" s="288">
        <v>0.72537737980007932</v>
      </c>
      <c r="AD358" s="288">
        <v>-3.1556951106535962</v>
      </c>
    </row>
    <row r="359" spans="1:30" x14ac:dyDescent="0.3">
      <c r="A359"/>
      <c r="Y359" s="287"/>
      <c r="Z359" s="288">
        <v>-1.8380314775471434</v>
      </c>
      <c r="AA359" s="288">
        <v>-2.8019753957964766</v>
      </c>
      <c r="AB359" s="288">
        <v>-6.6286781798488619</v>
      </c>
      <c r="AC359" s="288">
        <v>-4.4565642338775433</v>
      </c>
      <c r="AD359" s="288">
        <v>-3.1077326339867466</v>
      </c>
    </row>
    <row r="360" spans="1:30" x14ac:dyDescent="0.3">
      <c r="A360"/>
      <c r="Y360" s="287"/>
      <c r="Z360" s="288">
        <v>-0.47606724637332037</v>
      </c>
      <c r="AA360" s="288">
        <v>-2.1520680584333407</v>
      </c>
      <c r="AB360" s="288">
        <v>-6.6286781798488619</v>
      </c>
      <c r="AC360" s="288">
        <v>-2.5190685635380561</v>
      </c>
      <c r="AD360" s="288">
        <v>-3.4209524462535734</v>
      </c>
    </row>
    <row r="361" spans="1:30" x14ac:dyDescent="0.3">
      <c r="A361"/>
      <c r="Y361" s="287"/>
      <c r="Z361" s="288">
        <v>-2.8187088676454715</v>
      </c>
      <c r="AA361" s="288">
        <v>-1.6551748200972398</v>
      </c>
      <c r="AB361" s="288">
        <v>-6.6286781798488619</v>
      </c>
      <c r="AC361" s="288">
        <v>-5.8624676817801458</v>
      </c>
      <c r="AD361" s="288">
        <v>-3.0131176970855966</v>
      </c>
    </row>
    <row r="362" spans="1:30" x14ac:dyDescent="0.3">
      <c r="A362"/>
      <c r="Y362" s="287"/>
      <c r="Z362" s="288">
        <v>-4.7895946582414499</v>
      </c>
      <c r="AA362" s="288">
        <v>-0.70589376832221873</v>
      </c>
      <c r="AB362" s="288">
        <v>-6.6286781798488619</v>
      </c>
      <c r="AC362" s="288">
        <v>-8.0328509008255935</v>
      </c>
      <c r="AD362" s="288">
        <v>-3.1559968613059248</v>
      </c>
    </row>
    <row r="363" spans="1:30" x14ac:dyDescent="0.3">
      <c r="A363"/>
      <c r="Y363" s="287"/>
      <c r="Z363" s="288">
        <v>1.3624108294544508</v>
      </c>
      <c r="AA363" s="288">
        <v>-0.44841944428146746</v>
      </c>
      <c r="AB363" s="288">
        <v>-6.6286781798488619</v>
      </c>
      <c r="AC363" s="288">
        <v>-2.5874012206386681</v>
      </c>
      <c r="AD363" s="288">
        <v>-4.1124118885379977</v>
      </c>
    </row>
    <row r="364" spans="1:30" x14ac:dyDescent="0.3">
      <c r="A364"/>
      <c r="Y364" s="287"/>
      <c r="Z364" s="288">
        <v>1.0227456034919071</v>
      </c>
      <c r="AA364" s="288">
        <v>-1.4328443201016847</v>
      </c>
      <c r="AB364" s="288">
        <v>-6.6286781798488619</v>
      </c>
      <c r="AC364" s="288">
        <v>1.6411513412607519</v>
      </c>
      <c r="AD364" s="288">
        <v>-4.2954029790779327</v>
      </c>
    </row>
    <row r="365" spans="1:30" x14ac:dyDescent="0.3">
      <c r="A365"/>
      <c r="Y365" s="287"/>
      <c r="Z365" s="288">
        <v>2.5959894386054958</v>
      </c>
      <c r="AA365" s="288">
        <v>-0.80099596494217606</v>
      </c>
      <c r="AB365" s="288">
        <v>-6.6286781798488619</v>
      </c>
      <c r="AC365" s="288">
        <v>-0.27477676974221765</v>
      </c>
      <c r="AD365" s="288">
        <v>-3.3085079502946422</v>
      </c>
    </row>
    <row r="366" spans="1:30" x14ac:dyDescent="0.3">
      <c r="A366"/>
      <c r="Y366" s="287"/>
      <c r="Z366" s="288">
        <v>-3.571120926188498E-2</v>
      </c>
      <c r="AA366" s="288">
        <v>0.79197139058407495</v>
      </c>
      <c r="AB366" s="288">
        <v>-6.6286781798488619</v>
      </c>
      <c r="AC366" s="288">
        <v>-11.151469424502054</v>
      </c>
      <c r="AD366" s="288">
        <v>-1.2718444256319259</v>
      </c>
    </row>
    <row r="367" spans="1:30" x14ac:dyDescent="0.3">
      <c r="A367"/>
      <c r="Y367" s="287"/>
      <c r="Z367" s="288">
        <v>-7.3670413771148411</v>
      </c>
      <c r="AA367" s="288">
        <v>0.32276543243138539</v>
      </c>
      <c r="AB367" s="288">
        <v>-6.6286781798488619</v>
      </c>
      <c r="AC367" s="288">
        <v>-3.8000061973176003</v>
      </c>
      <c r="AD367" s="288">
        <v>-0.76126561603670539</v>
      </c>
    </row>
    <row r="368" spans="1:30" x14ac:dyDescent="0.3">
      <c r="A368"/>
      <c r="Y368" s="287"/>
      <c r="Z368" s="288">
        <v>1.60422961847109</v>
      </c>
      <c r="AA368" s="288">
        <v>0.60854064050082513</v>
      </c>
      <c r="AB368" s="288">
        <v>-6.6286781798488619</v>
      </c>
      <c r="AC368" s="288">
        <v>1.0457975197028873</v>
      </c>
      <c r="AD368" s="288">
        <v>0.34902798948353109</v>
      </c>
    </row>
    <row r="369" spans="1:30" x14ac:dyDescent="0.3">
      <c r="A369"/>
      <c r="Y369" s="287"/>
      <c r="Z369" s="288">
        <v>6.3611768304423073</v>
      </c>
      <c r="AA369" s="288">
        <v>0.58089723858601972</v>
      </c>
      <c r="AB369" s="288">
        <v>-6.6286781798488619</v>
      </c>
      <c r="AC369" s="288">
        <v>6.2237937718134191</v>
      </c>
      <c r="AD369" s="288">
        <v>1.0198791282223627</v>
      </c>
    </row>
    <row r="370" spans="1:30" x14ac:dyDescent="0.3">
      <c r="A370"/>
      <c r="Y370" s="287"/>
      <c r="Z370" s="288">
        <v>-1.9220308776143766</v>
      </c>
      <c r="AA370" s="288">
        <v>0.50195827609081012</v>
      </c>
      <c r="AB370" s="288">
        <v>-6.6286781798488619</v>
      </c>
      <c r="AC370" s="288">
        <v>0.98665044652787515</v>
      </c>
      <c r="AD370" s="288">
        <v>2.3139982257988061</v>
      </c>
    </row>
    <row r="371" spans="1:30" x14ac:dyDescent="0.3">
      <c r="A371"/>
      <c r="Y371" s="287"/>
      <c r="Z371" s="288">
        <v>3.0231720599779854</v>
      </c>
      <c r="AA371" s="288">
        <v>-0.83435430248987663</v>
      </c>
      <c r="AB371" s="288">
        <v>-6.6286781798488619</v>
      </c>
      <c r="AC371" s="288">
        <v>9.4132065799024076</v>
      </c>
      <c r="AD371" s="288">
        <v>1.340743859434306</v>
      </c>
    </row>
    <row r="372" spans="1:30" x14ac:dyDescent="0.3">
      <c r="A372"/>
      <c r="Y372" s="287"/>
      <c r="Z372" s="288">
        <v>2.4024856252018583</v>
      </c>
      <c r="AA372" s="288">
        <v>-2.9090964984317234</v>
      </c>
      <c r="AB372" s="288">
        <v>-6.6286781798488619</v>
      </c>
      <c r="AC372" s="288">
        <v>4.4211812014296044</v>
      </c>
      <c r="AD372" s="288">
        <v>3.7977403390087261E-2</v>
      </c>
    </row>
    <row r="373" spans="1:30" x14ac:dyDescent="0.3">
      <c r="A373"/>
      <c r="Y373" s="287"/>
      <c r="Z373" s="288">
        <v>-0.58828394672835282</v>
      </c>
      <c r="AA373" s="288">
        <v>-5.1614693419599691</v>
      </c>
      <c r="AB373" s="288">
        <v>-6.6286781798488619</v>
      </c>
      <c r="AC373" s="288">
        <v>-2.0926357414669496</v>
      </c>
      <c r="AD373" s="288">
        <v>-1.796107820391228</v>
      </c>
    </row>
    <row r="374" spans="1:30" x14ac:dyDescent="0.3">
      <c r="A374"/>
      <c r="Y374" s="287">
        <v>44197</v>
      </c>
      <c r="Z374" s="288">
        <v>-16.721229427179647</v>
      </c>
      <c r="AA374" s="288">
        <v>-5.0443482147410901</v>
      </c>
      <c r="AB374" s="288">
        <v>-4.8860028688826844</v>
      </c>
      <c r="AC374" s="288">
        <v>-10.612786761869103</v>
      </c>
      <c r="AD374" s="288">
        <v>-1.4900775805084936</v>
      </c>
    </row>
    <row r="375" spans="1:30" x14ac:dyDescent="0.3">
      <c r="A375"/>
      <c r="Y375" s="287"/>
      <c r="Z375" s="288">
        <v>-12.918965753121839</v>
      </c>
      <c r="AA375" s="288">
        <v>-5.9675679943449209</v>
      </c>
      <c r="AB375" s="288">
        <v>-4.8860028688826844</v>
      </c>
      <c r="AC375" s="288">
        <v>-8.073567672606643</v>
      </c>
      <c r="AD375" s="288">
        <v>-2.2666207144302826</v>
      </c>
    </row>
    <row r="376" spans="1:30" x14ac:dyDescent="0.3">
      <c r="A376"/>
      <c r="Y376" s="287"/>
      <c r="Z376" s="288">
        <v>-9.4054330742554075</v>
      </c>
      <c r="AA376" s="288">
        <v>-6.8170041061308533</v>
      </c>
      <c r="AB376" s="288">
        <v>-4.8860028688826844</v>
      </c>
      <c r="AC376" s="288">
        <v>-6.6148027946557875</v>
      </c>
      <c r="AD376" s="288">
        <v>-2.6752638036771339</v>
      </c>
    </row>
    <row r="377" spans="1:30" x14ac:dyDescent="0.3">
      <c r="A377"/>
      <c r="Y377" s="287"/>
      <c r="Z377" s="288">
        <v>-1.1021829870822244</v>
      </c>
      <c r="AA377" s="288">
        <v>-7.5093624405157531</v>
      </c>
      <c r="AB377" s="288">
        <v>-4.8860028688826844</v>
      </c>
      <c r="AC377" s="288">
        <v>3.1288621257070162</v>
      </c>
      <c r="AD377" s="288">
        <v>-2.3387825377123233</v>
      </c>
    </row>
    <row r="378" spans="1:30" x14ac:dyDescent="0.3">
      <c r="A378"/>
      <c r="Y378" s="287"/>
      <c r="Z378" s="288">
        <v>-3.4393663972488393</v>
      </c>
      <c r="AA378" s="288">
        <v>-5.2385921019305473</v>
      </c>
      <c r="AB378" s="288">
        <v>-4.8860028688826844</v>
      </c>
      <c r="AC378" s="288">
        <v>3.9774046424498835</v>
      </c>
      <c r="AD378" s="288">
        <v>-0.20782493947297503</v>
      </c>
    </row>
    <row r="379" spans="1:30" x14ac:dyDescent="0.3">
      <c r="A379"/>
      <c r="Y379" s="287"/>
      <c r="Z379" s="288">
        <v>-3.5435671572996594</v>
      </c>
      <c r="AA379" s="288">
        <v>-4.6149821619616347</v>
      </c>
      <c r="AB379" s="288">
        <v>-4.8860028688826844</v>
      </c>
      <c r="AC379" s="288">
        <v>1.560679576701645</v>
      </c>
      <c r="AD379" s="288">
        <v>0.84581063534185874</v>
      </c>
    </row>
    <row r="380" spans="1:30" x14ac:dyDescent="0.3">
      <c r="A380"/>
      <c r="Y380" s="287"/>
      <c r="Z380" s="288">
        <v>-5.4347922874226526</v>
      </c>
      <c r="AA380" s="288">
        <v>-4.8112638508763244</v>
      </c>
      <c r="AB380" s="288">
        <v>-4.8860028688826844</v>
      </c>
      <c r="AC380" s="288">
        <v>0.26273312028672535</v>
      </c>
      <c r="AD380" s="288">
        <v>0.96990620846914255</v>
      </c>
    </row>
    <row r="381" spans="1:30" x14ac:dyDescent="0.3">
      <c r="A381"/>
      <c r="Y381" s="287"/>
      <c r="Z381" s="288">
        <v>-0.82583705708321387</v>
      </c>
      <c r="AA381" s="288">
        <v>-4.8257849256158973</v>
      </c>
      <c r="AB381" s="288">
        <v>-4.8860028688826844</v>
      </c>
      <c r="AC381" s="288">
        <v>4.3039164258063352</v>
      </c>
      <c r="AD381" s="288">
        <v>1.4098623646585244</v>
      </c>
    </row>
    <row r="382" spans="1:30" x14ac:dyDescent="0.3">
      <c r="A382"/>
      <c r="Y382" s="287"/>
      <c r="Z382" s="288">
        <v>-8.5536961733394463</v>
      </c>
      <c r="AA382" s="288">
        <v>-4.5611360438219348</v>
      </c>
      <c r="AB382" s="288">
        <v>-4.8860028688826844</v>
      </c>
      <c r="AC382" s="288">
        <v>-0.69811864890280617</v>
      </c>
      <c r="AD382" s="288">
        <v>1.8405554962058395</v>
      </c>
    </row>
    <row r="383" spans="1:30" x14ac:dyDescent="0.3">
      <c r="A383"/>
      <c r="Y383" s="287"/>
      <c r="Z383" s="288">
        <v>-10.779404896658233</v>
      </c>
      <c r="AA383" s="288">
        <v>-4.0415706698872622</v>
      </c>
      <c r="AB383" s="288">
        <v>-4.8860028688826844</v>
      </c>
      <c r="AC383" s="288">
        <v>-5.7461337827648009</v>
      </c>
      <c r="AD383" s="288">
        <v>2.8122681950554358</v>
      </c>
    </row>
    <row r="384" spans="1:30" x14ac:dyDescent="0.3">
      <c r="A384"/>
      <c r="Y384" s="287"/>
      <c r="Z384" s="288">
        <v>-1.203830510259233</v>
      </c>
      <c r="AA384" s="288">
        <v>-3.1219379540123557</v>
      </c>
      <c r="AB384" s="288">
        <v>-4.8860028688826844</v>
      </c>
      <c r="AC384" s="288">
        <v>6.2085552190326894</v>
      </c>
      <c r="AD384" s="288">
        <v>3.9634227391433989</v>
      </c>
    </row>
    <row r="385" spans="1:30" x14ac:dyDescent="0.3">
      <c r="A385"/>
      <c r="Y385" s="287"/>
      <c r="Z385" s="288">
        <v>-1.5868242246911044</v>
      </c>
      <c r="AA385" s="288">
        <v>-4.1619790531482321</v>
      </c>
      <c r="AB385" s="288">
        <v>-4.8860028688826844</v>
      </c>
      <c r="AC385" s="288">
        <v>6.9922565632810887</v>
      </c>
      <c r="AD385" s="288">
        <v>2.7235714596178258</v>
      </c>
    </row>
    <row r="386" spans="1:30" x14ac:dyDescent="0.3">
      <c r="A386"/>
      <c r="Y386" s="287"/>
      <c r="Z386" s="288">
        <v>9.3390460243048645E-2</v>
      </c>
      <c r="AA386" s="288">
        <v>-4.7057957576431724</v>
      </c>
      <c r="AB386" s="288">
        <v>-4.8860028688826844</v>
      </c>
      <c r="AC386" s="288">
        <v>8.3626684686488204</v>
      </c>
      <c r="AD386" s="288">
        <v>1.998661418152208</v>
      </c>
    </row>
    <row r="387" spans="1:30" x14ac:dyDescent="0.3">
      <c r="A387"/>
      <c r="Y387" s="287"/>
      <c r="Z387" s="288">
        <v>1.0026367237016931</v>
      </c>
      <c r="AA387" s="288">
        <v>-4.8505893428530698</v>
      </c>
      <c r="AB387" s="288">
        <v>-4.8860028688826844</v>
      </c>
      <c r="AC387" s="288">
        <v>8.3208149289024647</v>
      </c>
      <c r="AD387" s="288">
        <v>1.8602598575731792</v>
      </c>
    </row>
    <row r="388" spans="1:30" x14ac:dyDescent="0.3">
      <c r="A388"/>
      <c r="Y388" s="287"/>
      <c r="Z388" s="288">
        <v>-8.1061247510343506</v>
      </c>
      <c r="AA388" s="288">
        <v>-5.7027836090227124</v>
      </c>
      <c r="AB388" s="288">
        <v>-4.8860028688826844</v>
      </c>
      <c r="AC388" s="288">
        <v>-4.3750425308726761</v>
      </c>
      <c r="AD388" s="288">
        <v>0.82574085742582781</v>
      </c>
    </row>
    <row r="389" spans="1:30" x14ac:dyDescent="0.3">
      <c r="A389"/>
      <c r="Y389" s="287"/>
      <c r="Z389" s="288">
        <v>-12.360413104804024</v>
      </c>
      <c r="AA389" s="288">
        <v>-7.1928034347018883</v>
      </c>
      <c r="AB389" s="288">
        <v>-4.8860028688826844</v>
      </c>
      <c r="AC389" s="288">
        <v>-5.7724889391621304</v>
      </c>
      <c r="AD389" s="288">
        <v>-0.74315509308934835</v>
      </c>
    </row>
    <row r="390" spans="1:30" x14ac:dyDescent="0.3">
      <c r="A390"/>
      <c r="Y390" s="287"/>
      <c r="Z390" s="288">
        <v>-11.792959993127518</v>
      </c>
      <c r="AA390" s="288">
        <v>-8.8620309354336904</v>
      </c>
      <c r="AB390" s="288">
        <v>-4.8860028688826844</v>
      </c>
      <c r="AC390" s="288">
        <v>-6.7149447068180024</v>
      </c>
      <c r="AD390" s="288">
        <v>-2.5720505440149486</v>
      </c>
    </row>
    <row r="391" spans="1:30" x14ac:dyDescent="0.3">
      <c r="A391"/>
      <c r="Y391" s="287"/>
      <c r="Z391" s="288">
        <v>-7.1691903734467353</v>
      </c>
      <c r="AA391" s="288">
        <v>-10.727633511860693</v>
      </c>
      <c r="AB391" s="288">
        <v>-4.8860028688826844</v>
      </c>
      <c r="AC391" s="288">
        <v>-1.0330777819987702</v>
      </c>
      <c r="AD391" s="288">
        <v>-4.351876404848527</v>
      </c>
    </row>
    <row r="392" spans="1:30" x14ac:dyDescent="0.3">
      <c r="A392"/>
      <c r="Y392" s="287"/>
      <c r="Z392" s="288">
        <v>-12.016963004445332</v>
      </c>
      <c r="AA392" s="288">
        <v>-11.051965481235479</v>
      </c>
      <c r="AB392" s="288">
        <v>-4.8860028688826844</v>
      </c>
      <c r="AC392" s="288">
        <v>-3.9900150903251443</v>
      </c>
      <c r="AD392" s="288">
        <v>-4.155608151095679</v>
      </c>
    </row>
    <row r="393" spans="1:30" x14ac:dyDescent="0.3">
      <c r="A393"/>
      <c r="Y393" s="287"/>
      <c r="Z393" s="288">
        <v>-11.591202044879575</v>
      </c>
      <c r="AA393" s="288">
        <v>-11.409742860577547</v>
      </c>
      <c r="AB393" s="288">
        <v>-4.8860028688826844</v>
      </c>
      <c r="AC393" s="288">
        <v>-4.4395996878303805</v>
      </c>
      <c r="AD393" s="288">
        <v>-4.2913672973440402</v>
      </c>
    </row>
    <row r="394" spans="1:30" x14ac:dyDescent="0.3">
      <c r="A394"/>
      <c r="Y394" s="287"/>
      <c r="Z394" s="288">
        <v>-12.05658131128733</v>
      </c>
      <c r="AA394" s="288">
        <v>-11.917316642762504</v>
      </c>
      <c r="AB394" s="288">
        <v>-4.8860028688826844</v>
      </c>
      <c r="AC394" s="288">
        <v>-4.1379660969325869</v>
      </c>
      <c r="AD394" s="288">
        <v>-4.6490772832256129</v>
      </c>
    </row>
    <row r="395" spans="1:30" x14ac:dyDescent="0.3">
      <c r="A395"/>
      <c r="Y395" s="287"/>
      <c r="Z395" s="288">
        <v>-10.376448536657833</v>
      </c>
      <c r="AA395" s="288">
        <v>-11.832698660178353</v>
      </c>
      <c r="AB395" s="288">
        <v>-4.8860028688826844</v>
      </c>
      <c r="AC395" s="288">
        <v>-3.0011647546027405</v>
      </c>
      <c r="AD395" s="288">
        <v>-4.5345800091681223</v>
      </c>
    </row>
    <row r="396" spans="1:30" x14ac:dyDescent="0.3">
      <c r="A396"/>
      <c r="Y396" s="287"/>
      <c r="Z396" s="288">
        <v>-14.864854760198495</v>
      </c>
      <c r="AA396" s="288">
        <v>-12.000486399652051</v>
      </c>
      <c r="AB396" s="288">
        <v>-4.8860028688826844</v>
      </c>
      <c r="AC396" s="288">
        <v>-6.7228029629006585</v>
      </c>
      <c r="AD396" s="288">
        <v>-5.0542831577960721</v>
      </c>
    </row>
    <row r="397" spans="1:30" x14ac:dyDescent="0.3">
      <c r="A397"/>
      <c r="Y397" s="287"/>
      <c r="Z397" s="288">
        <v>-15.345976468422243</v>
      </c>
      <c r="AA397" s="288">
        <v>-11.541908858106122</v>
      </c>
      <c r="AB397" s="288">
        <v>-4.8860028688826844</v>
      </c>
      <c r="AC397" s="288">
        <v>-9.2189146079890065</v>
      </c>
      <c r="AD397" s="288">
        <v>-5.1211827804486836</v>
      </c>
    </row>
    <row r="398" spans="1:30" x14ac:dyDescent="0.3">
      <c r="A398"/>
      <c r="Y398" s="287"/>
      <c r="Z398" s="288">
        <v>-6.5768644953576665</v>
      </c>
      <c r="AA398" s="288">
        <v>-10.856070927115708</v>
      </c>
      <c r="AB398" s="288">
        <v>-4.8860028688826844</v>
      </c>
      <c r="AC398" s="288">
        <v>-0.23159686359633724</v>
      </c>
      <c r="AD398" s="288">
        <v>-4.6979394549769911</v>
      </c>
    </row>
    <row r="399" spans="1:30" x14ac:dyDescent="0.3">
      <c r="A399"/>
      <c r="Y399" s="287"/>
      <c r="Z399" s="288">
        <v>-13.191477180761217</v>
      </c>
      <c r="AA399" s="288">
        <v>-10.722811453154236</v>
      </c>
      <c r="AB399" s="288">
        <v>-4.8860028688826844</v>
      </c>
      <c r="AC399" s="288">
        <v>-7.6279371307207953</v>
      </c>
      <c r="AD399" s="288">
        <v>-4.7448201718938048</v>
      </c>
    </row>
    <row r="400" spans="1:30" x14ac:dyDescent="0.3">
      <c r="A400"/>
      <c r="Y400" s="287"/>
      <c r="Z400" s="288">
        <v>-8.3811592540580566</v>
      </c>
      <c r="AA400" s="288">
        <v>-10.622362553561205</v>
      </c>
      <c r="AB400" s="288">
        <v>-4.8860028688826844</v>
      </c>
      <c r="AC400" s="288">
        <v>-4.9078970463986593</v>
      </c>
      <c r="AD400" s="288">
        <v>-4.8000628727893302</v>
      </c>
    </row>
    <row r="401" spans="1:30" x14ac:dyDescent="0.3">
      <c r="A401"/>
      <c r="Y401" s="287"/>
      <c r="Z401" s="288">
        <v>-7.2557157943544262</v>
      </c>
      <c r="AA401" s="288">
        <v>-11.116538399491265</v>
      </c>
      <c r="AB401" s="288">
        <v>-4.8860028688826844</v>
      </c>
      <c r="AC401" s="288">
        <v>-1.1752628186307419</v>
      </c>
      <c r="AD401" s="288">
        <v>-5.6696219771534926</v>
      </c>
    </row>
    <row r="402" spans="1:30" x14ac:dyDescent="0.3">
      <c r="A402"/>
      <c r="Y402" s="287"/>
      <c r="Z402" s="288">
        <v>-9.4436322189275508</v>
      </c>
      <c r="AA402" s="288">
        <v>-11.084037658098728</v>
      </c>
      <c r="AB402" s="288">
        <v>-4.8860028688826844</v>
      </c>
      <c r="AC402" s="288">
        <v>-3.329329773020433</v>
      </c>
      <c r="AD402" s="288">
        <v>-6.0347113609368206</v>
      </c>
    </row>
    <row r="403" spans="1:30" x14ac:dyDescent="0.3">
      <c r="A403"/>
      <c r="Y403" s="287"/>
      <c r="Z403" s="288">
        <v>-14.16171246304728</v>
      </c>
      <c r="AA403" s="288">
        <v>-10.43488899809776</v>
      </c>
      <c r="AB403" s="288">
        <v>-4.8860028688826844</v>
      </c>
      <c r="AC403" s="288">
        <v>-7.1095018691693355</v>
      </c>
      <c r="AD403" s="288">
        <v>-6.0060294811128232</v>
      </c>
    </row>
    <row r="404" spans="1:30" x14ac:dyDescent="0.3">
      <c r="A404"/>
      <c r="Y404" s="287"/>
      <c r="Z404" s="288">
        <v>-18.805207389932658</v>
      </c>
      <c r="AA404" s="288">
        <v>-10.74432710990987</v>
      </c>
      <c r="AB404" s="288">
        <v>-4.8860028688826844</v>
      </c>
      <c r="AC404" s="288">
        <v>-15.305828338538149</v>
      </c>
      <c r="AD404" s="288">
        <v>-6.6327445514959829</v>
      </c>
    </row>
    <row r="405" spans="1:30" x14ac:dyDescent="0.3">
      <c r="A405"/>
      <c r="Y405" s="287">
        <v>44228</v>
      </c>
      <c r="Z405" s="288">
        <v>-6.349359305609914</v>
      </c>
      <c r="AA405" s="288">
        <v>-10.988621140269599</v>
      </c>
      <c r="AB405" s="288">
        <v>-4.8860028688826844</v>
      </c>
      <c r="AC405" s="288">
        <v>-2.7872225500796333</v>
      </c>
      <c r="AD405" s="288">
        <v>-7.8600157312113765</v>
      </c>
    </row>
    <row r="406" spans="1:30" x14ac:dyDescent="0.3">
      <c r="A406"/>
      <c r="Y406" s="287"/>
      <c r="Z406" s="288">
        <v>-8.647436560754441</v>
      </c>
      <c r="AA406" s="288">
        <v>-10.562155823960026</v>
      </c>
      <c r="AB406" s="288">
        <v>-4.8860028688826844</v>
      </c>
      <c r="AC406" s="288">
        <v>-7.4271639719528082</v>
      </c>
      <c r="AD406" s="288">
        <v>-8.549122047454631</v>
      </c>
    </row>
    <row r="407" spans="1:30" x14ac:dyDescent="0.3">
      <c r="A407"/>
      <c r="Y407" s="287"/>
      <c r="Z407" s="288">
        <v>-10.547226036742808</v>
      </c>
      <c r="AA407" s="288">
        <v>-10.250381216048487</v>
      </c>
      <c r="AB407" s="288">
        <v>-4.8860028688826844</v>
      </c>
      <c r="AC407" s="288">
        <v>-9.2949025390807805</v>
      </c>
      <c r="AD407" s="288">
        <v>-9.326864222692695</v>
      </c>
    </row>
    <row r="408" spans="1:30" x14ac:dyDescent="0.3">
      <c r="A408"/>
      <c r="Y408" s="287"/>
      <c r="Z408" s="288">
        <v>-8.9657740068725307</v>
      </c>
      <c r="AA408" s="288">
        <v>-8.7317434043382551</v>
      </c>
      <c r="AB408" s="288">
        <v>-4.8860028688826844</v>
      </c>
      <c r="AC408" s="288">
        <v>-9.7661610766384968</v>
      </c>
      <c r="AD408" s="288">
        <v>-8.5496690091442122</v>
      </c>
    </row>
    <row r="409" spans="1:30" x14ac:dyDescent="0.3">
      <c r="A409"/>
      <c r="Y409" s="287"/>
      <c r="Z409" s="288">
        <v>-6.4583750047605406</v>
      </c>
      <c r="AA409" s="288">
        <v>-8.7294176677475726</v>
      </c>
      <c r="AB409" s="288">
        <v>-4.8860028688826844</v>
      </c>
      <c r="AC409" s="288">
        <v>-8.1530739867232143</v>
      </c>
      <c r="AD409" s="288">
        <v>-9.5633257993133736</v>
      </c>
    </row>
    <row r="410" spans="1:30" x14ac:dyDescent="0.3">
      <c r="A410"/>
      <c r="Y410" s="287"/>
      <c r="Z410" s="288">
        <v>-11.979290207666518</v>
      </c>
      <c r="AA410" s="288">
        <v>-8.6167498250141872</v>
      </c>
      <c r="AB410" s="288">
        <v>-4.8860028688826844</v>
      </c>
      <c r="AC410" s="288">
        <v>-12.553697095835787</v>
      </c>
      <c r="AD410" s="288">
        <v>-9.9044146691176227</v>
      </c>
    </row>
    <row r="411" spans="1:30" x14ac:dyDescent="0.3">
      <c r="A411"/>
      <c r="Y411" s="287"/>
      <c r="Z411" s="288">
        <v>-8.1747427079610375</v>
      </c>
      <c r="AA411" s="288">
        <v>-8.2743352445219909</v>
      </c>
      <c r="AB411" s="288">
        <v>-4.8860028688826844</v>
      </c>
      <c r="AC411" s="288">
        <v>-9.8654618436987676</v>
      </c>
      <c r="AD411" s="288">
        <v>-9.5449931634856817</v>
      </c>
    </row>
    <row r="412" spans="1:30" x14ac:dyDescent="0.3">
      <c r="A412"/>
      <c r="Y412" s="287"/>
      <c r="Z412" s="288">
        <v>-6.3330791494751431</v>
      </c>
      <c r="AA412" s="288">
        <v>-8.1670459189617617</v>
      </c>
      <c r="AB412" s="288">
        <v>-4.8860028688826844</v>
      </c>
      <c r="AC412" s="288">
        <v>-9.882820081263759</v>
      </c>
      <c r="AD412" s="288">
        <v>-9.172368802329391</v>
      </c>
    </row>
    <row r="413" spans="1:30" x14ac:dyDescent="0.3">
      <c r="A413"/>
      <c r="Y413" s="287"/>
      <c r="Z413" s="288">
        <v>-7.858761661620731</v>
      </c>
      <c r="AA413" s="288">
        <v>-8.2374784284676092</v>
      </c>
      <c r="AB413" s="288">
        <v>-4.8860028688826844</v>
      </c>
      <c r="AC413" s="288">
        <v>-9.8147860605825485</v>
      </c>
      <c r="AD413" s="288">
        <v>-8.7403902926670725</v>
      </c>
    </row>
    <row r="414" spans="1:30" x14ac:dyDescent="0.3">
      <c r="A414"/>
      <c r="Y414" s="287"/>
      <c r="Z414" s="288">
        <v>-8.1503239732974375</v>
      </c>
      <c r="AA414" s="288">
        <v>-8.3801798374117826</v>
      </c>
      <c r="AB414" s="288">
        <v>-4.8860028688826844</v>
      </c>
      <c r="AC414" s="288">
        <v>-6.7789519996571954</v>
      </c>
      <c r="AD414" s="288">
        <v>-8.6368835173314391</v>
      </c>
    </row>
    <row r="415" spans="1:30" x14ac:dyDescent="0.3">
      <c r="A415"/>
      <c r="Y415" s="287"/>
      <c r="Z415" s="288">
        <v>-8.2147487279509299</v>
      </c>
      <c r="AA415" s="288">
        <v>-9.8206650042789843</v>
      </c>
      <c r="AB415" s="288">
        <v>-4.8860028688826844</v>
      </c>
      <c r="AC415" s="288">
        <v>-7.1577905485444688</v>
      </c>
      <c r="AD415" s="288">
        <v>-10.360066159575249</v>
      </c>
    </row>
    <row r="416" spans="1:30" x14ac:dyDescent="0.3">
      <c r="A416"/>
      <c r="Y416" s="287"/>
      <c r="Z416" s="288">
        <v>-6.9514025713014753</v>
      </c>
      <c r="AA416" s="288">
        <v>-9.7939095984078453</v>
      </c>
      <c r="AB416" s="288">
        <v>-4.8860028688826844</v>
      </c>
      <c r="AC416" s="288">
        <v>-5.1292244190869809</v>
      </c>
      <c r="AD416" s="288">
        <v>-10.804137039889477</v>
      </c>
    </row>
    <row r="417" spans="1:30" x14ac:dyDescent="0.3">
      <c r="A417"/>
      <c r="Y417" s="287"/>
      <c r="Z417" s="288">
        <v>-12.978200070275717</v>
      </c>
      <c r="AA417" s="288">
        <v>-8.2446569959575609</v>
      </c>
      <c r="AB417" s="288">
        <v>-4.8860028688826844</v>
      </c>
      <c r="AC417" s="288">
        <v>-11.829149668486352</v>
      </c>
      <c r="AD417" s="288">
        <v>-8.8808800191565727</v>
      </c>
    </row>
    <row r="418" spans="1:30" x14ac:dyDescent="0.3">
      <c r="A418"/>
      <c r="Y418" s="287"/>
      <c r="Z418" s="288">
        <v>-18.25813887603146</v>
      </c>
      <c r="AA418" s="288">
        <v>-8.1784736673822582</v>
      </c>
      <c r="AB418" s="288">
        <v>-4.8860028688826844</v>
      </c>
      <c r="AC418" s="288">
        <v>-21.927740339405432</v>
      </c>
      <c r="AD418" s="288">
        <v>-8.1008357067445456</v>
      </c>
    </row>
    <row r="419" spans="1:30" x14ac:dyDescent="0.3">
      <c r="A419"/>
      <c r="Y419" s="287"/>
      <c r="Z419" s="288">
        <v>-6.1457913083771629</v>
      </c>
      <c r="AA419" s="288">
        <v>-7.3562660832255489</v>
      </c>
      <c r="AB419" s="288">
        <v>-4.8860028688826844</v>
      </c>
      <c r="AC419" s="288">
        <v>-12.991316243463359</v>
      </c>
      <c r="AD419" s="288">
        <v>-7.0177924038142505</v>
      </c>
    </row>
    <row r="420" spans="1:30" x14ac:dyDescent="0.3">
      <c r="A420"/>
      <c r="Y420" s="287"/>
      <c r="Z420" s="288">
        <v>2.9860065555312487</v>
      </c>
      <c r="AA420" s="288">
        <v>-7.1406062177903538</v>
      </c>
      <c r="AB420" s="288">
        <v>-4.8860028688826844</v>
      </c>
      <c r="AC420" s="288">
        <v>3.6480130845477845</v>
      </c>
      <c r="AD420" s="288">
        <v>-6.9124047140782556</v>
      </c>
    </row>
    <row r="421" spans="1:30" x14ac:dyDescent="0.3">
      <c r="A421"/>
      <c r="Y421" s="287"/>
      <c r="Z421" s="288">
        <v>-7.6870406732703014</v>
      </c>
      <c r="AA421" s="288">
        <v>-6.3389233288303126</v>
      </c>
      <c r="AB421" s="288">
        <v>-4.8860028688826844</v>
      </c>
      <c r="AC421" s="288">
        <v>-1.3186418127730093</v>
      </c>
      <c r="AD421" s="288">
        <v>-5.7727475038710452</v>
      </c>
    </row>
    <row r="422" spans="1:30" x14ac:dyDescent="0.3">
      <c r="A422"/>
      <c r="Y422" s="287"/>
      <c r="Z422" s="288">
        <v>-2.4592956388539733</v>
      </c>
      <c r="AA422" s="288">
        <v>-5.5758968667965414</v>
      </c>
      <c r="AB422" s="288">
        <v>-4.8860028688826844</v>
      </c>
      <c r="AC422" s="288">
        <v>0.42351257196759207</v>
      </c>
      <c r="AD422" s="288">
        <v>-3.887201536463341</v>
      </c>
    </row>
    <row r="423" spans="1:30" x14ac:dyDescent="0.3">
      <c r="A423"/>
      <c r="Y423" s="287"/>
      <c r="Z423" s="288">
        <v>-5.4417835132550998</v>
      </c>
      <c r="AA423" s="288">
        <v>-5.0879534668502542</v>
      </c>
      <c r="AB423" s="288">
        <v>-4.8860028688826844</v>
      </c>
      <c r="AC423" s="288">
        <v>-4.3915105909350132</v>
      </c>
      <c r="AD423" s="288">
        <v>-1.9499494986240282</v>
      </c>
    </row>
    <row r="424" spans="1:30" x14ac:dyDescent="0.3">
      <c r="A424"/>
      <c r="Y424" s="287"/>
      <c r="Z424" s="288">
        <v>-7.3664198475554379</v>
      </c>
      <c r="AA424" s="288">
        <v>-5.6895164678540038</v>
      </c>
      <c r="AB424" s="288">
        <v>-4.8860028688826844</v>
      </c>
      <c r="AC424" s="288">
        <v>-3.8515491970358795</v>
      </c>
      <c r="AD424" s="288">
        <v>-2.6890406968853364</v>
      </c>
    </row>
    <row r="425" spans="1:30" x14ac:dyDescent="0.3">
      <c r="A425"/>
      <c r="Y425" s="287"/>
      <c r="Z425" s="288">
        <v>-12.916953641795063</v>
      </c>
      <c r="AA425" s="288">
        <v>-5.2583050018169493</v>
      </c>
      <c r="AB425" s="288">
        <v>-4.8860028688826844</v>
      </c>
      <c r="AC425" s="288">
        <v>-8.7289185675515029</v>
      </c>
      <c r="AD425" s="288">
        <v>-3.387627015457054</v>
      </c>
    </row>
    <row r="426" spans="1:30" x14ac:dyDescent="0.3">
      <c r="A426"/>
      <c r="Y426" s="287"/>
      <c r="Z426" s="288">
        <v>-2.7301875087531515</v>
      </c>
      <c r="AA426" s="288">
        <v>-5.9046885261213431</v>
      </c>
      <c r="AB426" s="288">
        <v>-4.8860028688826844</v>
      </c>
      <c r="AC426" s="288">
        <v>0.56944802141183004</v>
      </c>
      <c r="AD426" s="288">
        <v>-4.0729182780516293</v>
      </c>
    </row>
    <row r="427" spans="1:30" x14ac:dyDescent="0.3">
      <c r="A427"/>
      <c r="Y427" s="287"/>
      <c r="Z427" s="288">
        <v>-1.2249344514949976</v>
      </c>
      <c r="AA427" s="288">
        <v>-5.8327097553387466</v>
      </c>
      <c r="AB427" s="288">
        <v>-4.8860028688826844</v>
      </c>
      <c r="AC427" s="288">
        <v>-1.5256253032813731</v>
      </c>
      <c r="AD427" s="288">
        <v>-3.8079563775673466</v>
      </c>
    </row>
    <row r="428" spans="1:30" x14ac:dyDescent="0.3">
      <c r="A428"/>
      <c r="Y428" s="287"/>
      <c r="Z428" s="288">
        <v>-4.6685604110109207</v>
      </c>
      <c r="AA428" s="288">
        <v>-6.3712314954581126</v>
      </c>
      <c r="AB428" s="288">
        <v>-4.8860028688826844</v>
      </c>
      <c r="AC428" s="288">
        <v>-6.2087460427750329</v>
      </c>
      <c r="AD428" s="288">
        <v>-4.0694822142064355</v>
      </c>
    </row>
    <row r="429" spans="1:30" x14ac:dyDescent="0.3">
      <c r="A429"/>
      <c r="Y429" s="287"/>
      <c r="Z429" s="288">
        <v>-6.9839803089847301</v>
      </c>
      <c r="AA429" s="288">
        <v>-6.9981818416619728</v>
      </c>
      <c r="AB429" s="288">
        <v>-4.8860028688826844</v>
      </c>
      <c r="AC429" s="288">
        <v>-4.3735262661944319</v>
      </c>
      <c r="AD429" s="288">
        <v>-4.854500571191914</v>
      </c>
    </row>
    <row r="430" spans="1:30" x14ac:dyDescent="0.3">
      <c r="A430"/>
      <c r="Y430" s="287"/>
      <c r="Z430" s="288">
        <v>-4.9379321177769206</v>
      </c>
      <c r="AA430" s="288">
        <v>-7.7638636145770832</v>
      </c>
      <c r="AB430" s="288">
        <v>-4.8860028688826844</v>
      </c>
      <c r="AC430" s="288">
        <v>-2.5367772875450356</v>
      </c>
      <c r="AD430" s="288">
        <v>-5.7887179026768001</v>
      </c>
    </row>
    <row r="431" spans="1:30" x14ac:dyDescent="0.3">
      <c r="A431"/>
      <c r="Y431" s="287"/>
      <c r="Z431" s="288">
        <v>-11.136072028391007</v>
      </c>
      <c r="AA431" s="288">
        <v>-8.8479153507359207</v>
      </c>
      <c r="AB431" s="288">
        <v>-4.8860028688826844</v>
      </c>
      <c r="AC431" s="288">
        <v>-5.6822300535094996</v>
      </c>
      <c r="AD431" s="288">
        <v>-6.1953282579707736</v>
      </c>
    </row>
    <row r="432" spans="1:30" x14ac:dyDescent="0.3">
      <c r="A432"/>
      <c r="Y432" s="287"/>
      <c r="Z432" s="288">
        <v>-17.305606065222083</v>
      </c>
      <c r="AA432" s="288">
        <v>-9.7429388823957002</v>
      </c>
      <c r="AB432" s="288">
        <v>-4.8860028688826844</v>
      </c>
      <c r="AC432" s="288">
        <v>-14.224047066449856</v>
      </c>
      <c r="AD432" s="288">
        <v>-6.6758018443528711</v>
      </c>
    </row>
    <row r="433" spans="1:30" x14ac:dyDescent="0.3">
      <c r="A433"/>
      <c r="Y433" s="287">
        <v>44256</v>
      </c>
      <c r="Z433" s="288">
        <v>-8.0899599191589218</v>
      </c>
      <c r="AA433" s="288">
        <v>-10.120653773276084</v>
      </c>
      <c r="AB433" s="288">
        <v>-4.8860028688826844</v>
      </c>
      <c r="AC433" s="288">
        <v>-5.9700732989823706</v>
      </c>
      <c r="AD433" s="288">
        <v>-7.3372102128419199</v>
      </c>
    </row>
    <row r="434" spans="1:30" x14ac:dyDescent="0.3">
      <c r="A434"/>
      <c r="Y434" s="287"/>
      <c r="Z434" s="288">
        <v>-8.8132966046068635</v>
      </c>
      <c r="AA434" s="288">
        <v>-10.658262200914946</v>
      </c>
      <c r="AB434" s="288">
        <v>-4.8860028688826844</v>
      </c>
      <c r="AC434" s="288">
        <v>-4.3718977903391902</v>
      </c>
      <c r="AD434" s="288">
        <v>-8.0118702690560504</v>
      </c>
    </row>
    <row r="435" spans="1:30" x14ac:dyDescent="0.3">
      <c r="A435"/>
      <c r="Y435" s="287"/>
      <c r="Z435" s="288">
        <v>-10.933725132629375</v>
      </c>
      <c r="AA435" s="288">
        <v>-11.123592455442324</v>
      </c>
      <c r="AB435" s="288">
        <v>-4.8860028688826844</v>
      </c>
      <c r="AC435" s="288">
        <v>-9.5720611474497161</v>
      </c>
      <c r="AD435" s="288">
        <v>-9.0938541226204226</v>
      </c>
    </row>
    <row r="436" spans="1:30" x14ac:dyDescent="0.3">
      <c r="A436"/>
      <c r="Y436" s="287"/>
      <c r="Z436" s="288">
        <v>-9.6279845451474078</v>
      </c>
      <c r="AA436" s="288">
        <v>-11.268005910874335</v>
      </c>
      <c r="AB436" s="288">
        <v>-4.8860028688826844</v>
      </c>
      <c r="AC436" s="288">
        <v>-9.0033848456177736</v>
      </c>
      <c r="AD436" s="288">
        <v>-9.5552716275958485</v>
      </c>
    </row>
    <row r="437" spans="1:30" x14ac:dyDescent="0.3">
      <c r="A437"/>
      <c r="Y437" s="287"/>
      <c r="Z437" s="288">
        <v>-8.7011911112489617</v>
      </c>
      <c r="AA437" s="288">
        <v>-11.64929605221643</v>
      </c>
      <c r="AB437" s="288">
        <v>-4.8860028688826844</v>
      </c>
      <c r="AC437" s="288">
        <v>-7.25939768104395</v>
      </c>
      <c r="AD437" s="288">
        <v>-9.8389379282528857</v>
      </c>
    </row>
    <row r="438" spans="1:30" x14ac:dyDescent="0.3">
      <c r="A438"/>
      <c r="Y438" s="287"/>
      <c r="Z438" s="288">
        <v>-14.393383810082662</v>
      </c>
      <c r="AA438" s="288">
        <v>-11.679590128408476</v>
      </c>
      <c r="AB438" s="288">
        <v>-4.8860028688826844</v>
      </c>
      <c r="AC438" s="288">
        <v>-13.256117028460096</v>
      </c>
      <c r="AD438" s="288">
        <v>-10.235597423321167</v>
      </c>
    </row>
    <row r="439" spans="1:30" x14ac:dyDescent="0.3">
      <c r="A439"/>
      <c r="Y439" s="287"/>
      <c r="Z439" s="288">
        <v>-18.316500253246154</v>
      </c>
      <c r="AA439" s="288">
        <v>-11.530090125485453</v>
      </c>
      <c r="AB439" s="288">
        <v>-4.8860028688826844</v>
      </c>
      <c r="AC439" s="288">
        <v>-17.453969601277848</v>
      </c>
      <c r="AD439" s="288">
        <v>-10.130739058428139</v>
      </c>
    </row>
    <row r="440" spans="1:30" x14ac:dyDescent="0.3">
      <c r="A440"/>
      <c r="Y440" s="287"/>
      <c r="Z440" s="288">
        <v>-10.75899090855359</v>
      </c>
      <c r="AA440" s="288">
        <v>-11.80149401532378</v>
      </c>
      <c r="AB440" s="288">
        <v>-4.8860028688826844</v>
      </c>
      <c r="AC440" s="288">
        <v>-7.9557374035816224</v>
      </c>
      <c r="AD440" s="288">
        <v>-10.366118333709608</v>
      </c>
    </row>
    <row r="441" spans="1:30" x14ac:dyDescent="0.3">
      <c r="A441"/>
      <c r="Y441" s="287"/>
      <c r="Z441" s="288">
        <v>-9.0253551379511769</v>
      </c>
      <c r="AA441" s="288">
        <v>-12.373169430830613</v>
      </c>
      <c r="AB441" s="288">
        <v>-4.8860028688826844</v>
      </c>
      <c r="AC441" s="288">
        <v>-7.1485142558171617</v>
      </c>
      <c r="AD441" s="288">
        <v>-10.468256267142964</v>
      </c>
    </row>
    <row r="442" spans="1:30" x14ac:dyDescent="0.3">
      <c r="A442"/>
      <c r="Y442" s="287"/>
      <c r="Z442" s="288">
        <v>-9.887225112168208</v>
      </c>
      <c r="AA442" s="288">
        <v>-11.892910109274245</v>
      </c>
      <c r="AB442" s="288">
        <v>-4.8860028688826844</v>
      </c>
      <c r="AC442" s="288">
        <v>-8.8380525931985261</v>
      </c>
      <c r="AD442" s="288">
        <v>-9.5447649811962858</v>
      </c>
    </row>
    <row r="443" spans="1:30" x14ac:dyDescent="0.3">
      <c r="A443"/>
      <c r="Y443" s="287"/>
      <c r="Z443" s="288">
        <v>-11.52781177401571</v>
      </c>
      <c r="AA443" s="288">
        <v>-11.454485424699618</v>
      </c>
      <c r="AB443" s="288">
        <v>-4.8860028688826844</v>
      </c>
      <c r="AC443" s="288">
        <v>-10.651039772588049</v>
      </c>
      <c r="AD443" s="288">
        <v>-9.5258406944356881</v>
      </c>
    </row>
    <row r="444" spans="1:30" x14ac:dyDescent="0.3">
      <c r="A444"/>
      <c r="Y444" s="287"/>
      <c r="Z444" s="288">
        <v>-12.702919019796798</v>
      </c>
      <c r="AA444" s="288">
        <v>-10.912900419527967</v>
      </c>
      <c r="AB444" s="288">
        <v>-4.8860028688826844</v>
      </c>
      <c r="AC444" s="288">
        <v>-7.9743632150774459</v>
      </c>
      <c r="AD444" s="288">
        <v>-9.3653743614586027</v>
      </c>
    </row>
    <row r="445" spans="1:30" x14ac:dyDescent="0.3">
      <c r="A445"/>
      <c r="Y445" s="287"/>
      <c r="Z445" s="288">
        <v>-11.031568559188079</v>
      </c>
      <c r="AA445" s="288">
        <v>-10.462918170960043</v>
      </c>
      <c r="AB445" s="288">
        <v>-4.8860028688826844</v>
      </c>
      <c r="AC445" s="288">
        <v>-6.7916780268333525</v>
      </c>
      <c r="AD445" s="288">
        <v>-9.3792494335342305</v>
      </c>
    </row>
    <row r="446" spans="1:30" x14ac:dyDescent="0.3">
      <c r="A446"/>
      <c r="Y446" s="287"/>
      <c r="Z446" s="288">
        <v>-15.247527461223772</v>
      </c>
      <c r="AA446" s="288">
        <v>-9.4792887202723062</v>
      </c>
      <c r="AB446" s="288">
        <v>-4.8860028688826844</v>
      </c>
      <c r="AC446" s="288">
        <v>-17.321499593953661</v>
      </c>
      <c r="AD446" s="288">
        <v>-9.288948002282142</v>
      </c>
    </row>
    <row r="447" spans="1:30" x14ac:dyDescent="0.3">
      <c r="A447"/>
      <c r="Y447" s="287"/>
      <c r="Z447" s="288">
        <v>-6.9678958723520186</v>
      </c>
      <c r="AA447" s="288">
        <v>-8.1079330413218447</v>
      </c>
      <c r="AB447" s="288">
        <v>-4.8860028688826844</v>
      </c>
      <c r="AC447" s="288">
        <v>-6.8324730727420189</v>
      </c>
      <c r="AD447" s="288">
        <v>-9.0348888792656616</v>
      </c>
    </row>
    <row r="448" spans="1:30" x14ac:dyDescent="0.3">
      <c r="A448"/>
      <c r="Y448" s="287"/>
      <c r="Z448" s="288">
        <v>-5.8754793979757167</v>
      </c>
      <c r="AA448" s="288">
        <v>-4.5447547284131433</v>
      </c>
      <c r="AB448" s="288">
        <v>-4.8860028688826844</v>
      </c>
      <c r="AC448" s="288">
        <v>-7.2456397603465632</v>
      </c>
      <c r="AD448" s="288">
        <v>-8.9690353791566952</v>
      </c>
    </row>
    <row r="449" spans="1:30" x14ac:dyDescent="0.3">
      <c r="A449"/>
      <c r="Y449" s="287"/>
      <c r="Z449" s="288">
        <v>-3.0018189573540486</v>
      </c>
      <c r="AA449" s="288">
        <v>-1.5240658236949585</v>
      </c>
      <c r="AB449" s="288">
        <v>-4.8860028688826844</v>
      </c>
      <c r="AC449" s="288">
        <v>-8.2059425744339052</v>
      </c>
      <c r="AD449" s="288">
        <v>-9.4588747064097838</v>
      </c>
    </row>
    <row r="450" spans="1:30" x14ac:dyDescent="0.3">
      <c r="A450"/>
      <c r="Y450" s="287"/>
      <c r="Z450" s="288">
        <v>-1.928322021362483</v>
      </c>
      <c r="AA450" s="288">
        <v>2.5946222775906711</v>
      </c>
      <c r="AB450" s="288">
        <v>-4.8860028688826844</v>
      </c>
      <c r="AC450" s="288">
        <v>-8.8726259114726815</v>
      </c>
      <c r="AD450" s="288">
        <v>-8.6464429120754094</v>
      </c>
    </row>
    <row r="451" spans="1:30" x14ac:dyDescent="0.3">
      <c r="A451"/>
      <c r="Y451" s="287"/>
      <c r="Z451" s="288">
        <v>12.239329170564114</v>
      </c>
      <c r="AA451" s="288">
        <v>6.0238550245580882</v>
      </c>
      <c r="AB451" s="288">
        <v>-4.8860028688826844</v>
      </c>
      <c r="AC451" s="288">
        <v>-7.5133887143146865</v>
      </c>
      <c r="AD451" s="288">
        <v>-9.4397862041906677</v>
      </c>
    </row>
    <row r="452" spans="1:30" x14ac:dyDescent="0.3">
      <c r="A452"/>
      <c r="Y452" s="287"/>
      <c r="Z452" s="288">
        <v>10.113253773839217</v>
      </c>
      <c r="AA452" s="288">
        <v>12.074230146507835</v>
      </c>
      <c r="AB452" s="288">
        <v>-4.8860028688826844</v>
      </c>
      <c r="AC452" s="288">
        <v>-10.220553317604967</v>
      </c>
      <c r="AD452" s="288">
        <v>-7.908396959813067</v>
      </c>
    </row>
    <row r="453" spans="1:30" x14ac:dyDescent="0.3">
      <c r="A453"/>
      <c r="Y453" s="287"/>
      <c r="Z453" s="288">
        <v>13.583289247775637</v>
      </c>
      <c r="AA453" s="288">
        <v>17.465587017584742</v>
      </c>
      <c r="AB453" s="288">
        <v>-4.8860028688826844</v>
      </c>
      <c r="AC453" s="288">
        <v>-11.634477033613038</v>
      </c>
      <c r="AD453" s="288">
        <v>-6.7089118185565741</v>
      </c>
    </row>
    <row r="454" spans="1:30" x14ac:dyDescent="0.3">
      <c r="A454"/>
      <c r="Y454" s="287"/>
      <c r="Z454" s="288">
        <v>17.036733356419901</v>
      </c>
      <c r="AA454" s="288">
        <v>21.827105815116663</v>
      </c>
      <c r="AB454" s="288">
        <v>-4.8860028688826844</v>
      </c>
      <c r="AC454" s="288">
        <v>-12.385876117548833</v>
      </c>
      <c r="AD454" s="288">
        <v>-5.8090531872152571</v>
      </c>
    </row>
    <row r="455" spans="1:30" x14ac:dyDescent="0.3">
      <c r="A455"/>
      <c r="Y455" s="287"/>
      <c r="Z455" s="288">
        <v>36.477146455672511</v>
      </c>
      <c r="AA455" s="288">
        <v>24.212104111424427</v>
      </c>
      <c r="AB455" s="288">
        <v>-4.8860028688826844</v>
      </c>
      <c r="AC455" s="288">
        <v>3.4740849502966427</v>
      </c>
      <c r="AD455" s="288">
        <v>-5.0794096854220498</v>
      </c>
    </row>
    <row r="456" spans="1:30" x14ac:dyDescent="0.3">
      <c r="A456"/>
      <c r="Y456" s="287"/>
      <c r="Z456" s="288">
        <v>34.737679140184298</v>
      </c>
      <c r="AA456" s="288">
        <v>25.255654604298496</v>
      </c>
      <c r="AB456" s="288">
        <v>-4.8860028688826844</v>
      </c>
      <c r="AC456" s="288">
        <v>0.19045341436154217</v>
      </c>
      <c r="AD456" s="288">
        <v>-4.5831250589003503</v>
      </c>
    </row>
    <row r="457" spans="1:30" x14ac:dyDescent="0.3">
      <c r="A457"/>
      <c r="Y457" s="287"/>
      <c r="Z457" s="288">
        <v>28.602309561360972</v>
      </c>
      <c r="AA457" s="288">
        <v>27.103188883046833</v>
      </c>
      <c r="AB457" s="288">
        <v>-4.8860028688826844</v>
      </c>
      <c r="AC457" s="288">
        <v>-2.5736154920834622</v>
      </c>
      <c r="AD457" s="288">
        <v>-3.9123770757685827</v>
      </c>
    </row>
    <row r="458" spans="1:30" x14ac:dyDescent="0.3">
      <c r="A458"/>
      <c r="Y458" s="287"/>
      <c r="Z458" s="288">
        <v>28.93431724471845</v>
      </c>
      <c r="AA458" s="288">
        <v>28.799906377339031</v>
      </c>
      <c r="AB458" s="288">
        <v>-4.8860028688826844</v>
      </c>
      <c r="AC458" s="288">
        <v>-2.4058842017622339</v>
      </c>
      <c r="AD458" s="288">
        <v>-3.7393448774194473</v>
      </c>
    </row>
    <row r="459" spans="1:30" x14ac:dyDescent="0.3">
      <c r="A459"/>
      <c r="Y459" s="287"/>
      <c r="Z459" s="288">
        <v>17.418107223957726</v>
      </c>
      <c r="AA459" s="288">
        <v>27.754189292456555</v>
      </c>
      <c r="AB459" s="288">
        <v>-4.8860028688826844</v>
      </c>
      <c r="AC459" s="288">
        <v>-6.7465609319530699</v>
      </c>
      <c r="AD459" s="288">
        <v>-5.084612000389277</v>
      </c>
    </row>
    <row r="460" spans="1:30" x14ac:dyDescent="0.3">
      <c r="A460"/>
      <c r="Y460" s="287"/>
      <c r="Z460" s="288">
        <v>26.516029199013996</v>
      </c>
      <c r="AA460" s="288">
        <v>24.734821099973107</v>
      </c>
      <c r="AB460" s="288">
        <v>-4.8860028688826844</v>
      </c>
      <c r="AC460" s="288">
        <v>-6.9392411516906662</v>
      </c>
      <c r="AD460" s="288">
        <v>-9.1263527188682669</v>
      </c>
    </row>
    <row r="461" spans="1:30" x14ac:dyDescent="0.3">
      <c r="A461"/>
      <c r="Y461" s="287"/>
      <c r="Z461" s="288">
        <v>28.913755816465279</v>
      </c>
      <c r="AA461" s="288">
        <v>24.322016015472137</v>
      </c>
      <c r="AB461" s="288">
        <v>-4.8860028688826844</v>
      </c>
      <c r="AC461" s="288">
        <v>-11.174650729104883</v>
      </c>
      <c r="AD461" s="288">
        <v>-9.1331496911043182</v>
      </c>
    </row>
    <row r="462" spans="1:30" x14ac:dyDescent="0.3">
      <c r="A462"/>
      <c r="Y462" s="287"/>
      <c r="Z462" s="288">
        <v>29.157126861495183</v>
      </c>
      <c r="AA462" s="288">
        <v>22.822604488688633</v>
      </c>
      <c r="AB462" s="288">
        <v>-4.8860028688826844</v>
      </c>
      <c r="AC462" s="288">
        <v>-5.9427849104921648</v>
      </c>
      <c r="AD462" s="288">
        <v>-10.386716200942717</v>
      </c>
    </row>
    <row r="463" spans="1:30" x14ac:dyDescent="0.3">
      <c r="A463"/>
      <c r="Y463" s="287"/>
      <c r="Z463" s="288">
        <v>13.602101792800141</v>
      </c>
      <c r="AA463" s="288">
        <v>24.087908145781096</v>
      </c>
      <c r="AB463" s="288">
        <v>-4.8860028688826844</v>
      </c>
      <c r="AC463" s="288">
        <v>-28.101731614991394</v>
      </c>
      <c r="AD463" s="288">
        <v>-10.130020163492579</v>
      </c>
    </row>
    <row r="464" spans="1:30" x14ac:dyDescent="0.3">
      <c r="A464"/>
      <c r="Y464" s="287">
        <v>44287</v>
      </c>
      <c r="Z464" s="288">
        <v>25.712673969854158</v>
      </c>
      <c r="AA464" s="288">
        <v>23.819747643600692</v>
      </c>
      <c r="AB464" s="288">
        <v>17.014559864045452</v>
      </c>
      <c r="AC464" s="288">
        <v>-2.621194297735812</v>
      </c>
      <c r="AD464" s="288">
        <v>-10.704931719277992</v>
      </c>
    </row>
    <row r="465" spans="1:30" x14ac:dyDescent="0.3">
      <c r="A465"/>
      <c r="Y465" s="287"/>
      <c r="Z465" s="288">
        <v>18.43843655723396</v>
      </c>
      <c r="AA465" s="288">
        <v>23.49564835309662</v>
      </c>
      <c r="AB465" s="288">
        <v>17.014559864045452</v>
      </c>
      <c r="AC465" s="288">
        <v>-11.180849770631028</v>
      </c>
      <c r="AD465" s="288">
        <v>-9.8559869893016252</v>
      </c>
    </row>
    <row r="466" spans="1:30" x14ac:dyDescent="0.3">
      <c r="A466"/>
      <c r="Y466" s="287"/>
      <c r="Z466" s="288">
        <v>26.275232823604973</v>
      </c>
      <c r="AA466" s="288">
        <v>24.084765940224127</v>
      </c>
      <c r="AB466" s="288">
        <v>17.014559864045452</v>
      </c>
      <c r="AC466" s="288">
        <v>-4.9496886698021143</v>
      </c>
      <c r="AD466" s="288">
        <v>-8.6878793503523699</v>
      </c>
    </row>
    <row r="467" spans="1:30" x14ac:dyDescent="0.3">
      <c r="A467"/>
      <c r="Y467" s="287"/>
      <c r="Z467" s="288">
        <v>24.63890568375114</v>
      </c>
      <c r="AA467" s="288">
        <v>26.467834376533084</v>
      </c>
      <c r="AB467" s="288">
        <v>17.014559864045452</v>
      </c>
      <c r="AC467" s="288">
        <v>-10.963622042188547</v>
      </c>
      <c r="AD467" s="288">
        <v>-4.5130262563391028</v>
      </c>
    </row>
    <row r="468" spans="1:30" x14ac:dyDescent="0.3">
      <c r="A468"/>
      <c r="Y468" s="287"/>
      <c r="Z468" s="288">
        <v>26.645060782936767</v>
      </c>
      <c r="AA468" s="288">
        <v>28.383348337942387</v>
      </c>
      <c r="AB468" s="288">
        <v>17.014559864045452</v>
      </c>
      <c r="AC468" s="288">
        <v>-5.2320376192703151</v>
      </c>
      <c r="AD468" s="288">
        <v>-3.3325401400863655</v>
      </c>
    </row>
    <row r="469" spans="1:30" x14ac:dyDescent="0.3">
      <c r="B469" s="288"/>
      <c r="Y469" s="287"/>
      <c r="Z469" s="288">
        <v>33.280949971387763</v>
      </c>
      <c r="AA469" s="288">
        <v>30.800629552338599</v>
      </c>
      <c r="AB469" s="288">
        <v>17.014559864045452</v>
      </c>
      <c r="AC469" s="288">
        <v>2.2339685621526257</v>
      </c>
      <c r="AD469" s="288">
        <v>-1.7253289210129066</v>
      </c>
    </row>
    <row r="470" spans="1:30" x14ac:dyDescent="0.3">
      <c r="B470" s="288"/>
      <c r="Y470" s="287"/>
      <c r="Z470" s="288">
        <v>30.28358084696282</v>
      </c>
      <c r="AA470" s="288">
        <v>32.84101459829985</v>
      </c>
      <c r="AB470" s="288">
        <v>17.014559864045452</v>
      </c>
      <c r="AC470" s="288">
        <v>1.1222400431014705</v>
      </c>
      <c r="AD470" s="288">
        <v>-1.4626163828519825</v>
      </c>
    </row>
    <row r="471" spans="1:30" x14ac:dyDescent="0.3">
      <c r="B471" s="288"/>
      <c r="Y471" s="287"/>
      <c r="Z471" s="288">
        <v>39.121271699719294</v>
      </c>
      <c r="AA471" s="288">
        <v>32.931743171862465</v>
      </c>
      <c r="AB471" s="288">
        <v>17.014559864045452</v>
      </c>
      <c r="AC471" s="288">
        <v>5.6422085160333495</v>
      </c>
      <c r="AD471" s="288">
        <v>-1.2309376804183196</v>
      </c>
    </row>
    <row r="472" spans="1:30" x14ac:dyDescent="0.3">
      <c r="B472" s="288"/>
      <c r="Y472" s="287"/>
      <c r="Z472" s="288">
        <v>35.359405058007439</v>
      </c>
      <c r="AA472" s="288">
        <v>34.369082048622296</v>
      </c>
      <c r="AB472" s="288">
        <v>17.014559864045452</v>
      </c>
      <c r="AC472" s="288">
        <v>6.9628762883183981E-2</v>
      </c>
      <c r="AD472" s="288">
        <v>-1.3006763673422483</v>
      </c>
    </row>
    <row r="473" spans="1:30" x14ac:dyDescent="0.3">
      <c r="B473" s="288"/>
      <c r="C473" s="288"/>
      <c r="D473" s="288"/>
      <c r="Y473" s="287"/>
      <c r="Z473" s="288">
        <v>40.557928145333726</v>
      </c>
      <c r="AA473" s="288">
        <v>35.206080350421807</v>
      </c>
      <c r="AB473" s="288">
        <v>17.014559864045452</v>
      </c>
      <c r="AC473" s="288">
        <v>-3.1107009026756458</v>
      </c>
      <c r="AD473" s="288">
        <v>-9.7564496778744569E-2</v>
      </c>
    </row>
    <row r="474" spans="1:30" x14ac:dyDescent="0.3">
      <c r="B474" s="288"/>
      <c r="C474" s="288"/>
      <c r="D474" s="288"/>
      <c r="Y474" s="287"/>
      <c r="Z474" s="288">
        <v>25.274005698689454</v>
      </c>
      <c r="AA474" s="288">
        <v>34.290401878388586</v>
      </c>
      <c r="AB474" s="288">
        <v>17.014559864045452</v>
      </c>
      <c r="AC474" s="288">
        <v>-9.3418711251529061</v>
      </c>
      <c r="AD474" s="288">
        <v>0.22247349428067967</v>
      </c>
    </row>
    <row r="475" spans="1:30" x14ac:dyDescent="0.3">
      <c r="B475" s="288"/>
      <c r="C475" s="288"/>
      <c r="D475" s="288"/>
      <c r="Y475" s="287"/>
      <c r="Z475" s="288">
        <v>36.706432920255587</v>
      </c>
      <c r="AA475" s="288">
        <v>33.134631463417591</v>
      </c>
      <c r="AB475" s="288">
        <v>17.014559864045452</v>
      </c>
      <c r="AC475" s="288">
        <v>-5.7202084277378162</v>
      </c>
      <c r="AD475" s="288">
        <v>-3.0901471283521737E-2</v>
      </c>
    </row>
    <row r="476" spans="1:30" x14ac:dyDescent="0.3">
      <c r="B476" s="288"/>
      <c r="C476" s="288"/>
      <c r="D476" s="288"/>
      <c r="Y476" s="287"/>
      <c r="Z476" s="288">
        <v>39.13993808398434</v>
      </c>
      <c r="AA476" s="288">
        <v>31.531614021561321</v>
      </c>
      <c r="AB476" s="288">
        <v>17.014559864045452</v>
      </c>
      <c r="AC476" s="288">
        <v>10.655751656097152</v>
      </c>
      <c r="AD476" s="288">
        <v>-0.73974218543029779</v>
      </c>
    </row>
    <row r="477" spans="1:30" x14ac:dyDescent="0.3">
      <c r="B477" s="288"/>
      <c r="C477" s="288"/>
      <c r="D477" s="288"/>
      <c r="Y477" s="287"/>
      <c r="Z477" s="288">
        <v>23.873831542730251</v>
      </c>
      <c r="AA477" s="288">
        <v>29.122325327617414</v>
      </c>
      <c r="AB477" s="288">
        <v>17.014559864045452</v>
      </c>
      <c r="AC477" s="288">
        <v>3.3625059805174402</v>
      </c>
      <c r="AD477" s="288">
        <v>-0.77784109583762784</v>
      </c>
    </row>
    <row r="478" spans="1:30" x14ac:dyDescent="0.3">
      <c r="B478" s="288"/>
      <c r="C478" s="288"/>
      <c r="D478" s="288"/>
      <c r="Y478" s="287"/>
      <c r="Z478" s="288">
        <v>31.030878794922351</v>
      </c>
      <c r="AA478" s="288">
        <v>29.240449813524403</v>
      </c>
      <c r="AB478" s="288">
        <v>17.014559864045452</v>
      </c>
      <c r="AC478" s="288">
        <v>3.8685837570839396</v>
      </c>
      <c r="AD478" s="288">
        <v>0.58065431273268231</v>
      </c>
    </row>
    <row r="479" spans="1:30" x14ac:dyDescent="0.3">
      <c r="B479" s="288"/>
      <c r="C479" s="288"/>
      <c r="D479" s="288"/>
      <c r="Y479" s="287"/>
      <c r="Z479" s="288">
        <v>24.13828296501352</v>
      </c>
      <c r="AA479" s="288">
        <v>28.22748899580694</v>
      </c>
      <c r="AB479" s="288">
        <v>17.014559864045452</v>
      </c>
      <c r="AC479" s="288">
        <v>-4.8922562361442488</v>
      </c>
      <c r="AD479" s="288">
        <v>1.0323567239817411</v>
      </c>
    </row>
    <row r="480" spans="1:30" x14ac:dyDescent="0.3">
      <c r="B480" s="288"/>
      <c r="C480" s="288"/>
      <c r="D480" s="288"/>
      <c r="Y480" s="287"/>
      <c r="Z480" s="288">
        <v>23.69290728772641</v>
      </c>
      <c r="AA480" s="288">
        <v>26.260773929483825</v>
      </c>
      <c r="AB480" s="288">
        <v>17.014559864045452</v>
      </c>
      <c r="AC480" s="288">
        <v>-3.3773932755269556</v>
      </c>
      <c r="AD480" s="288">
        <v>9.0754622468023991E-3</v>
      </c>
    </row>
    <row r="481" spans="2:30" x14ac:dyDescent="0.3">
      <c r="B481" s="288"/>
      <c r="C481" s="288"/>
      <c r="D481" s="288"/>
      <c r="Y481" s="287"/>
      <c r="Z481" s="288">
        <v>26.100877100038364</v>
      </c>
      <c r="AA481" s="288">
        <v>25.893849146668025</v>
      </c>
      <c r="AB481" s="288">
        <v>17.014559864045452</v>
      </c>
      <c r="AC481" s="288">
        <v>0.16759673483926463</v>
      </c>
      <c r="AD481" s="288">
        <v>2.3961113545788799E-2</v>
      </c>
    </row>
    <row r="482" spans="2:30" x14ac:dyDescent="0.3">
      <c r="B482" s="288"/>
      <c r="C482" s="288"/>
      <c r="D482" s="288"/>
      <c r="Y482" s="287"/>
      <c r="Z482" s="288">
        <v>29.615707196233348</v>
      </c>
      <c r="AA482" s="288">
        <v>26.768177398720834</v>
      </c>
      <c r="AB482" s="288">
        <v>17.014559864045452</v>
      </c>
      <c r="AC482" s="288">
        <v>-2.5582915489944043</v>
      </c>
      <c r="AD482" s="288">
        <v>0.41889389544449784</v>
      </c>
    </row>
    <row r="483" spans="2:30" x14ac:dyDescent="0.3">
      <c r="B483" s="288"/>
      <c r="C483" s="288"/>
      <c r="D483" s="288"/>
      <c r="Y483" s="287"/>
      <c r="Z483" s="288">
        <v>25.372932619722533</v>
      </c>
      <c r="AA483" s="288">
        <v>27.00546657880248</v>
      </c>
      <c r="AB483" s="288">
        <v>17.014559864045452</v>
      </c>
      <c r="AC483" s="288">
        <v>3.4927828239525809</v>
      </c>
      <c r="AD483" s="288">
        <v>1.2103481271339365</v>
      </c>
    </row>
    <row r="484" spans="2:30" x14ac:dyDescent="0.3">
      <c r="B484" s="288"/>
      <c r="C484" s="288"/>
      <c r="D484" s="288"/>
      <c r="Y484" s="287"/>
      <c r="Z484" s="288">
        <v>21.3053580630196</v>
      </c>
      <c r="AA484" s="288">
        <v>27.648728912726799</v>
      </c>
      <c r="AB484" s="288">
        <v>17.014559864045452</v>
      </c>
      <c r="AC484" s="288">
        <v>3.466705539610345</v>
      </c>
      <c r="AD484" s="288">
        <v>1.8274166637042575</v>
      </c>
    </row>
    <row r="485" spans="2:30" x14ac:dyDescent="0.3">
      <c r="B485" s="288"/>
      <c r="C485" s="288"/>
      <c r="D485" s="288"/>
      <c r="Y485" s="287"/>
      <c r="Z485" s="288">
        <v>37.151176559292054</v>
      </c>
      <c r="AA485" s="288">
        <v>27.402826403908847</v>
      </c>
      <c r="AB485" s="288">
        <v>17.014559864045452</v>
      </c>
      <c r="AC485" s="288">
        <v>6.633113230374903</v>
      </c>
      <c r="AD485" s="288">
        <v>0.5994510601926899</v>
      </c>
    </row>
    <row r="486" spans="2:30" x14ac:dyDescent="0.3">
      <c r="B486" s="288"/>
      <c r="C486" s="288"/>
      <c r="D486" s="288"/>
      <c r="Y486" s="287"/>
      <c r="Z486" s="288">
        <v>25.799307225585054</v>
      </c>
      <c r="AA486" s="288">
        <v>28.046348034998829</v>
      </c>
      <c r="AB486" s="288">
        <v>17.014559864045452</v>
      </c>
      <c r="AC486" s="288">
        <v>0.64792338568182117</v>
      </c>
      <c r="AD486" s="288">
        <v>1.0529058573727477</v>
      </c>
    </row>
    <row r="487" spans="2:30" x14ac:dyDescent="0.3">
      <c r="B487" s="288"/>
      <c r="C487" s="288"/>
      <c r="D487" s="288"/>
      <c r="Y487" s="287"/>
      <c r="Z487" s="288">
        <v>28.195743625196663</v>
      </c>
      <c r="AA487" s="288">
        <v>28.89527718048485</v>
      </c>
      <c r="AB487" s="288">
        <v>17.014559864045452</v>
      </c>
      <c r="AC487" s="288">
        <v>0.9420864804652922</v>
      </c>
      <c r="AD487" s="288">
        <v>0.68787657230560784</v>
      </c>
    </row>
    <row r="488" spans="2:30" x14ac:dyDescent="0.3">
      <c r="B488" s="288"/>
      <c r="C488" s="288"/>
      <c r="D488" s="288"/>
      <c r="Y488" s="287"/>
      <c r="Z488" s="288">
        <v>24.379559538312684</v>
      </c>
      <c r="AA488" s="288">
        <v>29.937708675719701</v>
      </c>
      <c r="AB488" s="288">
        <v>17.014559864045452</v>
      </c>
      <c r="AC488" s="288">
        <v>-8.4281624897417089</v>
      </c>
      <c r="AD488" s="288">
        <v>0.34218276996989921</v>
      </c>
    </row>
    <row r="489" spans="2:30" x14ac:dyDescent="0.3">
      <c r="B489" s="288"/>
      <c r="C489" s="288"/>
      <c r="D489" s="288"/>
      <c r="Y489" s="287"/>
      <c r="Z489" s="288">
        <v>34.12035861386321</v>
      </c>
      <c r="AA489" s="288">
        <v>28.365077602315097</v>
      </c>
      <c r="AB489" s="288">
        <v>17.014559864045452</v>
      </c>
      <c r="AC489" s="288">
        <v>0.61589203126600012</v>
      </c>
      <c r="AD489" s="288">
        <v>-0.54920230408834159</v>
      </c>
    </row>
    <row r="490" spans="2:30" x14ac:dyDescent="0.3">
      <c r="B490" s="288"/>
      <c r="C490" s="288"/>
      <c r="D490" s="288"/>
      <c r="Y490" s="287"/>
      <c r="Z490" s="288">
        <v>31.315436638124694</v>
      </c>
      <c r="AA490" s="288">
        <v>28.608945801971696</v>
      </c>
      <c r="AB490" s="288">
        <v>17.014559864045452</v>
      </c>
      <c r="AC490" s="288">
        <v>0.93757782848260263</v>
      </c>
      <c r="AD490" s="288">
        <v>7.8028395515161719E-2</v>
      </c>
    </row>
    <row r="491" spans="2:30" x14ac:dyDescent="0.3">
      <c r="B491" s="288"/>
      <c r="C491" s="288"/>
      <c r="D491" s="288"/>
      <c r="Y491" s="287"/>
      <c r="Z491" s="288">
        <v>28.602378529663522</v>
      </c>
      <c r="AA491" s="288">
        <v>30.368542119606548</v>
      </c>
      <c r="AB491" s="288">
        <v>17.014559864045452</v>
      </c>
      <c r="AC491" s="288">
        <v>1.0468489232603844</v>
      </c>
      <c r="AD491" s="288">
        <v>0.70622695673930225</v>
      </c>
    </row>
    <row r="492" spans="2:30" x14ac:dyDescent="0.3">
      <c r="B492" s="288"/>
      <c r="C492" s="288"/>
      <c r="D492" s="288"/>
      <c r="Y492" s="287"/>
      <c r="Z492" s="288">
        <v>26.142759045459865</v>
      </c>
      <c r="AA492" s="288">
        <v>31.553335090144135</v>
      </c>
      <c r="AB492" s="288">
        <v>17.014559864045452</v>
      </c>
      <c r="AC492" s="288">
        <v>0.39341771196721709</v>
      </c>
      <c r="AD492" s="288">
        <v>1.8855038629648146</v>
      </c>
    </row>
    <row r="493" spans="2:30" x14ac:dyDescent="0.3">
      <c r="B493" s="288"/>
      <c r="C493" s="288"/>
      <c r="D493" s="288"/>
      <c r="Y493" s="287"/>
      <c r="Z493" s="288">
        <v>27.506384623181283</v>
      </c>
      <c r="AA493" s="288">
        <v>32.17575480981953</v>
      </c>
      <c r="AB493" s="288">
        <v>17.014559864045452</v>
      </c>
      <c r="AC493" s="288">
        <v>5.0385382829063445</v>
      </c>
      <c r="AD493" s="288">
        <v>1.4968098455589549</v>
      </c>
    </row>
    <row r="494" spans="2:30" x14ac:dyDescent="0.3">
      <c r="B494" s="288"/>
      <c r="C494" s="288"/>
      <c r="D494" s="288"/>
      <c r="Y494" s="287">
        <v>44317</v>
      </c>
      <c r="Z494" s="288">
        <v>40.512917848640569</v>
      </c>
      <c r="AA494" s="288">
        <v>30.789843261878836</v>
      </c>
      <c r="AB494" s="288">
        <v>17.014559864045452</v>
      </c>
      <c r="AC494" s="288">
        <v>5.3394764090342761</v>
      </c>
      <c r="AD494" s="288">
        <v>1.3067965784334408</v>
      </c>
    </row>
    <row r="495" spans="2:30" x14ac:dyDescent="0.3">
      <c r="B495" s="288"/>
      <c r="C495" s="288"/>
      <c r="D495" s="288"/>
      <c r="Y495" s="287"/>
      <c r="Z495" s="288">
        <v>32.673110332075773</v>
      </c>
      <c r="AA495" s="288">
        <v>30.828266452934351</v>
      </c>
      <c r="AB495" s="288">
        <v>17.014559864045452</v>
      </c>
      <c r="AC495" s="288">
        <v>-0.17322414616312187</v>
      </c>
      <c r="AD495" s="288">
        <v>1.5952359219003966</v>
      </c>
    </row>
    <row r="496" spans="2:30" x14ac:dyDescent="0.3">
      <c r="B496" s="288"/>
      <c r="C496" s="288"/>
      <c r="D496" s="288"/>
      <c r="Y496" s="287"/>
      <c r="Z496" s="288">
        <v>38.477296651591004</v>
      </c>
      <c r="AA496" s="288">
        <v>30.440435057560475</v>
      </c>
      <c r="AB496" s="288">
        <v>17.014559864045452</v>
      </c>
      <c r="AC496" s="288">
        <v>-2.1049660905750187</v>
      </c>
      <c r="AD496" s="288">
        <v>1.6907562426388694</v>
      </c>
    </row>
    <row r="497" spans="2:30" x14ac:dyDescent="0.3">
      <c r="B497" s="288"/>
      <c r="C497" s="288"/>
      <c r="D497" s="288"/>
      <c r="Y497" s="287"/>
      <c r="Z497" s="288">
        <v>21.614055802539831</v>
      </c>
      <c r="AA497" s="288">
        <v>30.656661773059643</v>
      </c>
      <c r="AB497" s="288">
        <v>17.014559864045452</v>
      </c>
      <c r="AC497" s="288">
        <v>-0.39251504139599547</v>
      </c>
      <c r="AD497" s="288">
        <v>1.0708486660901124</v>
      </c>
    </row>
    <row r="498" spans="2:30" x14ac:dyDescent="0.3">
      <c r="B498" s="288"/>
      <c r="C498" s="288"/>
      <c r="D498" s="288"/>
      <c r="Y498" s="287"/>
      <c r="Z498" s="288">
        <v>28.871340867052115</v>
      </c>
      <c r="AA498" s="288">
        <v>27.796380675209814</v>
      </c>
      <c r="AB498" s="288">
        <v>17.014559864045452</v>
      </c>
      <c r="AC498" s="288">
        <v>3.0659243275290748</v>
      </c>
      <c r="AD498" s="288">
        <v>-0.31189185387068868</v>
      </c>
    </row>
    <row r="499" spans="2:30" x14ac:dyDescent="0.3">
      <c r="B499" s="288"/>
      <c r="C499" s="288"/>
      <c r="D499" s="288"/>
      <c r="Y499" s="287"/>
      <c r="Z499" s="288">
        <v>23.427939277842761</v>
      </c>
      <c r="AA499" s="288">
        <v>28.38052524751939</v>
      </c>
      <c r="AB499" s="288">
        <v>17.014559864045452</v>
      </c>
      <c r="AC499" s="288">
        <v>1.0620599571365261</v>
      </c>
      <c r="AD499" s="288">
        <v>0.14637011295254507</v>
      </c>
    </row>
    <row r="500" spans="2:30" x14ac:dyDescent="0.3">
      <c r="B500" s="288"/>
      <c r="C500" s="288"/>
      <c r="D500" s="288"/>
      <c r="Y500" s="287"/>
      <c r="Z500" s="288">
        <v>29.019971631675439</v>
      </c>
      <c r="AA500" s="288">
        <v>29.1090792539026</v>
      </c>
      <c r="AB500" s="288">
        <v>17.014559864045452</v>
      </c>
      <c r="AC500" s="288">
        <v>0.6991852470650457</v>
      </c>
      <c r="AD500" s="288">
        <v>1.2436712866574393</v>
      </c>
    </row>
    <row r="501" spans="2:30" x14ac:dyDescent="0.3">
      <c r="B501" s="288"/>
      <c r="C501" s="288"/>
      <c r="D501" s="288"/>
      <c r="Y501" s="287"/>
      <c r="Z501" s="288">
        <v>20.49095016369176</v>
      </c>
      <c r="AA501" s="288">
        <v>29.672323722862735</v>
      </c>
      <c r="AB501" s="288">
        <v>17.014559864045452</v>
      </c>
      <c r="AC501" s="288">
        <v>-4.3397072306913316</v>
      </c>
      <c r="AD501" s="288">
        <v>1.3210685640753101</v>
      </c>
    </row>
    <row r="502" spans="2:30" x14ac:dyDescent="0.3">
      <c r="B502" s="288"/>
      <c r="C502" s="288"/>
      <c r="D502" s="288"/>
      <c r="Y502" s="287"/>
      <c r="Z502" s="288">
        <v>36.762122338242804</v>
      </c>
      <c r="AA502" s="288">
        <v>29.238906794363348</v>
      </c>
      <c r="AB502" s="288">
        <v>17.014559864045452</v>
      </c>
      <c r="AC502" s="288">
        <v>3.0346096215995146</v>
      </c>
      <c r="AD502" s="288">
        <v>1.3757655395348658</v>
      </c>
    </row>
    <row r="503" spans="2:30" x14ac:dyDescent="0.3">
      <c r="B503" s="288"/>
      <c r="C503" s="288"/>
      <c r="D503" s="288"/>
      <c r="Y503" s="287"/>
      <c r="Z503" s="288">
        <v>43.577174696273481</v>
      </c>
      <c r="AA503" s="288">
        <v>29.359231319692761</v>
      </c>
      <c r="AB503" s="288">
        <v>17.014559864045452</v>
      </c>
      <c r="AC503" s="288">
        <v>5.5761421253592403</v>
      </c>
      <c r="AD503" s="288">
        <v>1.137280336000714</v>
      </c>
    </row>
    <row r="504" spans="2:30" x14ac:dyDescent="0.3">
      <c r="B504" s="288"/>
      <c r="C504" s="288"/>
      <c r="D504" s="288"/>
      <c r="Y504" s="287"/>
      <c r="Z504" s="288">
        <v>25.556767085260791</v>
      </c>
      <c r="AA504" s="288">
        <v>29.169819434406602</v>
      </c>
      <c r="AB504" s="288">
        <v>17.014559864045452</v>
      </c>
      <c r="AC504" s="288">
        <v>0.14926590052910171</v>
      </c>
      <c r="AD504" s="288">
        <v>1.5708029593648081</v>
      </c>
    </row>
    <row r="505" spans="2:30" x14ac:dyDescent="0.3">
      <c r="B505" s="288"/>
      <c r="C505" s="288"/>
      <c r="D505" s="288"/>
      <c r="Y505" s="287"/>
      <c r="Z505" s="288">
        <v>25.837422367556389</v>
      </c>
      <c r="AA505" s="288">
        <v>30.840117086923847</v>
      </c>
      <c r="AB505" s="288">
        <v>17.014559864045452</v>
      </c>
      <c r="AC505" s="288">
        <v>3.4488031557459635</v>
      </c>
      <c r="AD505" s="288">
        <v>3.157232721750463</v>
      </c>
    </row>
    <row r="506" spans="2:30" x14ac:dyDescent="0.3">
      <c r="B506" s="288"/>
      <c r="C506" s="288"/>
      <c r="D506" s="288"/>
      <c r="Y506" s="287"/>
      <c r="Z506" s="288">
        <v>24.27021095514867</v>
      </c>
      <c r="AA506" s="288">
        <v>31.182135680674467</v>
      </c>
      <c r="AB506" s="288">
        <v>17.014559864045452</v>
      </c>
      <c r="AC506" s="288">
        <v>-0.60733646760253635</v>
      </c>
      <c r="AD506" s="288">
        <v>4.0436118350102737</v>
      </c>
    </row>
    <row r="507" spans="2:30" x14ac:dyDescent="0.3">
      <c r="B507" s="288"/>
      <c r="C507" s="288"/>
      <c r="D507" s="288"/>
      <c r="Y507" s="287"/>
      <c r="Z507" s="288">
        <v>27.694088434672317</v>
      </c>
      <c r="AA507" s="288">
        <v>30.505291542955185</v>
      </c>
      <c r="AB507" s="288">
        <v>17.014559864045452</v>
      </c>
      <c r="AC507" s="288">
        <v>3.7338436106137038</v>
      </c>
      <c r="AD507" s="288">
        <v>3.8710182304831062</v>
      </c>
    </row>
    <row r="508" spans="2:30" x14ac:dyDescent="0.3">
      <c r="B508" s="288"/>
      <c r="C508" s="288"/>
      <c r="D508" s="288"/>
      <c r="Y508" s="287"/>
      <c r="Z508" s="288">
        <v>32.183033731312499</v>
      </c>
      <c r="AA508" s="288">
        <v>31.036238532524358</v>
      </c>
      <c r="AB508" s="288">
        <v>17.014559864045452</v>
      </c>
      <c r="AC508" s="288">
        <v>6.765301106008252</v>
      </c>
      <c r="AD508" s="288">
        <v>4.0258170911734954</v>
      </c>
    </row>
    <row r="509" spans="2:30" x14ac:dyDescent="0.3">
      <c r="B509" s="288"/>
      <c r="C509" s="288"/>
      <c r="D509" s="288"/>
      <c r="Y509" s="287"/>
      <c r="Z509" s="288">
        <v>39.156252494497132</v>
      </c>
      <c r="AA509" s="288">
        <v>30.551610801956354</v>
      </c>
      <c r="AB509" s="288">
        <v>17.014559864045452</v>
      </c>
      <c r="AC509" s="288">
        <v>9.2392634144181898</v>
      </c>
      <c r="AD509" s="288">
        <v>3.9621583505368272</v>
      </c>
    </row>
    <row r="510" spans="2:30" x14ac:dyDescent="0.3">
      <c r="B510" s="288"/>
      <c r="C510" s="288"/>
      <c r="D510" s="288"/>
      <c r="Y510" s="287"/>
      <c r="Z510" s="288">
        <v>38.839265732238516</v>
      </c>
      <c r="AA510" s="288">
        <v>29.853384709617306</v>
      </c>
      <c r="AB510" s="288">
        <v>17.014559864045452</v>
      </c>
      <c r="AC510" s="288">
        <v>4.3679868936690696</v>
      </c>
      <c r="AD510" s="288">
        <v>4.2431433938583449</v>
      </c>
    </row>
    <row r="511" spans="2:30" x14ac:dyDescent="0.3">
      <c r="B511" s="288"/>
      <c r="C511" s="288"/>
      <c r="D511" s="288"/>
      <c r="Y511" s="287"/>
      <c r="Z511" s="288">
        <v>29.273396012245005</v>
      </c>
      <c r="AA511" s="288">
        <v>28.868620562119297</v>
      </c>
      <c r="AB511" s="288">
        <v>17.014559864045452</v>
      </c>
      <c r="AC511" s="288">
        <v>1.2328579253618273</v>
      </c>
      <c r="AD511" s="288">
        <v>3.9843732535027123</v>
      </c>
    </row>
    <row r="512" spans="2:30" x14ac:dyDescent="0.3">
      <c r="B512" s="288"/>
      <c r="C512" s="288"/>
      <c r="D512" s="288"/>
      <c r="Y512" s="287"/>
      <c r="Z512" s="288">
        <v>22.445028253580343</v>
      </c>
      <c r="AA512" s="288">
        <v>27.911497791611801</v>
      </c>
      <c r="AB512" s="288">
        <v>17.014559864045452</v>
      </c>
      <c r="AC512" s="288">
        <v>3.0031919712892829</v>
      </c>
      <c r="AD512" s="288">
        <v>4.2372644211224832</v>
      </c>
    </row>
    <row r="513" spans="2:30" x14ac:dyDescent="0.3">
      <c r="B513" s="288"/>
      <c r="C513" s="288"/>
      <c r="D513" s="288"/>
      <c r="Y513" s="287"/>
      <c r="Z513" s="288">
        <v>19.382628308775352</v>
      </c>
      <c r="AA513" s="288">
        <v>25.235622088907281</v>
      </c>
      <c r="AB513" s="288">
        <v>17.014559864045452</v>
      </c>
      <c r="AC513" s="288">
        <v>1.3595588356480874</v>
      </c>
      <c r="AD513" s="288">
        <v>2.4923571843679917</v>
      </c>
    </row>
    <row r="514" spans="2:30" x14ac:dyDescent="0.3">
      <c r="B514" s="288"/>
      <c r="C514" s="288"/>
      <c r="D514" s="288"/>
      <c r="Y514" s="287"/>
      <c r="Z514" s="288">
        <v>20.80073940218621</v>
      </c>
      <c r="AA514" s="288">
        <v>24.116617608327573</v>
      </c>
      <c r="AB514" s="288">
        <v>17.014559864045452</v>
      </c>
      <c r="AC514" s="288">
        <v>1.922452628124276</v>
      </c>
      <c r="AD514" s="288">
        <v>2.5843739844107421</v>
      </c>
    </row>
    <row r="515" spans="2:30" x14ac:dyDescent="0.3">
      <c r="B515" s="288"/>
      <c r="C515" s="288"/>
      <c r="D515" s="288"/>
      <c r="Y515" s="287"/>
      <c r="Z515" s="288">
        <v>25.483174337760101</v>
      </c>
      <c r="AA515" s="288">
        <v>23.100217861349808</v>
      </c>
      <c r="AB515" s="288">
        <v>17.014559864045452</v>
      </c>
      <c r="AC515" s="288">
        <v>8.5355392793466507</v>
      </c>
      <c r="AD515" s="288">
        <v>3.0533046328756268</v>
      </c>
    </row>
    <row r="516" spans="2:30" x14ac:dyDescent="0.3">
      <c r="B516" s="288"/>
      <c r="C516" s="288"/>
      <c r="D516" s="288"/>
      <c r="Y516" s="287"/>
      <c r="Z516" s="288">
        <v>20.425122575565432</v>
      </c>
      <c r="AA516" s="288">
        <v>22.5999831714594</v>
      </c>
      <c r="AB516" s="288">
        <v>17.014559864045452</v>
      </c>
      <c r="AC516" s="288">
        <v>-2.9750872428632533</v>
      </c>
      <c r="AD516" s="288">
        <v>3.7257911708577205</v>
      </c>
    </row>
    <row r="517" spans="2:30" x14ac:dyDescent="0.3">
      <c r="B517" s="288"/>
      <c r="C517" s="288"/>
      <c r="D517" s="288"/>
      <c r="Y517" s="287"/>
      <c r="Z517" s="288">
        <v>31.006234368180561</v>
      </c>
      <c r="AA517" s="288">
        <v>22.711526090223721</v>
      </c>
      <c r="AB517" s="288">
        <v>17.014559864045452</v>
      </c>
      <c r="AC517" s="288">
        <v>5.012104493968323</v>
      </c>
      <c r="AD517" s="288">
        <v>4.4126541417713314</v>
      </c>
    </row>
    <row r="518" spans="2:30" x14ac:dyDescent="0.3">
      <c r="B518" s="288"/>
      <c r="C518" s="288"/>
      <c r="D518" s="288"/>
      <c r="Y518" s="287"/>
      <c r="Z518" s="288">
        <v>22.15859778340063</v>
      </c>
      <c r="AA518" s="288">
        <v>22.37577434077096</v>
      </c>
      <c r="AB518" s="288">
        <v>17.014559864045452</v>
      </c>
      <c r="AC518" s="288">
        <v>4.5153724646160214</v>
      </c>
      <c r="AD518" s="288">
        <v>4.9450591363896068</v>
      </c>
    </row>
    <row r="519" spans="2:30" x14ac:dyDescent="0.3">
      <c r="B519" s="288"/>
      <c r="C519" s="288"/>
      <c r="D519" s="288"/>
      <c r="Y519" s="287"/>
      <c r="Z519" s="288">
        <v>18.943385424347518</v>
      </c>
      <c r="AA519" s="288">
        <v>20.823903515999685</v>
      </c>
      <c r="AB519" s="288">
        <v>17.014559864045452</v>
      </c>
      <c r="AC519" s="288">
        <v>7.7105977371639369</v>
      </c>
      <c r="AD519" s="288">
        <v>4.4082666565109445</v>
      </c>
    </row>
    <row r="520" spans="2:30" x14ac:dyDescent="0.3">
      <c r="B520" s="288"/>
      <c r="C520" s="288"/>
      <c r="D520" s="288"/>
      <c r="Y520" s="287"/>
      <c r="Z520" s="288">
        <v>20.163428740125585</v>
      </c>
      <c r="AA520" s="288">
        <v>21.112468563954121</v>
      </c>
      <c r="AB520" s="288">
        <v>17.014559864045452</v>
      </c>
      <c r="AC520" s="288">
        <v>6.1675996320433626</v>
      </c>
      <c r="AD520" s="288">
        <v>5.706971091483382</v>
      </c>
    </row>
    <row r="521" spans="2:30" x14ac:dyDescent="0.3">
      <c r="B521" s="288"/>
      <c r="C521" s="288"/>
      <c r="D521" s="288"/>
      <c r="Y521" s="287"/>
      <c r="Z521" s="288">
        <v>18.450477156016898</v>
      </c>
      <c r="AA521" s="288">
        <v>21.05855216491948</v>
      </c>
      <c r="AB521" s="288">
        <v>17.014559864045452</v>
      </c>
      <c r="AC521" s="288">
        <v>5.6492875904522037</v>
      </c>
      <c r="AD521" s="288">
        <v>7.694897397062034</v>
      </c>
    </row>
    <row r="522" spans="2:30" x14ac:dyDescent="0.3">
      <c r="B522" s="288"/>
      <c r="C522" s="288"/>
      <c r="D522" s="288"/>
      <c r="Y522" s="287"/>
      <c r="Z522" s="288">
        <v>14.620078564361171</v>
      </c>
      <c r="AA522" s="288">
        <v>21.31754418603467</v>
      </c>
      <c r="AB522" s="288">
        <v>17.014559864045452</v>
      </c>
      <c r="AC522" s="288">
        <v>4.7779919201960155</v>
      </c>
      <c r="AD522" s="288">
        <v>8.2266232914347501</v>
      </c>
    </row>
    <row r="523" spans="2:30" x14ac:dyDescent="0.3">
      <c r="B523" s="288"/>
      <c r="C523" s="288"/>
      <c r="D523" s="288"/>
      <c r="Y523" s="287"/>
      <c r="Z523" s="288">
        <v>22.445077911246496</v>
      </c>
      <c r="AA523" s="288">
        <v>21.259028701514172</v>
      </c>
      <c r="AB523" s="288">
        <v>17.014559864045452</v>
      </c>
      <c r="AC523" s="288">
        <v>6.1158438019438108</v>
      </c>
      <c r="AD523" s="288">
        <v>8.1103830847173235</v>
      </c>
    </row>
    <row r="524" spans="2:30" x14ac:dyDescent="0.3">
      <c r="B524" s="288"/>
      <c r="C524" s="288"/>
      <c r="D524" s="288"/>
      <c r="Y524" s="287"/>
      <c r="Z524" s="288">
        <v>30.628819574938056</v>
      </c>
      <c r="AA524" s="288">
        <v>18.842578204170685</v>
      </c>
      <c r="AB524" s="288">
        <v>17.014559864045452</v>
      </c>
      <c r="AC524" s="288">
        <v>18.927588633018885</v>
      </c>
      <c r="AD524" s="288">
        <v>5.4289751838053446</v>
      </c>
    </row>
    <row r="525" spans="2:30" x14ac:dyDescent="0.3">
      <c r="B525" s="288"/>
      <c r="C525" s="288"/>
      <c r="D525" s="288"/>
      <c r="Y525" s="287">
        <v>44348</v>
      </c>
      <c r="Z525" s="288">
        <v>23.97154193120695</v>
      </c>
      <c r="AA525" s="288">
        <v>17.706420035642296</v>
      </c>
      <c r="AB525" s="288">
        <v>17.014559864045452</v>
      </c>
      <c r="AC525" s="288">
        <v>8.2374537252250377</v>
      </c>
      <c r="AD525" s="288">
        <v>4.2426989359849143</v>
      </c>
    </row>
    <row r="526" spans="2:30" x14ac:dyDescent="0.3">
      <c r="B526" s="288"/>
      <c r="C526" s="288"/>
      <c r="D526" s="288"/>
      <c r="Y526" s="287"/>
      <c r="Z526" s="288">
        <v>18.533777032704034</v>
      </c>
      <c r="AA526" s="288">
        <v>17.296258917366057</v>
      </c>
      <c r="AB526" s="288">
        <v>17.014559864045452</v>
      </c>
      <c r="AC526" s="288">
        <v>6.8969162901419452</v>
      </c>
      <c r="AD526" s="288">
        <v>3.3362350613454521</v>
      </c>
    </row>
    <row r="527" spans="2:30" x14ac:dyDescent="0.3">
      <c r="B527" s="288"/>
      <c r="C527" s="288"/>
      <c r="D527" s="288"/>
      <c r="Y527" s="287"/>
      <c r="Z527" s="288">
        <v>3.2482752587212014</v>
      </c>
      <c r="AA527" s="288">
        <v>16.472278013719031</v>
      </c>
      <c r="AB527" s="288">
        <v>17.014559864045452</v>
      </c>
      <c r="AC527" s="288">
        <v>-12.602255674340483</v>
      </c>
      <c r="AD527" s="288">
        <v>1.8813092005892875</v>
      </c>
    </row>
    <row r="528" spans="2:30" x14ac:dyDescent="0.3">
      <c r="B528" s="288"/>
      <c r="C528" s="288"/>
      <c r="D528" s="288"/>
      <c r="Y528" s="287"/>
      <c r="Z528" s="288">
        <v>10.497369976318138</v>
      </c>
      <c r="AA528" s="288">
        <v>15.363472930857142</v>
      </c>
      <c r="AB528" s="288">
        <v>17.014559864045452</v>
      </c>
      <c r="AC528" s="288">
        <v>-2.6546461442908083</v>
      </c>
      <c r="AD528" s="288">
        <v>-0.65860739633084264</v>
      </c>
    </row>
    <row r="529" spans="2:30" x14ac:dyDescent="0.3">
      <c r="B529" s="288"/>
      <c r="C529" s="288"/>
      <c r="D529" s="288"/>
      <c r="Y529" s="287"/>
      <c r="Z529" s="288">
        <v>11.748950736427524</v>
      </c>
      <c r="AA529" s="288">
        <v>14.404614000996579</v>
      </c>
      <c r="AB529" s="288">
        <v>17.014559864045452</v>
      </c>
      <c r="AC529" s="288">
        <v>-1.5672552022802222</v>
      </c>
      <c r="AD529" s="288">
        <v>-1.8702811703940694</v>
      </c>
    </row>
    <row r="530" spans="2:30" x14ac:dyDescent="0.3">
      <c r="B530" s="288"/>
      <c r="C530" s="288"/>
      <c r="D530" s="288"/>
      <c r="Y530" s="287"/>
      <c r="Z530" s="288">
        <v>16.677211585717281</v>
      </c>
      <c r="AA530" s="288">
        <v>14.450401390459168</v>
      </c>
      <c r="AB530" s="288">
        <v>17.014559864045452</v>
      </c>
      <c r="AC530" s="288">
        <v>-4.0686372233493415</v>
      </c>
      <c r="AD530" s="288">
        <v>-2.2025081519841621</v>
      </c>
    </row>
    <row r="531" spans="2:30" x14ac:dyDescent="0.3">
      <c r="B531" s="288"/>
      <c r="C531" s="288"/>
      <c r="D531" s="288"/>
      <c r="Y531" s="287"/>
      <c r="Z531" s="288">
        <v>22.867183994904877</v>
      </c>
      <c r="AA531" s="288">
        <v>16.975558225190571</v>
      </c>
      <c r="AB531" s="288">
        <v>17.014559864045452</v>
      </c>
      <c r="AC531" s="288">
        <v>1.1481724545779741</v>
      </c>
      <c r="AD531" s="288">
        <v>0.24559971441568759</v>
      </c>
    </row>
    <row r="532" spans="2:30" x14ac:dyDescent="0.3">
      <c r="B532" s="288"/>
      <c r="C532" s="288"/>
      <c r="D532" s="288"/>
      <c r="Y532" s="287"/>
      <c r="Z532" s="288">
        <v>17.259529422183011</v>
      </c>
      <c r="AA532" s="288">
        <v>20.378248352731578</v>
      </c>
      <c r="AB532" s="288">
        <v>17.014559864045452</v>
      </c>
      <c r="AC532" s="288">
        <v>-0.24426269321755001</v>
      </c>
      <c r="AD532" s="288">
        <v>0.18743900331828098</v>
      </c>
    </row>
    <row r="533" spans="2:30" x14ac:dyDescent="0.3">
      <c r="B533" s="288"/>
      <c r="C533" s="288"/>
      <c r="D533" s="288"/>
      <c r="Y533" s="287"/>
      <c r="Z533" s="288">
        <v>18.854288758942161</v>
      </c>
      <c r="AA533" s="288">
        <v>21.271615247518252</v>
      </c>
      <c r="AB533" s="288">
        <v>17.014559864045452</v>
      </c>
      <c r="AC533" s="288">
        <v>4.5713274190112969</v>
      </c>
      <c r="AD533" s="288">
        <v>0.14914125219488841</v>
      </c>
    </row>
    <row r="534" spans="2:30" x14ac:dyDescent="0.3">
      <c r="B534" s="288"/>
      <c r="C534" s="288"/>
      <c r="D534" s="288"/>
      <c r="Y534" s="287"/>
      <c r="Z534" s="288">
        <v>20.924373101840995</v>
      </c>
      <c r="AA534" s="288">
        <v>22.13776939886214</v>
      </c>
      <c r="AB534" s="288">
        <v>17.014559864045452</v>
      </c>
      <c r="AC534" s="288">
        <v>4.5344993904584641</v>
      </c>
      <c r="AD534" s="288">
        <v>0.78952771631933927</v>
      </c>
    </row>
    <row r="535" spans="2:30" x14ac:dyDescent="0.3">
      <c r="B535" s="288"/>
      <c r="C535" s="288"/>
      <c r="D535" s="288"/>
      <c r="Y535" s="287"/>
      <c r="Z535" s="288">
        <v>34.316200869105188</v>
      </c>
      <c r="AA535" s="288">
        <v>23.815900087398454</v>
      </c>
      <c r="AB535" s="288">
        <v>17.014559864045452</v>
      </c>
      <c r="AC535" s="288">
        <v>-3.0617711219726544</v>
      </c>
      <c r="AD535" s="288">
        <v>2.0152412887265649</v>
      </c>
    </row>
    <row r="536" spans="2:30" x14ac:dyDescent="0.3">
      <c r="B536" s="288"/>
      <c r="C536" s="288"/>
      <c r="D536" s="288"/>
      <c r="Y536" s="287"/>
      <c r="Z536" s="288">
        <v>18.002518999934264</v>
      </c>
      <c r="AA536" s="288">
        <v>23.412617139604571</v>
      </c>
      <c r="AB536" s="288">
        <v>17.014559864045452</v>
      </c>
      <c r="AC536" s="288">
        <v>-1.8353394601439703</v>
      </c>
      <c r="AD536" s="288">
        <v>2.4546484870816982</v>
      </c>
    </row>
    <row r="537" spans="2:30" x14ac:dyDescent="0.3">
      <c r="B537" s="288"/>
      <c r="C537" s="288"/>
      <c r="D537" s="288"/>
      <c r="Y537" s="287"/>
      <c r="Z537" s="288">
        <v>22.740290645124507</v>
      </c>
      <c r="AA537" s="288">
        <v>23.090879704764323</v>
      </c>
      <c r="AB537" s="288">
        <v>17.014559864045452</v>
      </c>
      <c r="AC537" s="288">
        <v>0.41406802552181432</v>
      </c>
      <c r="AD537" s="288">
        <v>2.8367691047245409</v>
      </c>
    </row>
    <row r="538" spans="2:30" x14ac:dyDescent="0.3">
      <c r="B538" s="288"/>
      <c r="C538" s="288"/>
      <c r="D538" s="288"/>
      <c r="Y538" s="287"/>
      <c r="Z538" s="288">
        <v>34.614098814659016</v>
      </c>
      <c r="AA538" s="288">
        <v>22.681070603560766</v>
      </c>
      <c r="AB538" s="288">
        <v>17.014559864045452</v>
      </c>
      <c r="AC538" s="288">
        <v>9.7281674614285549</v>
      </c>
      <c r="AD538" s="288">
        <v>2.9254199846541735</v>
      </c>
    </row>
    <row r="539" spans="2:30" x14ac:dyDescent="0.3">
      <c r="B539" s="288"/>
      <c r="C539" s="288"/>
      <c r="D539" s="288"/>
      <c r="Y539" s="287"/>
      <c r="Z539" s="288">
        <v>14.436548787625876</v>
      </c>
      <c r="AA539" s="288">
        <v>19.7148705676864</v>
      </c>
      <c r="AB539" s="288">
        <v>17.014559864045452</v>
      </c>
      <c r="AC539" s="288">
        <v>2.8315876952683823</v>
      </c>
      <c r="AD539" s="288">
        <v>3.7547718029178827</v>
      </c>
    </row>
    <row r="540" spans="2:30" x14ac:dyDescent="0.3">
      <c r="B540" s="288"/>
      <c r="C540" s="288"/>
      <c r="D540" s="288"/>
      <c r="Y540" s="287"/>
      <c r="Z540" s="288">
        <v>16.602126715060429</v>
      </c>
      <c r="AA540" s="288">
        <v>18.423786170481907</v>
      </c>
      <c r="AB540" s="288">
        <v>17.014559864045452</v>
      </c>
      <c r="AC540" s="288">
        <v>7.2461717425111942</v>
      </c>
      <c r="AD540" s="288">
        <v>3.6181474044177406</v>
      </c>
    </row>
    <row r="541" spans="2:30" x14ac:dyDescent="0.3">
      <c r="B541" s="288"/>
      <c r="C541" s="288"/>
      <c r="D541" s="288"/>
      <c r="Y541" s="287"/>
      <c r="Z541" s="288">
        <v>18.055709393416105</v>
      </c>
      <c r="AA541" s="288">
        <v>16.938195962493992</v>
      </c>
      <c r="AB541" s="288">
        <v>17.014559864045452</v>
      </c>
      <c r="AC541" s="288">
        <v>5.1550555499658941</v>
      </c>
      <c r="AD541" s="288">
        <v>2.7973341029764009</v>
      </c>
    </row>
    <row r="542" spans="2:30" x14ac:dyDescent="0.3">
      <c r="B542" s="288"/>
      <c r="C542" s="288"/>
      <c r="D542" s="288"/>
      <c r="Y542" s="287"/>
      <c r="Z542" s="288">
        <v>13.552800617984603</v>
      </c>
      <c r="AA542" s="288">
        <v>14.991428112157397</v>
      </c>
      <c r="AB542" s="288">
        <v>17.014559864045452</v>
      </c>
      <c r="AC542" s="288">
        <v>2.743691605873309</v>
      </c>
      <c r="AD542" s="288">
        <v>1.3817444664522367</v>
      </c>
    </row>
    <row r="543" spans="2:30" x14ac:dyDescent="0.3">
      <c r="B543" s="288"/>
      <c r="C543" s="288"/>
      <c r="D543" s="288"/>
      <c r="Y543" s="287"/>
      <c r="Z543" s="288">
        <v>8.9649282195028146</v>
      </c>
      <c r="AA543" s="288">
        <v>15.365843863021825</v>
      </c>
      <c r="AB543" s="288">
        <v>17.014559864045452</v>
      </c>
      <c r="AC543" s="288">
        <v>-2.7917102496449644</v>
      </c>
      <c r="AD543" s="288">
        <v>1.2671868149065457</v>
      </c>
    </row>
    <row r="544" spans="2:30" x14ac:dyDescent="0.3">
      <c r="B544" s="288"/>
      <c r="C544" s="288"/>
      <c r="D544" s="288"/>
      <c r="Y544" s="287"/>
      <c r="Z544" s="288">
        <v>12.341159189209112</v>
      </c>
      <c r="AA544" s="288">
        <v>15.397679580889925</v>
      </c>
      <c r="AB544" s="288">
        <v>17.014559864045452</v>
      </c>
      <c r="AC544" s="288">
        <v>-5.3316250845675626</v>
      </c>
      <c r="AD544" s="288">
        <v>0.66634864159769536</v>
      </c>
    </row>
    <row r="545" spans="2:30" x14ac:dyDescent="0.3">
      <c r="B545" s="288"/>
      <c r="C545" s="288"/>
      <c r="D545" s="288"/>
      <c r="Y545" s="287"/>
      <c r="Z545" s="288">
        <v>20.986723862302846</v>
      </c>
      <c r="AA545" s="288">
        <v>14.606557256369261</v>
      </c>
      <c r="AB545" s="288">
        <v>17.014559864045452</v>
      </c>
      <c r="AC545" s="288">
        <v>-0.18095999424059528</v>
      </c>
      <c r="AD545" s="288">
        <v>-0.76924076803150654</v>
      </c>
    </row>
    <row r="546" spans="2:30" x14ac:dyDescent="0.3">
      <c r="B546" s="288"/>
      <c r="C546" s="288"/>
      <c r="D546" s="288"/>
      <c r="Y546" s="287"/>
      <c r="Z546" s="288">
        <v>17.057459043676854</v>
      </c>
      <c r="AA546" s="288">
        <v>14.837923916958163</v>
      </c>
      <c r="AB546" s="288">
        <v>17.014559864045452</v>
      </c>
      <c r="AC546" s="288">
        <v>2.0296841344485443</v>
      </c>
      <c r="AD546" s="288">
        <v>-1.1177475776942944</v>
      </c>
    </row>
    <row r="547" spans="2:30" x14ac:dyDescent="0.3">
      <c r="B547" s="288"/>
      <c r="C547" s="288"/>
      <c r="D547" s="288"/>
      <c r="Y547" s="287"/>
      <c r="Z547" s="288">
        <v>16.824976740137114</v>
      </c>
      <c r="AA547" s="288">
        <v>15.281259199407767</v>
      </c>
      <c r="AB547" s="288">
        <v>17.014559864045452</v>
      </c>
      <c r="AC547" s="288">
        <v>3.0403045293492426</v>
      </c>
      <c r="AD547" s="288">
        <v>-0.62401402570818176</v>
      </c>
    </row>
    <row r="548" spans="2:30" x14ac:dyDescent="0.3">
      <c r="B548" s="288"/>
      <c r="C548" s="288"/>
      <c r="D548" s="288"/>
      <c r="Y548" s="287"/>
      <c r="Z548" s="288">
        <v>12.517853121771488</v>
      </c>
      <c r="AA548" s="288">
        <v>15.749515246068473</v>
      </c>
      <c r="AB548" s="288">
        <v>17.014559864045452</v>
      </c>
      <c r="AC548" s="288">
        <v>-4.8940703174385192</v>
      </c>
      <c r="AD548" s="288">
        <v>-0.21989959648408736</v>
      </c>
    </row>
    <row r="549" spans="2:30" x14ac:dyDescent="0.3">
      <c r="B549" s="288"/>
      <c r="C549" s="288"/>
      <c r="D549" s="288"/>
      <c r="Y549" s="287"/>
      <c r="Z549" s="288">
        <v>15.172367242106906</v>
      </c>
      <c r="AA549" s="288">
        <v>15.844358677527834</v>
      </c>
      <c r="AB549" s="288">
        <v>17.014559864045452</v>
      </c>
      <c r="AC549" s="288">
        <v>0.30414393823379271</v>
      </c>
      <c r="AD549" s="288">
        <v>6.1940637985149545E-2</v>
      </c>
    </row>
    <row r="550" spans="2:30" x14ac:dyDescent="0.3">
      <c r="B550" s="288"/>
      <c r="C550" s="288"/>
      <c r="D550" s="288"/>
      <c r="Y550" s="287"/>
      <c r="Z550" s="288">
        <v>12.068275196650029</v>
      </c>
      <c r="AA550" s="288">
        <v>15.902508670909242</v>
      </c>
      <c r="AB550" s="288">
        <v>17.014559864045452</v>
      </c>
      <c r="AC550" s="288">
        <v>0.6644246142578254</v>
      </c>
      <c r="AD550" s="288">
        <v>4.1626529280908438E-2</v>
      </c>
    </row>
    <row r="551" spans="2:30" x14ac:dyDescent="0.3">
      <c r="B551" s="288"/>
      <c r="C551" s="288"/>
      <c r="D551" s="288"/>
      <c r="Y551" s="287"/>
      <c r="Z551" s="288">
        <v>15.618951515834068</v>
      </c>
      <c r="AA551" s="288">
        <v>15.64694274726825</v>
      </c>
      <c r="AB551" s="288">
        <v>17.014559864045452</v>
      </c>
      <c r="AC551" s="288">
        <v>-2.5028240799989021</v>
      </c>
      <c r="AD551" s="288">
        <v>9.5775828263687204E-2</v>
      </c>
    </row>
    <row r="552" spans="2:30" x14ac:dyDescent="0.3">
      <c r="B552" s="288"/>
      <c r="C552" s="288"/>
      <c r="D552" s="288"/>
      <c r="Y552" s="287"/>
      <c r="Z552" s="288">
        <v>21.650627882518378</v>
      </c>
      <c r="AA552" s="288">
        <v>15.820846919761049</v>
      </c>
      <c r="AB552" s="288">
        <v>17.014559864045452</v>
      </c>
      <c r="AC552" s="288">
        <v>1.7919216470440631</v>
      </c>
      <c r="AD552" s="288">
        <v>1.0514943814944522</v>
      </c>
    </row>
    <row r="553" spans="2:30" x14ac:dyDescent="0.3">
      <c r="B553" s="288"/>
      <c r="C553" s="288"/>
      <c r="D553" s="288"/>
      <c r="Y553" s="287"/>
      <c r="Z553" s="288">
        <v>17.464508997346716</v>
      </c>
      <c r="AA553" s="288">
        <v>16.566052832828486</v>
      </c>
      <c r="AB553" s="288">
        <v>17.014559864045452</v>
      </c>
      <c r="AC553" s="288">
        <v>1.8874853735188566</v>
      </c>
      <c r="AD553" s="288">
        <v>2.0865083494591943</v>
      </c>
    </row>
    <row r="554" spans="2:30" x14ac:dyDescent="0.3">
      <c r="B554" s="288"/>
      <c r="C554" s="288"/>
      <c r="D554" s="288"/>
      <c r="Y554" s="287"/>
      <c r="Z554" s="288">
        <v>15.036015274650161</v>
      </c>
      <c r="AA554" s="288">
        <v>16.242335785140735</v>
      </c>
      <c r="AB554" s="288">
        <v>17.014559864045452</v>
      </c>
      <c r="AC554" s="288">
        <v>3.4193496222286939</v>
      </c>
      <c r="AD554" s="288">
        <v>2.182494143564083</v>
      </c>
    </row>
    <row r="555" spans="2:30" x14ac:dyDescent="0.3">
      <c r="B555" s="288"/>
      <c r="C555" s="288"/>
      <c r="D555" s="288"/>
      <c r="Y555" s="287">
        <v>44378</v>
      </c>
      <c r="Z555" s="288">
        <v>13.735182329221081</v>
      </c>
      <c r="AA555" s="288">
        <v>16.749257915181058</v>
      </c>
      <c r="AB555" s="288">
        <v>4.9584721275390393</v>
      </c>
      <c r="AC555" s="288">
        <v>1.7959595551768359</v>
      </c>
      <c r="AD555" s="288">
        <v>3.2683986589143195</v>
      </c>
    </row>
    <row r="556" spans="2:30" x14ac:dyDescent="0.3">
      <c r="B556" s="288"/>
      <c r="C556" s="288"/>
      <c r="D556" s="288"/>
      <c r="Y556" s="287"/>
      <c r="Z556" s="288">
        <v>20.388808633578961</v>
      </c>
      <c r="AA556" s="288">
        <v>16.150673833556514</v>
      </c>
      <c r="AB556" s="288">
        <v>4.9584721275390393</v>
      </c>
      <c r="AC556" s="288">
        <v>7.5492417139869872</v>
      </c>
      <c r="AD556" s="288">
        <v>3.2060247273903366</v>
      </c>
    </row>
    <row r="557" spans="2:30" x14ac:dyDescent="0.3">
      <c r="B557" s="288"/>
      <c r="C557" s="288"/>
      <c r="D557" s="288"/>
      <c r="Y557" s="287"/>
      <c r="Z557" s="288">
        <v>9.802255862835775</v>
      </c>
      <c r="AA557" s="288">
        <v>15.796340388281099</v>
      </c>
      <c r="AB557" s="288">
        <v>4.9584721275390393</v>
      </c>
      <c r="AC557" s="288">
        <v>1.3363251729920478</v>
      </c>
      <c r="AD557" s="288">
        <v>3.751372039820061</v>
      </c>
    </row>
    <row r="558" spans="2:30" x14ac:dyDescent="0.3">
      <c r="B558" s="288"/>
      <c r="C558" s="288"/>
      <c r="D558" s="288"/>
      <c r="Y558" s="287"/>
      <c r="Z558" s="288">
        <v>19.16740642611634</v>
      </c>
      <c r="AA558" s="288">
        <v>14.507960422042302</v>
      </c>
      <c r="AB558" s="288">
        <v>4.9584721275390393</v>
      </c>
      <c r="AC558" s="288">
        <v>5.0985075274527532</v>
      </c>
      <c r="AD558" s="288">
        <v>3.3044671197219708</v>
      </c>
    </row>
    <row r="559" spans="2:30" x14ac:dyDescent="0.3">
      <c r="B559" s="288"/>
      <c r="C559" s="288"/>
      <c r="D559" s="288"/>
      <c r="Y559" s="287"/>
      <c r="Z559" s="288">
        <v>17.460539311146547</v>
      </c>
      <c r="AA559" s="288">
        <v>13.433881154843831</v>
      </c>
      <c r="AB559" s="288">
        <v>4.9584721275390393</v>
      </c>
      <c r="AC559" s="288">
        <v>1.3553041263761827</v>
      </c>
      <c r="AD559" s="288">
        <v>2.947510109031287</v>
      </c>
    </row>
    <row r="560" spans="2:30" x14ac:dyDescent="0.3">
      <c r="B560" s="288"/>
      <c r="C560" s="288"/>
      <c r="D560" s="288"/>
      <c r="Y560" s="287"/>
      <c r="Z560" s="288">
        <v>14.984174880418825</v>
      </c>
      <c r="AA560" s="288">
        <v>12.595422891821174</v>
      </c>
      <c r="AB560" s="288">
        <v>4.9584721275390393</v>
      </c>
      <c r="AC560" s="288">
        <v>5.7049165605269252</v>
      </c>
      <c r="AD560" s="288">
        <v>2.5365394357395621</v>
      </c>
    </row>
    <row r="561" spans="2:30" x14ac:dyDescent="0.3">
      <c r="B561" s="288"/>
      <c r="C561" s="288"/>
      <c r="D561" s="288"/>
      <c r="Y561" s="287"/>
      <c r="Z561" s="288">
        <v>6.0173555109785841</v>
      </c>
      <c r="AA561" s="288">
        <v>12.129955457231668</v>
      </c>
      <c r="AB561" s="288">
        <v>4.9584721275390393</v>
      </c>
      <c r="AC561" s="288">
        <v>0.29101518154206474</v>
      </c>
      <c r="AD561" s="288">
        <v>1.8845944937244477</v>
      </c>
    </row>
    <row r="562" spans="2:30" x14ac:dyDescent="0.3">
      <c r="B562" s="288"/>
      <c r="C562" s="288"/>
      <c r="D562" s="288"/>
      <c r="Y562" s="287"/>
      <c r="Z562" s="288">
        <v>6.2166274588317787</v>
      </c>
      <c r="AA562" s="288">
        <v>10.498577743520979</v>
      </c>
      <c r="AB562" s="288">
        <v>4.9584721275390393</v>
      </c>
      <c r="AC562" s="288">
        <v>-0.70273951965795334</v>
      </c>
      <c r="AD562" s="288">
        <v>0.42902231763510812</v>
      </c>
    </row>
    <row r="563" spans="2:30" x14ac:dyDescent="0.3">
      <c r="B563" s="288"/>
      <c r="C563" s="288"/>
      <c r="D563" s="288"/>
      <c r="Y563" s="287"/>
      <c r="Z563" s="288">
        <v>14.519600792420357</v>
      </c>
      <c r="AA563" s="288">
        <v>9.6694071427419708</v>
      </c>
      <c r="AB563" s="288">
        <v>4.9584721275390393</v>
      </c>
      <c r="AC563" s="288">
        <v>4.6724470009449135</v>
      </c>
      <c r="AD563" s="288">
        <v>-0.53539569555986033</v>
      </c>
    </row>
    <row r="564" spans="2:30" x14ac:dyDescent="0.3">
      <c r="B564" s="288"/>
      <c r="C564" s="288"/>
      <c r="D564" s="288"/>
      <c r="Y564" s="287"/>
      <c r="Z564" s="288">
        <v>6.5439838207092329</v>
      </c>
      <c r="AA564" s="288">
        <v>8.5053645867236725</v>
      </c>
      <c r="AB564" s="288">
        <v>4.9584721275390393</v>
      </c>
      <c r="AC564" s="288">
        <v>-3.2272894211137526</v>
      </c>
      <c r="AD564" s="288">
        <v>-1.5557535335636987</v>
      </c>
    </row>
    <row r="565" spans="2:30" x14ac:dyDescent="0.3">
      <c r="B565" s="288"/>
      <c r="C565" s="288"/>
      <c r="D565" s="288"/>
      <c r="Y565" s="287"/>
      <c r="Z565" s="288">
        <v>7.7477624301415204</v>
      </c>
      <c r="AA565" s="288">
        <v>7.9503984693463874</v>
      </c>
      <c r="AB565" s="288">
        <v>4.9584721275390393</v>
      </c>
      <c r="AC565" s="288">
        <v>-5.0904977051726235</v>
      </c>
      <c r="AD565" s="288">
        <v>-2.015538952854913</v>
      </c>
    </row>
    <row r="566" spans="2:30" x14ac:dyDescent="0.3">
      <c r="B566" s="288"/>
      <c r="C566" s="288"/>
      <c r="D566" s="288"/>
      <c r="Y566" s="287"/>
      <c r="Z566" s="288">
        <v>11.656345105693486</v>
      </c>
      <c r="AA566" s="288">
        <v>7.5318083420871176</v>
      </c>
      <c r="AB566" s="288">
        <v>4.9584721275390393</v>
      </c>
      <c r="AC566" s="288">
        <v>-5.395621965988596</v>
      </c>
      <c r="AD566" s="288">
        <v>-2.1160748827690412</v>
      </c>
    </row>
    <row r="567" spans="2:30" x14ac:dyDescent="0.3">
      <c r="B567" s="288"/>
      <c r="C567" s="288"/>
      <c r="D567" s="288"/>
      <c r="Y567" s="287"/>
      <c r="Z567" s="288">
        <v>6.8358769882907531</v>
      </c>
      <c r="AA567" s="288">
        <v>7.2022212559226286</v>
      </c>
      <c r="AB567" s="288">
        <v>4.9584721275390393</v>
      </c>
      <c r="AC567" s="288">
        <v>-1.4375883054999434</v>
      </c>
      <c r="AD567" s="288">
        <v>-2.2200462785058659</v>
      </c>
    </row>
    <row r="568" spans="2:30" x14ac:dyDescent="0.3">
      <c r="B568" s="288"/>
      <c r="C568" s="288"/>
      <c r="D568" s="288"/>
      <c r="Y568" s="287"/>
      <c r="Z568" s="288">
        <v>2.1325926893375806</v>
      </c>
      <c r="AA568" s="288">
        <v>5.9670721637103403</v>
      </c>
      <c r="AB568" s="288">
        <v>4.9584721275390393</v>
      </c>
      <c r="AC568" s="288">
        <v>-2.9274827534964345</v>
      </c>
      <c r="AD568" s="288">
        <v>-2.3333536467642801</v>
      </c>
    </row>
    <row r="569" spans="2:30" x14ac:dyDescent="0.3">
      <c r="B569" s="288"/>
      <c r="C569" s="288"/>
      <c r="D569" s="288"/>
      <c r="Y569" s="287"/>
      <c r="Z569" s="288">
        <v>3.2864965680168967</v>
      </c>
      <c r="AA569" s="288">
        <v>4.2015182815846064</v>
      </c>
      <c r="AB569" s="288">
        <v>4.9584721275390393</v>
      </c>
      <c r="AC569" s="288">
        <v>-1.406491029056852</v>
      </c>
      <c r="AD569" s="288">
        <v>-3.4448355614772908</v>
      </c>
    </row>
    <row r="570" spans="2:30" x14ac:dyDescent="0.3">
      <c r="B570" s="288"/>
      <c r="C570" s="288"/>
      <c r="D570" s="288"/>
      <c r="Y570" s="287"/>
      <c r="Z570" s="288">
        <v>12.212491189268937</v>
      </c>
      <c r="AA570" s="288">
        <v>3.5612923442683191</v>
      </c>
      <c r="AB570" s="288">
        <v>4.9584721275390393</v>
      </c>
      <c r="AC570" s="288">
        <v>3.9446472307871403</v>
      </c>
      <c r="AD570" s="288">
        <v>-3.3583045714801147</v>
      </c>
    </row>
    <row r="571" spans="2:30" x14ac:dyDescent="0.3">
      <c r="B571" s="288"/>
      <c r="C571" s="288"/>
      <c r="D571" s="288"/>
      <c r="Y571" s="287"/>
      <c r="Z571" s="288">
        <v>-2.1020598247767941</v>
      </c>
      <c r="AA571" s="288">
        <v>3.2962839611539101</v>
      </c>
      <c r="AB571" s="288">
        <v>4.9584721275390393</v>
      </c>
      <c r="AC571" s="288">
        <v>-4.0204409989226519</v>
      </c>
      <c r="AD571" s="288">
        <v>-3.4738386725333492</v>
      </c>
    </row>
    <row r="572" spans="2:30" x14ac:dyDescent="0.3">
      <c r="B572" s="288"/>
      <c r="C572" s="288"/>
      <c r="D572" s="288"/>
      <c r="Y572" s="287"/>
      <c r="Z572" s="288">
        <v>-4.6111147447386127</v>
      </c>
      <c r="AA572" s="288">
        <v>3.4466884973618943</v>
      </c>
      <c r="AB572" s="288">
        <v>4.9584721275390393</v>
      </c>
      <c r="AC572" s="288">
        <v>-12.870871108163698</v>
      </c>
      <c r="AD572" s="288">
        <v>-3.0638753428197418</v>
      </c>
    </row>
    <row r="573" spans="2:30" x14ac:dyDescent="0.3">
      <c r="B573" s="288"/>
      <c r="C573" s="288"/>
      <c r="D573" s="288"/>
      <c r="Y573" s="287"/>
      <c r="Z573" s="288">
        <v>7.1747635444794771</v>
      </c>
      <c r="AA573" s="288">
        <v>3.551626390965382</v>
      </c>
      <c r="AB573" s="288">
        <v>4.9584721275390393</v>
      </c>
      <c r="AC573" s="288">
        <v>-4.7899050360083635</v>
      </c>
      <c r="AD573" s="288">
        <v>-2.8011467076958394</v>
      </c>
    </row>
    <row r="574" spans="2:30" x14ac:dyDescent="0.3">
      <c r="B574" s="288"/>
      <c r="C574" s="288"/>
      <c r="D574" s="288"/>
      <c r="Y574" s="287"/>
      <c r="Z574" s="288">
        <v>4.980818306489887</v>
      </c>
      <c r="AA574" s="288">
        <v>2.4312535546575882</v>
      </c>
      <c r="AB574" s="288">
        <v>4.9584721275390393</v>
      </c>
      <c r="AC574" s="288">
        <v>-2.2463270128725839</v>
      </c>
      <c r="AD574" s="288">
        <v>-3.3284149075846403</v>
      </c>
    </row>
    <row r="575" spans="2:30" x14ac:dyDescent="0.3">
      <c r="B575" s="288"/>
      <c r="C575" s="288"/>
      <c r="D575" s="288"/>
      <c r="Y575" s="287"/>
      <c r="Z575" s="288">
        <v>3.1854244427934679</v>
      </c>
      <c r="AA575" s="288">
        <v>2.916288999007715</v>
      </c>
      <c r="AB575" s="288">
        <v>4.9584721275390393</v>
      </c>
      <c r="AC575" s="288">
        <v>-5.773944550118415E-2</v>
      </c>
      <c r="AD575" s="288">
        <v>-3.397304707194055</v>
      </c>
    </row>
    <row r="576" spans="2:30" x14ac:dyDescent="0.3">
      <c r="B576" s="288"/>
      <c r="C576" s="288"/>
      <c r="D576" s="288"/>
      <c r="Y576" s="287"/>
      <c r="Z576" s="288">
        <v>4.0210618232413111</v>
      </c>
      <c r="AA576" s="288">
        <v>3.9082380897343478</v>
      </c>
      <c r="AB576" s="288">
        <v>4.9584721275390393</v>
      </c>
      <c r="AC576" s="288">
        <v>0.43260941681046461</v>
      </c>
      <c r="AD576" s="288">
        <v>-2.4989071492977399</v>
      </c>
    </row>
    <row r="577" spans="2:30" x14ac:dyDescent="0.3">
      <c r="B577" s="288"/>
      <c r="C577" s="288"/>
      <c r="D577" s="288"/>
      <c r="Y577" s="287"/>
      <c r="Z577" s="288">
        <v>4.3698813351143819</v>
      </c>
      <c r="AA577" s="288">
        <v>3.9066501294411711</v>
      </c>
      <c r="AB577" s="288">
        <v>4.9584721275390393</v>
      </c>
      <c r="AC577" s="288">
        <v>0.25376983156553479</v>
      </c>
      <c r="AD577" s="288">
        <v>-2.7241999079944543</v>
      </c>
    </row>
    <row r="578" spans="2:30" x14ac:dyDescent="0.3">
      <c r="B578" s="288"/>
      <c r="C578" s="288"/>
      <c r="D578" s="288"/>
      <c r="Y578" s="287"/>
      <c r="Z578" s="288">
        <v>1.2931882856740924</v>
      </c>
      <c r="AA578" s="288">
        <v>3.8251421840837869</v>
      </c>
      <c r="AB578" s="288">
        <v>4.9584721275390393</v>
      </c>
      <c r="AC578" s="288">
        <v>-4.5026695961885537</v>
      </c>
      <c r="AD578" s="288">
        <v>-2.2203832825445886</v>
      </c>
    </row>
    <row r="579" spans="2:30" x14ac:dyDescent="0.3">
      <c r="B579" s="288"/>
      <c r="C579" s="288"/>
      <c r="D579" s="288"/>
      <c r="Y579" s="287"/>
      <c r="Z579" s="288">
        <v>2.3325288903478216</v>
      </c>
      <c r="AA579" s="288">
        <v>4.2687303496762601</v>
      </c>
      <c r="AB579" s="288">
        <v>4.9584721275390393</v>
      </c>
      <c r="AC579" s="288">
        <v>-6.5820882028894943</v>
      </c>
      <c r="AD579" s="288">
        <v>-2.1918288730289186</v>
      </c>
    </row>
    <row r="580" spans="2:30" x14ac:dyDescent="0.3">
      <c r="B580" s="288"/>
      <c r="C580" s="288"/>
      <c r="D580" s="288"/>
      <c r="Y580" s="287"/>
      <c r="Z580" s="288">
        <v>7.1636478224272349</v>
      </c>
      <c r="AA580" s="288">
        <v>4.2434634858987037</v>
      </c>
      <c r="AB580" s="288">
        <v>4.9584721275390393</v>
      </c>
      <c r="AC580" s="288">
        <v>-6.3669543468853647</v>
      </c>
      <c r="AD580" s="288">
        <v>-2.3665198572887647</v>
      </c>
    </row>
    <row r="581" spans="2:30" x14ac:dyDescent="0.3">
      <c r="B581" s="288"/>
      <c r="C581" s="288"/>
      <c r="D581" s="288"/>
      <c r="Y581" s="287"/>
      <c r="Z581" s="288">
        <v>4.4102626889881993</v>
      </c>
      <c r="AA581" s="288">
        <v>4.1661291198621324</v>
      </c>
      <c r="AB581" s="288">
        <v>4.9584721275390393</v>
      </c>
      <c r="AC581" s="288">
        <v>1.2803893652764771</v>
      </c>
      <c r="AD581" s="288">
        <v>-2.3463786346416264</v>
      </c>
    </row>
    <row r="582" spans="2:30" x14ac:dyDescent="0.3">
      <c r="B582" s="288"/>
      <c r="C582" s="288"/>
      <c r="D582" s="288"/>
      <c r="Y582" s="287"/>
      <c r="Z582" s="288">
        <v>6.2905416019407845</v>
      </c>
      <c r="AA582" s="288">
        <v>4.7150416689889214</v>
      </c>
      <c r="AB582" s="288">
        <v>4.9584721275390393</v>
      </c>
      <c r="AC582" s="288">
        <v>0.14214142110850503</v>
      </c>
      <c r="AD582" s="288">
        <v>-1.7216052249291189</v>
      </c>
    </row>
    <row r="583" spans="2:30" x14ac:dyDescent="0.3">
      <c r="B583" s="288"/>
      <c r="C583" s="288"/>
      <c r="D583" s="288"/>
      <c r="Y583" s="287"/>
      <c r="Z583" s="288">
        <v>3.8441937767984125</v>
      </c>
      <c r="AA583" s="288">
        <v>6.2500600712614816</v>
      </c>
      <c r="AB583" s="288">
        <v>4.9584721275390393</v>
      </c>
      <c r="AC583" s="288">
        <v>-0.79022747300845708</v>
      </c>
      <c r="AD583" s="288">
        <v>3.1643024091081884E-2</v>
      </c>
    </row>
    <row r="584" spans="2:30" x14ac:dyDescent="0.3">
      <c r="B584" s="288"/>
      <c r="C584" s="288"/>
      <c r="D584" s="288"/>
      <c r="Y584" s="287"/>
      <c r="Z584" s="288">
        <v>3.8285407728583851</v>
      </c>
      <c r="AA584" s="288">
        <v>6.2109253873252976</v>
      </c>
      <c r="AB584" s="288">
        <v>4.9584721275390393</v>
      </c>
      <c r="AC584" s="288">
        <v>0.39475839009550384</v>
      </c>
      <c r="AD584" s="288">
        <v>0.55798858059616363</v>
      </c>
    </row>
    <row r="585" spans="2:30" x14ac:dyDescent="0.3">
      <c r="B585" s="288"/>
      <c r="C585" s="288"/>
      <c r="D585" s="288"/>
      <c r="Y585" s="287"/>
      <c r="Z585" s="288">
        <v>5.1355761295616098</v>
      </c>
      <c r="AA585" s="288">
        <v>6.0860539445663173</v>
      </c>
      <c r="AB585" s="288">
        <v>4.9584721275390393</v>
      </c>
      <c r="AC585" s="288">
        <v>-0.12925572820100228</v>
      </c>
      <c r="AD585" s="288">
        <v>3.4331342441741901E-2</v>
      </c>
    </row>
    <row r="586" spans="2:30" x14ac:dyDescent="0.3">
      <c r="B586" s="288"/>
      <c r="C586" s="288"/>
      <c r="D586" s="288"/>
      <c r="Y586" s="287">
        <v>44409</v>
      </c>
      <c r="Z586" s="288">
        <v>13.077657706255744</v>
      </c>
      <c r="AA586" s="288">
        <v>5.8838742732039098</v>
      </c>
      <c r="AB586" s="288">
        <v>4.9584721275390393</v>
      </c>
      <c r="AC586" s="288">
        <v>5.6906495402519113</v>
      </c>
      <c r="AD586" s="288">
        <v>-0.21585049898497541</v>
      </c>
    </row>
    <row r="587" spans="2:30" x14ac:dyDescent="0.3">
      <c r="B587" s="288"/>
      <c r="C587" s="288"/>
      <c r="D587" s="288"/>
      <c r="Y587" s="287"/>
      <c r="Z587" s="288">
        <v>6.8897050348739448</v>
      </c>
      <c r="AA587" s="288">
        <v>6.3187733684466769</v>
      </c>
      <c r="AB587" s="288">
        <v>4.9584721275390393</v>
      </c>
      <c r="AC587" s="288">
        <v>-2.6825354513497928</v>
      </c>
      <c r="AD587" s="288">
        <v>-0.14994613626277392</v>
      </c>
    </row>
    <row r="588" spans="2:30" x14ac:dyDescent="0.3">
      <c r="B588" s="288"/>
      <c r="C588" s="288"/>
      <c r="D588" s="288"/>
      <c r="Y588" s="287"/>
      <c r="Z588" s="288">
        <v>3.5361625896753375</v>
      </c>
      <c r="AA588" s="288">
        <v>6.5634697779696092</v>
      </c>
      <c r="AB588" s="288">
        <v>4.9584721275390393</v>
      </c>
      <c r="AC588" s="288">
        <v>-2.3852113018044747</v>
      </c>
      <c r="AD588" s="288">
        <v>0.14474173269747684</v>
      </c>
    </row>
    <row r="589" spans="2:30" x14ac:dyDescent="0.3">
      <c r="B589" s="288"/>
      <c r="C589" s="288"/>
      <c r="D589" s="288"/>
      <c r="Y589" s="287"/>
      <c r="Z589" s="288">
        <v>4.8752839024039378</v>
      </c>
      <c r="AA589" s="288">
        <v>6.6785563117361031</v>
      </c>
      <c r="AB589" s="288">
        <v>4.9584721275390393</v>
      </c>
      <c r="AC589" s="288">
        <v>-1.6091314688785161</v>
      </c>
      <c r="AD589" s="288">
        <v>0.63579502769383722</v>
      </c>
    </row>
    <row r="590" spans="2:30" x14ac:dyDescent="0.3">
      <c r="B590" s="288"/>
      <c r="C590" s="288"/>
      <c r="D590" s="288"/>
      <c r="Y590" s="287"/>
      <c r="Z590" s="288">
        <v>6.8884874434977821</v>
      </c>
      <c r="AA590" s="288">
        <v>5.8031457041951588</v>
      </c>
      <c r="AB590" s="288">
        <v>4.9584721275390393</v>
      </c>
      <c r="AC590" s="288">
        <v>-0.32889693395304676</v>
      </c>
      <c r="AD590" s="288">
        <v>0.37052948393776675</v>
      </c>
    </row>
    <row r="591" spans="2:30" x14ac:dyDescent="0.3">
      <c r="B591" s="288"/>
      <c r="C591" s="288"/>
      <c r="D591" s="288"/>
      <c r="Y591" s="287"/>
      <c r="Z591" s="288">
        <v>5.5414156395189078</v>
      </c>
      <c r="AA591" s="288">
        <v>6.6022394951042473</v>
      </c>
      <c r="AB591" s="288">
        <v>4.9584721275390393</v>
      </c>
      <c r="AC591" s="288">
        <v>2.4575734728172591</v>
      </c>
      <c r="AD591" s="288">
        <v>1.7852758369300463</v>
      </c>
    </row>
    <row r="592" spans="2:30" x14ac:dyDescent="0.3">
      <c r="B592" s="288"/>
      <c r="C592" s="288"/>
      <c r="D592" s="288"/>
      <c r="Y592" s="287"/>
      <c r="Z592" s="288">
        <v>5.9411818659270637</v>
      </c>
      <c r="AA592" s="288">
        <v>6.9069800819660809</v>
      </c>
      <c r="AB592" s="288">
        <v>4.9584721275390393</v>
      </c>
      <c r="AC592" s="288">
        <v>3.3081173367735204</v>
      </c>
      <c r="AD592" s="288">
        <v>2.4890977707822515</v>
      </c>
    </row>
    <row r="593" spans="2:30" x14ac:dyDescent="0.3">
      <c r="B593" s="288"/>
      <c r="C593" s="288"/>
      <c r="D593" s="288"/>
      <c r="Y593" s="287"/>
      <c r="Z593" s="288">
        <v>6.9497834534691396</v>
      </c>
      <c r="AA593" s="288">
        <v>7.0363575332339678</v>
      </c>
      <c r="AB593" s="288">
        <v>4.9584721275390393</v>
      </c>
      <c r="AC593" s="288">
        <v>3.8337907339594182</v>
      </c>
      <c r="AD593" s="288">
        <v>2.7376749306218966</v>
      </c>
    </row>
    <row r="594" spans="2:30" x14ac:dyDescent="0.3">
      <c r="B594" s="288"/>
      <c r="C594" s="288"/>
      <c r="D594" s="288"/>
      <c r="Y594" s="287"/>
      <c r="Z594" s="288">
        <v>12.483361571237557</v>
      </c>
      <c r="AA594" s="288">
        <v>6.7132343906477887</v>
      </c>
      <c r="AB594" s="288">
        <v>4.9584721275390393</v>
      </c>
      <c r="AC594" s="288">
        <v>7.2206890195961648</v>
      </c>
      <c r="AD594" s="288">
        <v>2.3719571571869671</v>
      </c>
    </row>
    <row r="595" spans="2:30" x14ac:dyDescent="0.3">
      <c r="B595" s="288"/>
      <c r="C595" s="288"/>
      <c r="D595" s="288"/>
      <c r="Y595" s="287"/>
      <c r="Z595" s="288">
        <v>5.6693466977081819</v>
      </c>
      <c r="AA595" s="288">
        <v>6.6240456482334213</v>
      </c>
      <c r="AB595" s="288">
        <v>4.9584721275390393</v>
      </c>
      <c r="AC595" s="288">
        <v>2.5415422351609607</v>
      </c>
      <c r="AD595" s="288">
        <v>2.3166615460251387</v>
      </c>
    </row>
    <row r="596" spans="2:30" x14ac:dyDescent="0.3">
      <c r="B596" s="288"/>
      <c r="C596" s="288"/>
      <c r="D596" s="288"/>
      <c r="Y596" s="287"/>
      <c r="Z596" s="288">
        <v>5.7809260612791462</v>
      </c>
      <c r="AA596" s="288">
        <v>7.1262288310809412</v>
      </c>
      <c r="AB596" s="288">
        <v>4.9584721275390393</v>
      </c>
      <c r="AC596" s="288">
        <v>0.1309086499990002</v>
      </c>
      <c r="AD596" s="288">
        <v>2.4391103791068054</v>
      </c>
    </row>
    <row r="597" spans="2:30" x14ac:dyDescent="0.3">
      <c r="B597" s="288"/>
      <c r="C597" s="288"/>
      <c r="D597" s="288"/>
      <c r="Y597" s="287"/>
      <c r="Z597" s="288">
        <v>4.6266254453945272</v>
      </c>
      <c r="AA597" s="288">
        <v>8.0869519150161757</v>
      </c>
      <c r="AB597" s="288">
        <v>4.9584721275390393</v>
      </c>
      <c r="AC597" s="288">
        <v>-2.8889213479975524</v>
      </c>
      <c r="AD597" s="288">
        <v>2.6817004127617303</v>
      </c>
    </row>
    <row r="598" spans="2:30" x14ac:dyDescent="0.3">
      <c r="B598" s="288"/>
      <c r="C598" s="288"/>
      <c r="D598" s="288"/>
      <c r="Y598" s="287"/>
      <c r="Z598" s="288">
        <v>4.9170944426183354</v>
      </c>
      <c r="AA598" s="288">
        <v>6.7629027957685981</v>
      </c>
      <c r="AB598" s="288">
        <v>4.9584721275390393</v>
      </c>
      <c r="AC598" s="288">
        <v>2.0705041946844602</v>
      </c>
      <c r="AD598" s="288">
        <v>2.3769446075358047</v>
      </c>
    </row>
    <row r="599" spans="2:30" x14ac:dyDescent="0.3">
      <c r="B599" s="288"/>
      <c r="C599" s="288"/>
      <c r="D599" s="288"/>
      <c r="Y599" s="287"/>
      <c r="Z599" s="288">
        <v>9.4564641458596945</v>
      </c>
      <c r="AA599" s="288">
        <v>6.5576726381938579</v>
      </c>
      <c r="AB599" s="288">
        <v>4.9584721275390393</v>
      </c>
      <c r="AC599" s="288">
        <v>4.1652591683451874</v>
      </c>
      <c r="AD599" s="288">
        <v>2.6975499833156311</v>
      </c>
    </row>
    <row r="600" spans="2:30" x14ac:dyDescent="0.3">
      <c r="B600" s="288"/>
      <c r="C600" s="288"/>
      <c r="D600" s="288"/>
      <c r="Y600" s="287"/>
      <c r="Z600" s="288">
        <v>13.674845041015789</v>
      </c>
      <c r="AA600" s="288">
        <v>6.5269273394296965</v>
      </c>
      <c r="AB600" s="288">
        <v>4.9584721275390393</v>
      </c>
      <c r="AC600" s="288">
        <v>5.53192096954389</v>
      </c>
      <c r="AD600" s="288">
        <v>2.9013551156894266</v>
      </c>
    </row>
    <row r="601" spans="2:30" x14ac:dyDescent="0.3">
      <c r="B601" s="288"/>
      <c r="C601" s="288"/>
      <c r="D601" s="288"/>
      <c r="Y601" s="287"/>
      <c r="Z601" s="288">
        <v>3.2150177365045138</v>
      </c>
      <c r="AA601" s="288">
        <v>6.9705791710955527</v>
      </c>
      <c r="AB601" s="288">
        <v>4.9584721275390393</v>
      </c>
      <c r="AC601" s="288">
        <v>5.0873983830146869</v>
      </c>
      <c r="AD601" s="288">
        <v>3.344953458764528</v>
      </c>
    </row>
    <row r="602" spans="2:30" x14ac:dyDescent="0.3">
      <c r="B602" s="288"/>
      <c r="C602" s="288"/>
      <c r="D602" s="288"/>
      <c r="Y602" s="287"/>
      <c r="Z602" s="288">
        <v>4.2327355946850052</v>
      </c>
      <c r="AA602" s="288">
        <v>6.8476647999923781</v>
      </c>
      <c r="AB602" s="288">
        <v>4.9584721275390393</v>
      </c>
      <c r="AC602" s="288">
        <v>4.7857798656197446</v>
      </c>
      <c r="AD602" s="288">
        <v>2.7490120223529453</v>
      </c>
    </row>
    <row r="603" spans="2:30" x14ac:dyDescent="0.3">
      <c r="B603" s="288"/>
      <c r="C603" s="288"/>
      <c r="D603" s="288"/>
      <c r="Y603" s="287"/>
      <c r="Z603" s="288">
        <v>5.5657089699300144</v>
      </c>
      <c r="AA603" s="288">
        <v>7.1737588678673507</v>
      </c>
      <c r="AB603" s="288">
        <v>4.9584721275390393</v>
      </c>
      <c r="AC603" s="288">
        <v>1.5575445766155696</v>
      </c>
      <c r="AD603" s="288">
        <v>2.9086302502601598</v>
      </c>
    </row>
    <row r="604" spans="2:30" x14ac:dyDescent="0.3">
      <c r="B604" s="288"/>
      <c r="C604" s="288"/>
      <c r="D604" s="288"/>
      <c r="Y604" s="287"/>
      <c r="Z604" s="288">
        <v>7.732188267055518</v>
      </c>
      <c r="AA604" s="288">
        <v>6.6681906496718124</v>
      </c>
      <c r="AB604" s="288">
        <v>4.9584721275390393</v>
      </c>
      <c r="AC604" s="288">
        <v>0.21626705352815634</v>
      </c>
      <c r="AD604" s="288">
        <v>2.6043712087656234</v>
      </c>
    </row>
    <row r="605" spans="2:30" x14ac:dyDescent="0.3">
      <c r="B605" s="288"/>
      <c r="C605" s="288"/>
      <c r="D605" s="288"/>
      <c r="Y605" s="287"/>
      <c r="Z605" s="288">
        <v>4.0566938448961114</v>
      </c>
      <c r="AA605" s="288">
        <v>6.919737834484855</v>
      </c>
      <c r="AB605" s="288">
        <v>4.9584721275390393</v>
      </c>
      <c r="AC605" s="288">
        <v>-2.1010858601966191</v>
      </c>
      <c r="AD605" s="288">
        <v>1.9885744835705026</v>
      </c>
    </row>
    <row r="606" spans="2:30" x14ac:dyDescent="0.3">
      <c r="B606" s="288"/>
      <c r="C606" s="288"/>
      <c r="D606" s="288"/>
      <c r="Y606" s="287"/>
      <c r="Z606" s="288">
        <v>11.739122620984505</v>
      </c>
      <c r="AA606" s="288">
        <v>6.9280461389978276</v>
      </c>
      <c r="AB606" s="288">
        <v>4.9584721275390393</v>
      </c>
      <c r="AC606" s="288">
        <v>5.28258676369569</v>
      </c>
      <c r="AD606" s="288">
        <v>1.2066755463214918</v>
      </c>
    </row>
    <row r="607" spans="2:30" x14ac:dyDescent="0.3">
      <c r="B607" s="288"/>
      <c r="C607" s="288"/>
      <c r="D607" s="288"/>
      <c r="Y607" s="287"/>
      <c r="Z607" s="288">
        <v>10.135867513647019</v>
      </c>
      <c r="AA607" s="288">
        <v>6.8295748948748463</v>
      </c>
      <c r="AB607" s="288">
        <v>4.9584721275390393</v>
      </c>
      <c r="AC607" s="288">
        <v>3.4021076790821354</v>
      </c>
      <c r="AD607" s="288">
        <v>1.2217706840642759</v>
      </c>
    </row>
    <row r="608" spans="2:30" x14ac:dyDescent="0.3">
      <c r="B608" s="288"/>
      <c r="C608" s="288"/>
      <c r="D608" s="288"/>
      <c r="Y608" s="287"/>
      <c r="Z608" s="288">
        <v>4.975848030195813</v>
      </c>
      <c r="AA608" s="288">
        <v>5.7438844851412014</v>
      </c>
      <c r="AB608" s="288">
        <v>4.9584721275390393</v>
      </c>
      <c r="AC608" s="288">
        <v>0.77682130664884141</v>
      </c>
      <c r="AD608" s="288">
        <v>1.0217805690782455</v>
      </c>
    </row>
    <row r="609" spans="2:30" x14ac:dyDescent="0.3">
      <c r="B609" s="288"/>
      <c r="C609" s="288"/>
      <c r="D609" s="288"/>
      <c r="Y609" s="287"/>
      <c r="Z609" s="288">
        <v>4.2908937262758133</v>
      </c>
      <c r="AA609" s="288">
        <v>5.3586998439518236</v>
      </c>
      <c r="AB609" s="288">
        <v>4.9584721275390393</v>
      </c>
      <c r="AC609" s="288">
        <v>-0.68751269512333124</v>
      </c>
      <c r="AD609" s="288">
        <v>1.42456299370772</v>
      </c>
    </row>
    <row r="610" spans="2:30" x14ac:dyDescent="0.3">
      <c r="B610" s="288"/>
      <c r="C610" s="288"/>
      <c r="D610" s="288"/>
      <c r="Y610" s="287"/>
      <c r="Z610" s="288">
        <v>4.8764102610691484</v>
      </c>
      <c r="AA610" s="288">
        <v>4.2369120461747221</v>
      </c>
      <c r="AB610" s="288">
        <v>4.9584721275390393</v>
      </c>
      <c r="AC610" s="288">
        <v>1.6632105408150579</v>
      </c>
      <c r="AD610" s="288">
        <v>0.99822909068321464</v>
      </c>
    </row>
    <row r="611" spans="2:30" x14ac:dyDescent="0.3">
      <c r="B611" s="288"/>
      <c r="C611" s="288"/>
      <c r="D611" s="288"/>
      <c r="Y611" s="287"/>
      <c r="Z611" s="288">
        <v>0.13235539892000214</v>
      </c>
      <c r="AA611" s="288">
        <v>3.5316764220870449</v>
      </c>
      <c r="AB611" s="288">
        <v>4.9584721275390393</v>
      </c>
      <c r="AC611" s="288">
        <v>-1.1836637513740556</v>
      </c>
      <c r="AD611" s="288">
        <v>0.93616287168565493</v>
      </c>
    </row>
    <row r="612" spans="2:30" x14ac:dyDescent="0.3">
      <c r="B612" s="288"/>
      <c r="C612" s="288"/>
      <c r="D612" s="288"/>
      <c r="Y612" s="287"/>
      <c r="Z612" s="288">
        <v>1.3604013565704642</v>
      </c>
      <c r="AA612" s="288">
        <v>3.530399178582448</v>
      </c>
      <c r="AB612" s="288">
        <v>4.9584721275390393</v>
      </c>
      <c r="AC612" s="288">
        <v>0.71839111220970153</v>
      </c>
      <c r="AD612" s="288">
        <v>1.0896829351049806</v>
      </c>
    </row>
    <row r="613" spans="2:30" x14ac:dyDescent="0.3">
      <c r="B613" s="288"/>
      <c r="C613" s="288"/>
      <c r="D613" s="288"/>
      <c r="Y613" s="287"/>
      <c r="Z613" s="288">
        <v>3.8866080365448004</v>
      </c>
      <c r="AA613" s="288">
        <v>3.6108564638600869</v>
      </c>
      <c r="AB613" s="288">
        <v>4.9584721275390393</v>
      </c>
      <c r="AC613" s="288">
        <v>2.2982494425241526</v>
      </c>
      <c r="AD613" s="288">
        <v>1.4214380685763299</v>
      </c>
    </row>
    <row r="614" spans="2:30" x14ac:dyDescent="0.3">
      <c r="B614" s="288"/>
      <c r="C614" s="288"/>
      <c r="D614" s="288"/>
      <c r="Y614" s="287"/>
      <c r="Z614" s="288">
        <v>5.1992181450332744</v>
      </c>
      <c r="AA614" s="288">
        <v>3.5467163118714993</v>
      </c>
      <c r="AB614" s="288">
        <v>4.9584721275390393</v>
      </c>
      <c r="AC614" s="288">
        <v>2.967644146099218</v>
      </c>
      <c r="AD614" s="288">
        <v>1.3352762587108973</v>
      </c>
    </row>
    <row r="615" spans="2:30" x14ac:dyDescent="0.3">
      <c r="B615" s="288"/>
      <c r="C615" s="288"/>
      <c r="D615" s="288"/>
      <c r="Y615" s="287"/>
      <c r="Z615" s="288">
        <v>4.9669073256636338</v>
      </c>
      <c r="AA615" s="288">
        <v>4.1279696393327994</v>
      </c>
      <c r="AB615" s="288">
        <v>4.9584721275390393</v>
      </c>
      <c r="AC615" s="288">
        <v>1.8514617505841215</v>
      </c>
      <c r="AD615" s="288">
        <v>1.1555045293599591</v>
      </c>
    </row>
    <row r="616" spans="2:30" x14ac:dyDescent="0.3">
      <c r="B616" s="288"/>
      <c r="C616" s="288"/>
      <c r="D616" s="288"/>
      <c r="Y616" s="287"/>
      <c r="Z616" s="288">
        <v>4.8540947232192835</v>
      </c>
      <c r="AA616" s="288">
        <v>4.3959954167053414</v>
      </c>
      <c r="AB616" s="288">
        <v>4.9584721275390393</v>
      </c>
      <c r="AC616" s="288">
        <v>1.6347732391761127</v>
      </c>
      <c r="AD616" s="288">
        <v>1.0641412562632817</v>
      </c>
    </row>
    <row r="617" spans="2:30" x14ac:dyDescent="0.3">
      <c r="B617" s="288"/>
      <c r="C617" s="288"/>
      <c r="D617" s="288"/>
      <c r="Y617" s="287">
        <v>44440</v>
      </c>
      <c r="Z617" s="288">
        <v>4.4274291971490367</v>
      </c>
      <c r="AA617" s="288">
        <v>3.8700518782649409</v>
      </c>
      <c r="AB617" s="288">
        <v>4.9584721275390393</v>
      </c>
      <c r="AC617" s="288">
        <v>1.0600778717570307</v>
      </c>
      <c r="AD617" s="288">
        <v>0.60720170926251371</v>
      </c>
    </row>
    <row r="618" spans="2:30" x14ac:dyDescent="0.3">
      <c r="B618" s="288"/>
      <c r="C618" s="288"/>
      <c r="D618" s="288"/>
      <c r="Y618" s="287"/>
      <c r="Z618" s="288">
        <v>4.2011286911490995</v>
      </c>
      <c r="AA618" s="288">
        <v>4.1741692572630713</v>
      </c>
      <c r="AB618" s="288">
        <v>4.9584721275390393</v>
      </c>
      <c r="AC618" s="288">
        <v>-2.4420658568306237</v>
      </c>
      <c r="AD618" s="288">
        <v>0.57312449727027526</v>
      </c>
    </row>
    <row r="619" spans="2:30" x14ac:dyDescent="0.3">
      <c r="B619" s="288"/>
      <c r="C619" s="288"/>
      <c r="D619" s="288"/>
      <c r="Y619" s="287"/>
      <c r="Z619" s="288">
        <v>3.2365817981782645</v>
      </c>
      <c r="AA619" s="288">
        <v>4.3750400367861682</v>
      </c>
      <c r="AB619" s="288">
        <v>4.9584721275390393</v>
      </c>
      <c r="AC619" s="288">
        <v>7.8848200532959822E-2</v>
      </c>
      <c r="AD619" s="288">
        <v>0.57974630611304945</v>
      </c>
    </row>
    <row r="620" spans="2:30" x14ac:dyDescent="0.3">
      <c r="B620" s="288"/>
      <c r="C620" s="288"/>
      <c r="D620" s="288"/>
      <c r="Y620" s="287"/>
      <c r="Z620" s="288">
        <v>0.20500326746199382</v>
      </c>
      <c r="AA620" s="288">
        <v>4.2451596126712507</v>
      </c>
      <c r="AB620" s="288">
        <v>4.9584721275390393</v>
      </c>
      <c r="AC620" s="288">
        <v>-0.9003273864812229</v>
      </c>
      <c r="AD620" s="288">
        <v>0.65870214356434276</v>
      </c>
    </row>
    <row r="621" spans="2:30" x14ac:dyDescent="0.3">
      <c r="B621" s="288"/>
      <c r="C621" s="288"/>
      <c r="D621" s="288"/>
      <c r="Y621" s="287"/>
      <c r="Z621" s="288">
        <v>7.3280397980201855</v>
      </c>
      <c r="AA621" s="288">
        <v>4.1777070419177011</v>
      </c>
      <c r="AB621" s="288">
        <v>4.9584721275390393</v>
      </c>
      <c r="AC621" s="288">
        <v>2.7291036621535483</v>
      </c>
      <c r="AD621" s="288">
        <v>1.2226004916420246</v>
      </c>
    </row>
    <row r="622" spans="2:30" x14ac:dyDescent="0.3">
      <c r="B622" s="288"/>
      <c r="C622" s="288"/>
      <c r="D622" s="288"/>
      <c r="Y622" s="287"/>
      <c r="Z622" s="288">
        <v>6.3730027823253153</v>
      </c>
      <c r="AA622" s="288">
        <v>4.2206337790696065</v>
      </c>
      <c r="AB622" s="288">
        <v>4.9584721275390393</v>
      </c>
      <c r="AC622" s="288">
        <v>1.897814412483541</v>
      </c>
      <c r="AD622" s="288">
        <v>1.9955099773951344</v>
      </c>
    </row>
    <row r="623" spans="2:30" x14ac:dyDescent="0.3">
      <c r="B623" s="288"/>
      <c r="C623" s="288"/>
      <c r="D623" s="288"/>
      <c r="Y623" s="287"/>
      <c r="Z623" s="288">
        <v>3.9449317544148603</v>
      </c>
      <c r="AA623" s="288">
        <v>4.1828787074002127</v>
      </c>
      <c r="AB623" s="288">
        <v>4.9584721275390393</v>
      </c>
      <c r="AC623" s="288">
        <v>2.1874641013351663</v>
      </c>
      <c r="AD623" s="288">
        <v>2.0134959006816655</v>
      </c>
    </row>
    <row r="624" spans="2:30" x14ac:dyDescent="0.3">
      <c r="B624" s="288"/>
      <c r="C624" s="288"/>
      <c r="D624" s="288"/>
      <c r="Y624" s="287"/>
      <c r="Z624" s="288">
        <v>3.9552612018741917</v>
      </c>
      <c r="AA624" s="288">
        <v>4.8545318618708944</v>
      </c>
      <c r="AB624" s="288">
        <v>4.9584721275390393</v>
      </c>
      <c r="AC624" s="288">
        <v>5.0073663083008029</v>
      </c>
      <c r="AD624" s="288">
        <v>2.1348224609503257</v>
      </c>
    </row>
    <row r="625" spans="2:30" x14ac:dyDescent="0.3">
      <c r="B625" s="288"/>
      <c r="C625" s="288"/>
      <c r="D625" s="288"/>
      <c r="Y625" s="287"/>
      <c r="Z625" s="288">
        <v>4.5016158512124367</v>
      </c>
      <c r="AA625" s="288">
        <v>4.7753707205315568</v>
      </c>
      <c r="AB625" s="288">
        <v>4.9584721275390393</v>
      </c>
      <c r="AC625" s="288">
        <v>2.9683005434411456</v>
      </c>
      <c r="AD625" s="288">
        <v>1.997909955350784</v>
      </c>
    </row>
    <row r="626" spans="2:30" x14ac:dyDescent="0.3">
      <c r="B626" s="288"/>
      <c r="C626" s="288"/>
      <c r="D626" s="288"/>
      <c r="Y626" s="287"/>
      <c r="Z626" s="288">
        <v>2.9722962964925075</v>
      </c>
      <c r="AA626" s="288">
        <v>4.2378252732915396</v>
      </c>
      <c r="AB626" s="288">
        <v>4.9584721275390393</v>
      </c>
      <c r="AC626" s="288">
        <v>0.20474966353867785</v>
      </c>
      <c r="AD626" s="288">
        <v>1.3632092747306845</v>
      </c>
    </row>
    <row r="627" spans="2:30" x14ac:dyDescent="0.3">
      <c r="B627" s="288"/>
      <c r="C627" s="288"/>
      <c r="D627" s="288"/>
      <c r="Y627" s="287"/>
      <c r="Z627" s="288">
        <v>4.906575348756764</v>
      </c>
      <c r="AA627" s="288">
        <v>4.074431432143558</v>
      </c>
      <c r="AB627" s="288">
        <v>4.9584721275390393</v>
      </c>
      <c r="AC627" s="288">
        <v>-5.1041464600601216E-2</v>
      </c>
      <c r="AD627" s="288">
        <v>0.774799590828124</v>
      </c>
    </row>
    <row r="628" spans="2:30" x14ac:dyDescent="0.3">
      <c r="B628" s="288"/>
      <c r="C628" s="288"/>
      <c r="D628" s="288"/>
      <c r="Y628" s="287"/>
      <c r="Z628" s="288">
        <v>6.7739118086448258</v>
      </c>
      <c r="AA628" s="288">
        <v>3.7412494648155552</v>
      </c>
      <c r="AB628" s="288">
        <v>4.9584721275390393</v>
      </c>
      <c r="AC628" s="288">
        <v>1.7707161229567561</v>
      </c>
      <c r="AD628" s="288">
        <v>0.28618815394737041</v>
      </c>
    </row>
    <row r="629" spans="2:30" x14ac:dyDescent="0.3">
      <c r="B629" s="288"/>
      <c r="C629" s="288"/>
      <c r="D629" s="288"/>
      <c r="Y629" s="287"/>
      <c r="Z629" s="288">
        <v>2.6101846516451905</v>
      </c>
      <c r="AA629" s="288">
        <v>3.3117317597340401</v>
      </c>
      <c r="AB629" s="288">
        <v>4.9584721275390393</v>
      </c>
      <c r="AC629" s="288">
        <v>-2.545090351857155</v>
      </c>
      <c r="AD629" s="288">
        <v>-0.40071616929985915</v>
      </c>
    </row>
    <row r="630" spans="2:30" x14ac:dyDescent="0.3">
      <c r="B630" s="288"/>
      <c r="C630" s="288"/>
      <c r="D630" s="288"/>
      <c r="Y630" s="287"/>
      <c r="Z630" s="288">
        <v>2.8011748663789948</v>
      </c>
      <c r="AA630" s="288">
        <v>3.464557263290645</v>
      </c>
      <c r="AB630" s="288">
        <v>4.9584721275390393</v>
      </c>
      <c r="AC630" s="288">
        <v>-1.9314036859827581</v>
      </c>
      <c r="AD630" s="288">
        <v>-0.69727384954544136</v>
      </c>
    </row>
    <row r="631" spans="2:30" x14ac:dyDescent="0.3">
      <c r="B631" s="288"/>
      <c r="C631" s="288"/>
      <c r="D631" s="288"/>
      <c r="Y631" s="287"/>
      <c r="Z631" s="288">
        <v>1.6229874305781644</v>
      </c>
      <c r="AA631" s="288">
        <v>3.0172688795458984</v>
      </c>
      <c r="AB631" s="288">
        <v>4.9584721275390393</v>
      </c>
      <c r="AC631" s="288">
        <v>1.5870862501355276</v>
      </c>
      <c r="AD631" s="288">
        <v>-0.52571130237866115</v>
      </c>
    </row>
    <row r="632" spans="2:30" x14ac:dyDescent="0.3">
      <c r="B632" s="288"/>
      <c r="C632" s="288"/>
      <c r="D632" s="288"/>
      <c r="Y632" s="287"/>
      <c r="Z632" s="288">
        <v>1.4949919156418376</v>
      </c>
      <c r="AA632" s="288">
        <v>3.179571701616172</v>
      </c>
      <c r="AB632" s="288">
        <v>4.9584721275390393</v>
      </c>
      <c r="AC632" s="288">
        <v>-1.8400297192894612</v>
      </c>
      <c r="AD632" s="288">
        <v>-0.30543183377949185</v>
      </c>
    </row>
    <row r="633" spans="2:30" x14ac:dyDescent="0.3">
      <c r="B633" s="288"/>
      <c r="C633" s="288"/>
      <c r="D633" s="288"/>
      <c r="Y633" s="287"/>
      <c r="Z633" s="288">
        <v>4.0420748213887379</v>
      </c>
      <c r="AA633" s="288">
        <v>4.6059730810375985</v>
      </c>
      <c r="AB633" s="288">
        <v>4.9584721275390393</v>
      </c>
      <c r="AC633" s="288">
        <v>-1.8711540981803978</v>
      </c>
      <c r="AD633" s="288">
        <v>0.5033842441640124</v>
      </c>
    </row>
    <row r="634" spans="2:30" x14ac:dyDescent="0.3">
      <c r="B634" s="288"/>
      <c r="C634" s="288"/>
      <c r="D634" s="288"/>
      <c r="Y634" s="287"/>
      <c r="Z634" s="288">
        <v>1.7755566625435351</v>
      </c>
      <c r="AA634" s="288">
        <v>5.1109775005534077</v>
      </c>
      <c r="AB634" s="288">
        <v>4.9584721275390393</v>
      </c>
      <c r="AC634" s="288">
        <v>1.1498963655668604</v>
      </c>
      <c r="AD634" s="288">
        <v>0.72271247971676389</v>
      </c>
    </row>
    <row r="635" spans="2:30" x14ac:dyDescent="0.3">
      <c r="B635" s="288"/>
      <c r="C635" s="288"/>
      <c r="D635" s="288"/>
      <c r="Y635" s="287"/>
      <c r="Z635" s="288">
        <v>7.9100315631367426</v>
      </c>
      <c r="AA635" s="288">
        <v>5.6547057735358193</v>
      </c>
      <c r="AB635" s="288">
        <v>4.9584721275390393</v>
      </c>
      <c r="AC635" s="288">
        <v>3.3126724031509411</v>
      </c>
      <c r="AD635" s="288">
        <v>0.91451144445689381</v>
      </c>
    </row>
    <row r="636" spans="2:30" x14ac:dyDescent="0.3">
      <c r="B636" s="288"/>
      <c r="C636" s="288"/>
      <c r="D636" s="288"/>
      <c r="Y636" s="287"/>
      <c r="Z636" s="288">
        <v>12.594994307595178</v>
      </c>
      <c r="AA636" s="288">
        <v>5.8463575508247043</v>
      </c>
      <c r="AB636" s="288">
        <v>4.9584721275390393</v>
      </c>
      <c r="AC636" s="288">
        <v>3.116622193747375</v>
      </c>
      <c r="AD636" s="288">
        <v>0.70712210153819954</v>
      </c>
    </row>
    <row r="637" spans="2:30" x14ac:dyDescent="0.3">
      <c r="B637" s="288"/>
      <c r="C637" s="288"/>
      <c r="D637" s="288"/>
      <c r="Y637" s="287"/>
      <c r="Z637" s="288">
        <v>6.3362058029896531</v>
      </c>
      <c r="AA637" s="288">
        <v>6.0435295034224783</v>
      </c>
      <c r="AB637" s="288">
        <v>4.9584721275390393</v>
      </c>
      <c r="AC637" s="288">
        <v>-0.39610603711349768</v>
      </c>
      <c r="AD637" s="288">
        <v>1.4276532496233187</v>
      </c>
    </row>
    <row r="638" spans="2:30" x14ac:dyDescent="0.3">
      <c r="B638" s="288"/>
      <c r="C638" s="288"/>
      <c r="D638" s="288"/>
      <c r="Y638" s="287"/>
      <c r="Z638" s="288">
        <v>5.4290853414550497</v>
      </c>
      <c r="AA638" s="288">
        <v>6.2098442089869943</v>
      </c>
      <c r="AB638" s="288">
        <v>4.9584721275390393</v>
      </c>
      <c r="AC638" s="288">
        <v>2.929679003316437</v>
      </c>
      <c r="AD638" s="288">
        <v>1.1309678613290706</v>
      </c>
    </row>
    <row r="639" spans="2:30" x14ac:dyDescent="0.3">
      <c r="B639" s="288"/>
      <c r="C639" s="288"/>
      <c r="D639" s="288"/>
      <c r="Y639" s="287"/>
      <c r="Z639" s="288">
        <v>2.8365543566640308</v>
      </c>
      <c r="AA639" s="288">
        <v>5.7038540747147559</v>
      </c>
      <c r="AB639" s="288">
        <v>4.9584721275390393</v>
      </c>
      <c r="AC639" s="288">
        <v>-3.291755119720321</v>
      </c>
      <c r="AD639" s="288">
        <v>0.50191495975131573</v>
      </c>
    </row>
    <row r="640" spans="2:30" x14ac:dyDescent="0.3">
      <c r="B640" s="288"/>
      <c r="C640" s="288"/>
      <c r="D640" s="288"/>
      <c r="Y640" s="287"/>
      <c r="Z640" s="288">
        <v>5.4222784895731611</v>
      </c>
      <c r="AA640" s="288">
        <v>4.8136208832247762</v>
      </c>
      <c r="AB640" s="288">
        <v>4.9584721275390393</v>
      </c>
      <c r="AC640" s="288">
        <v>3.1725639384154363</v>
      </c>
      <c r="AD640" s="288">
        <v>-0.22055543834847771</v>
      </c>
    </row>
    <row r="641" spans="2:30" x14ac:dyDescent="0.3">
      <c r="B641" s="288"/>
      <c r="C641" s="288"/>
      <c r="D641" s="288"/>
      <c r="Y641" s="287"/>
      <c r="Z641" s="288">
        <v>2.9397596014951457</v>
      </c>
      <c r="AA641" s="288">
        <v>4.9189882668459575</v>
      </c>
      <c r="AB641" s="288">
        <v>4.9584721275390393</v>
      </c>
      <c r="AC641" s="288">
        <v>-0.92690135249287664</v>
      </c>
      <c r="AD641" s="288">
        <v>-0.33339766418984595</v>
      </c>
    </row>
    <row r="642" spans="2:30" x14ac:dyDescent="0.3">
      <c r="B642" s="288"/>
      <c r="C642" s="288"/>
      <c r="D642" s="288"/>
      <c r="Y642" s="287"/>
      <c r="Z642" s="288">
        <v>4.3681006232310722</v>
      </c>
      <c r="AA642" s="288">
        <v>4.8910004086359162</v>
      </c>
      <c r="AB642" s="288">
        <v>4.9584721275390393</v>
      </c>
      <c r="AC642" s="288">
        <v>-1.0906979078933432</v>
      </c>
      <c r="AD642" s="288">
        <v>-0.59032857557283236</v>
      </c>
    </row>
    <row r="643" spans="2:30" x14ac:dyDescent="0.3">
      <c r="B643" s="288"/>
      <c r="C643" s="288"/>
      <c r="D643" s="288"/>
      <c r="Y643" s="287"/>
      <c r="Z643" s="288">
        <v>6.3633619671653197</v>
      </c>
      <c r="AA643" s="288">
        <v>4.8518997745386212</v>
      </c>
      <c r="AB643" s="288">
        <v>4.9584721275390393</v>
      </c>
      <c r="AC643" s="288">
        <v>-1.9406705929511787</v>
      </c>
      <c r="AD643" s="288">
        <v>-8.0964090879486351E-3</v>
      </c>
    </row>
    <row r="644" spans="2:30" x14ac:dyDescent="0.3">
      <c r="B644" s="288"/>
      <c r="C644" s="288"/>
      <c r="D644" s="288"/>
      <c r="Y644" s="287"/>
      <c r="Z644" s="288">
        <v>7.0737774883379227</v>
      </c>
      <c r="AA644" s="288">
        <v>5.0193421231310902</v>
      </c>
      <c r="AB644" s="288">
        <v>4.9584721275390393</v>
      </c>
      <c r="AC644" s="288">
        <v>-1.1860016180030755</v>
      </c>
      <c r="AD644" s="288">
        <v>0.47761770326273734</v>
      </c>
    </row>
    <row r="645" spans="2:30" x14ac:dyDescent="0.3">
      <c r="B645" s="288"/>
      <c r="C645" s="288"/>
      <c r="D645" s="288"/>
      <c r="Y645" s="287"/>
      <c r="Z645" s="288">
        <v>5.2331703339847628</v>
      </c>
      <c r="AA645" s="288">
        <v>5.4558252804682956</v>
      </c>
      <c r="AB645" s="288">
        <v>4.9584721275390393</v>
      </c>
      <c r="AC645" s="288">
        <v>1.1311626236355323</v>
      </c>
      <c r="AD645" s="288">
        <v>1.2089849712302569</v>
      </c>
    </row>
    <row r="646" spans="2:30" x14ac:dyDescent="0.3">
      <c r="B646" s="288"/>
      <c r="C646" s="288"/>
      <c r="D646" s="288"/>
      <c r="Y646" s="287"/>
      <c r="Z646" s="288">
        <v>2.5628499179829638</v>
      </c>
      <c r="AA646" s="288">
        <v>4.7983443910677464</v>
      </c>
      <c r="AB646" s="288">
        <v>4.9584721275390393</v>
      </c>
      <c r="AC646" s="288">
        <v>0.78387004567386498</v>
      </c>
      <c r="AD646" s="288">
        <v>1.2034362517359856</v>
      </c>
    </row>
    <row r="647" spans="2:30" x14ac:dyDescent="0.3">
      <c r="B647" s="288"/>
      <c r="C647" s="288"/>
      <c r="D647" s="288"/>
      <c r="Y647" s="287">
        <v>44470</v>
      </c>
      <c r="Z647" s="288">
        <v>6.5943749297204413</v>
      </c>
      <c r="AA647" s="288">
        <v>4.3744884398457353</v>
      </c>
      <c r="AB647" s="288">
        <v>6.5983234626925622</v>
      </c>
      <c r="AC647" s="288">
        <v>6.5725627248702381</v>
      </c>
      <c r="AD647" s="288">
        <v>1.1519264352564014</v>
      </c>
    </row>
    <row r="648" spans="2:30" x14ac:dyDescent="0.3">
      <c r="B648" s="288"/>
      <c r="C648" s="288"/>
      <c r="D648" s="288"/>
      <c r="Y648" s="287"/>
      <c r="Z648" s="288">
        <v>5.9951417028555873</v>
      </c>
      <c r="AA648" s="288">
        <v>4.525011864774406</v>
      </c>
      <c r="AB648" s="288">
        <v>6.5983234626925622</v>
      </c>
      <c r="AC648" s="288">
        <v>4.1926695232797613</v>
      </c>
      <c r="AD648" s="288">
        <v>1.4196878553386267</v>
      </c>
    </row>
    <row r="649" spans="2:30" x14ac:dyDescent="0.3">
      <c r="B649" s="288"/>
      <c r="C649" s="288"/>
      <c r="D649" s="288"/>
      <c r="Y649" s="287"/>
      <c r="Z649" s="288">
        <v>-0.2342656025727658</v>
      </c>
      <c r="AA649" s="288">
        <v>4.1960974595076133</v>
      </c>
      <c r="AB649" s="288">
        <v>6.5983234626925622</v>
      </c>
      <c r="AC649" s="288">
        <v>-1.1295389443532429</v>
      </c>
      <c r="AD649" s="288">
        <v>2.0433832956201741</v>
      </c>
    </row>
    <row r="650" spans="2:30" x14ac:dyDescent="0.3">
      <c r="B650" s="288"/>
      <c r="C650" s="288"/>
      <c r="D650" s="288"/>
      <c r="Y650" s="287"/>
      <c r="Z650" s="288">
        <v>3.3963703086112327</v>
      </c>
      <c r="AA650" s="288">
        <v>4.1999531931264906</v>
      </c>
      <c r="AB650" s="288">
        <v>6.5983234626925622</v>
      </c>
      <c r="AC650" s="288">
        <v>-2.3012393083082685</v>
      </c>
      <c r="AD650" s="288">
        <v>2.1067766594905311</v>
      </c>
    </row>
    <row r="651" spans="2:30" x14ac:dyDescent="0.3">
      <c r="B651" s="288"/>
      <c r="C651" s="288"/>
      <c r="D651" s="288"/>
      <c r="Y651" s="287"/>
      <c r="Z651" s="288">
        <v>8.12744146283862</v>
      </c>
      <c r="AA651" s="288">
        <v>3.7057375865047528</v>
      </c>
      <c r="AB651" s="288">
        <v>6.5983234626925622</v>
      </c>
      <c r="AC651" s="288">
        <v>0.68832832257250232</v>
      </c>
      <c r="AD651" s="288">
        <v>1.4680561834714143</v>
      </c>
    </row>
    <row r="652" spans="2:30" x14ac:dyDescent="0.3">
      <c r="B652" s="288"/>
      <c r="C652" s="288"/>
      <c r="D652" s="288"/>
      <c r="Y652" s="287"/>
      <c r="Z652" s="288">
        <v>2.9307694971172098</v>
      </c>
      <c r="AA652" s="288">
        <v>3.4147469126395635</v>
      </c>
      <c r="AB652" s="288">
        <v>6.5983234626925622</v>
      </c>
      <c r="AC652" s="288">
        <v>5.4970307056063632</v>
      </c>
      <c r="AD652" s="288">
        <v>1.2212575021563725</v>
      </c>
    </row>
    <row r="653" spans="2:30" x14ac:dyDescent="0.3">
      <c r="B653" s="288"/>
      <c r="C653" s="288"/>
      <c r="D653" s="288"/>
      <c r="Y653" s="287"/>
      <c r="Z653" s="288">
        <v>2.5898400533151089</v>
      </c>
      <c r="AA653" s="288">
        <v>3.6381910675641547</v>
      </c>
      <c r="AB653" s="288">
        <v>6.5983234626925622</v>
      </c>
      <c r="AC653" s="288">
        <v>1.2276235927663635</v>
      </c>
      <c r="AD653" s="288">
        <v>1.6487683264132167</v>
      </c>
    </row>
    <row r="654" spans="2:30" x14ac:dyDescent="0.3">
      <c r="B654" s="288"/>
      <c r="C654" s="288"/>
      <c r="D654" s="288"/>
      <c r="Y654" s="287"/>
      <c r="Z654" s="288">
        <v>3.1348656833682802</v>
      </c>
      <c r="AA654" s="288">
        <v>4.0156232253656743</v>
      </c>
      <c r="AB654" s="288">
        <v>6.5983234626925622</v>
      </c>
      <c r="AC654" s="288">
        <v>2.1015193927364209</v>
      </c>
      <c r="AD654" s="288">
        <v>2.1759122751639808</v>
      </c>
    </row>
    <row r="655" spans="2:30" x14ac:dyDescent="0.3">
      <c r="B655" s="288"/>
      <c r="C655" s="288"/>
      <c r="D655" s="288"/>
      <c r="Y655" s="287"/>
      <c r="Z655" s="288">
        <v>3.9582069857992566</v>
      </c>
      <c r="AA655" s="288">
        <v>3.3977044490838857</v>
      </c>
      <c r="AB655" s="288">
        <v>6.5983234626925622</v>
      </c>
      <c r="AC655" s="288">
        <v>2.4650787540744687</v>
      </c>
      <c r="AD655" s="288">
        <v>2.4845025388861575</v>
      </c>
    </row>
    <row r="656" spans="2:30" x14ac:dyDescent="0.3">
      <c r="B656" s="288"/>
      <c r="C656" s="288"/>
      <c r="D656" s="288"/>
      <c r="Y656" s="287"/>
      <c r="Z656" s="288">
        <v>1.3298434818993756</v>
      </c>
      <c r="AA656" s="288">
        <v>3.7554047722535016</v>
      </c>
      <c r="AB656" s="288">
        <v>6.5983234626925622</v>
      </c>
      <c r="AC656" s="288">
        <v>1.8630368254446665</v>
      </c>
      <c r="AD656" s="288">
        <v>2.4971258541742429</v>
      </c>
    </row>
    <row r="657" spans="2:30" x14ac:dyDescent="0.3">
      <c r="B657" s="288"/>
      <c r="C657" s="288"/>
      <c r="D657" s="288"/>
      <c r="Y657" s="287"/>
      <c r="Z657" s="288">
        <v>6.0383954132218687</v>
      </c>
      <c r="AA657" s="288">
        <v>3.8024876457847721</v>
      </c>
      <c r="AB657" s="288">
        <v>6.5983234626925622</v>
      </c>
      <c r="AC657" s="288">
        <v>1.3887683329470804</v>
      </c>
      <c r="AD657" s="288">
        <v>3.1781698343027136</v>
      </c>
    </row>
    <row r="658" spans="2:30" x14ac:dyDescent="0.3">
      <c r="B658" s="288"/>
      <c r="C658" s="288"/>
      <c r="D658" s="288"/>
      <c r="Y658" s="287"/>
      <c r="Z658" s="288">
        <v>3.8020100288661003</v>
      </c>
      <c r="AA658" s="288">
        <v>3.8572813283673377</v>
      </c>
      <c r="AB658" s="288">
        <v>6.5983234626925622</v>
      </c>
      <c r="AC658" s="288">
        <v>2.8484601686277387</v>
      </c>
      <c r="AD658" s="288">
        <v>3.5978804202328871</v>
      </c>
    </row>
    <row r="659" spans="2:30" x14ac:dyDescent="0.3">
      <c r="B659" s="288"/>
      <c r="C659" s="288"/>
      <c r="D659" s="288"/>
      <c r="Y659" s="287"/>
      <c r="Z659" s="288">
        <v>5.4346717593045177</v>
      </c>
      <c r="AA659" s="288">
        <v>3.7901938532887587</v>
      </c>
      <c r="AB659" s="288">
        <v>6.5983234626925622</v>
      </c>
      <c r="AC659" s="288">
        <v>5.5853939126229619</v>
      </c>
      <c r="AD659" s="288">
        <v>3.8219274887330505</v>
      </c>
    </row>
    <row r="660" spans="2:30" x14ac:dyDescent="0.3">
      <c r="B660" s="288"/>
      <c r="C660" s="288"/>
      <c r="D660" s="288"/>
      <c r="Y660" s="287"/>
      <c r="Z660" s="288">
        <v>2.9194201680340042</v>
      </c>
      <c r="AA660" s="288">
        <v>4.6373163237127404</v>
      </c>
      <c r="AB660" s="288">
        <v>6.5983234626925622</v>
      </c>
      <c r="AC660" s="288">
        <v>5.9949314536656573</v>
      </c>
      <c r="AD660" s="288">
        <v>4.3015415980175646</v>
      </c>
    </row>
    <row r="661" spans="2:30" x14ac:dyDescent="0.3">
      <c r="B661" s="288"/>
      <c r="C661" s="288"/>
      <c r="D661" s="288"/>
      <c r="Y661" s="287"/>
      <c r="Z661" s="288">
        <v>3.5184214614462417</v>
      </c>
      <c r="AA661" s="288">
        <v>4.3526198183924807</v>
      </c>
      <c r="AB661" s="288">
        <v>6.5983234626925622</v>
      </c>
      <c r="AC661" s="288">
        <v>5.0394934942476368</v>
      </c>
      <c r="AD661" s="288">
        <v>4.6671467561272566</v>
      </c>
    </row>
    <row r="662" spans="2:30" x14ac:dyDescent="0.3">
      <c r="B662" s="288"/>
      <c r="C662" s="288"/>
      <c r="D662" s="288"/>
      <c r="Y662" s="287"/>
      <c r="Z662" s="288">
        <v>3.4885946602492006</v>
      </c>
      <c r="AA662" s="288">
        <v>4.4807409896910704</v>
      </c>
      <c r="AB662" s="288">
        <v>6.5983234626925622</v>
      </c>
      <c r="AC662" s="288">
        <v>4.0334082335756136</v>
      </c>
      <c r="AD662" s="288">
        <v>4.5820630020540829</v>
      </c>
    </row>
    <row r="663" spans="2:30" x14ac:dyDescent="0.3">
      <c r="B663" s="288"/>
      <c r="C663" s="288"/>
      <c r="D663" s="288"/>
      <c r="Y663" s="287"/>
      <c r="Z663" s="288">
        <v>7.2597007748672535</v>
      </c>
      <c r="AA663" s="288">
        <v>4.2170298239592041</v>
      </c>
      <c r="AB663" s="288">
        <v>6.5983234626925622</v>
      </c>
      <c r="AC663" s="288">
        <v>5.2203355904362638</v>
      </c>
      <c r="AD663" s="288">
        <v>4.1084089348458344</v>
      </c>
    </row>
    <row r="664" spans="2:30" x14ac:dyDescent="0.3">
      <c r="B664" s="288"/>
      <c r="C664" s="288"/>
      <c r="D664" s="288"/>
      <c r="Y664" s="287"/>
      <c r="Z664" s="288">
        <v>4.0455198759800393</v>
      </c>
      <c r="AA664" s="288">
        <v>3.7676736161985565</v>
      </c>
      <c r="AB664" s="288">
        <v>6.5983234626925622</v>
      </c>
      <c r="AC664" s="288">
        <v>3.9480044397149214</v>
      </c>
      <c r="AD664" s="288">
        <v>3.1862655876491641</v>
      </c>
    </row>
    <row r="665" spans="2:30" x14ac:dyDescent="0.3">
      <c r="B665" s="288"/>
      <c r="C665" s="288"/>
      <c r="D665" s="288"/>
      <c r="Y665" s="287"/>
      <c r="Z665" s="288">
        <v>4.6988582279562365</v>
      </c>
      <c r="AA665" s="288">
        <v>4.1598373365871746</v>
      </c>
      <c r="AB665" s="288">
        <v>6.5983234626925622</v>
      </c>
      <c r="AC665" s="288">
        <v>2.2528738901155236</v>
      </c>
      <c r="AD665" s="288">
        <v>3.0000875205319892</v>
      </c>
    </row>
    <row r="666" spans="2:30" x14ac:dyDescent="0.3">
      <c r="B666" s="288"/>
      <c r="C666" s="288"/>
      <c r="D666" s="288"/>
      <c r="Y666" s="287"/>
      <c r="Z666" s="288">
        <v>3.5886935991814517</v>
      </c>
      <c r="AA666" s="288">
        <v>4.1473735436366068</v>
      </c>
      <c r="AB666" s="288">
        <v>6.5983234626925622</v>
      </c>
      <c r="AC666" s="288">
        <v>2.2698154421652248</v>
      </c>
      <c r="AD666" s="288">
        <v>3.0554589296832342</v>
      </c>
    </row>
    <row r="667" spans="2:30" x14ac:dyDescent="0.3">
      <c r="B667" s="288"/>
      <c r="C667" s="288"/>
      <c r="D667" s="288"/>
      <c r="Y667" s="287"/>
      <c r="Z667" s="288">
        <v>-0.22607328629052503</v>
      </c>
      <c r="AA667" s="288">
        <v>4.04113701416449</v>
      </c>
      <c r="AB667" s="288">
        <v>6.5983234626925622</v>
      </c>
      <c r="AC667" s="288">
        <v>-0.46007197671103484</v>
      </c>
      <c r="AD667" s="288">
        <v>3.4454702976848393</v>
      </c>
    </row>
    <row r="668" spans="2:30" x14ac:dyDescent="0.3">
      <c r="B668" s="288"/>
      <c r="C668" s="288"/>
      <c r="D668" s="288"/>
      <c r="Y668" s="287"/>
      <c r="Z668" s="288">
        <v>6.2635675041665664</v>
      </c>
      <c r="AA668" s="288">
        <v>3.5739351162103037</v>
      </c>
      <c r="AB668" s="288">
        <v>6.5983234626925622</v>
      </c>
      <c r="AC668" s="288">
        <v>3.7362470244274135</v>
      </c>
      <c r="AD668" s="288">
        <v>3.214358782247889</v>
      </c>
    </row>
    <row r="669" spans="2:30" x14ac:dyDescent="0.3">
      <c r="B669" s="288"/>
      <c r="C669" s="288"/>
      <c r="D669" s="288"/>
      <c r="Y669" s="287"/>
      <c r="Z669" s="288">
        <v>3.4013481095952263</v>
      </c>
      <c r="AA669" s="288">
        <v>3.2613390937978939</v>
      </c>
      <c r="AB669" s="288">
        <v>6.5983234626925622</v>
      </c>
      <c r="AC669" s="288">
        <v>4.4210080976343278</v>
      </c>
      <c r="AD669" s="288">
        <v>2.8956969048926657</v>
      </c>
    </row>
    <row r="670" spans="2:30" x14ac:dyDescent="0.3">
      <c r="B670" s="288"/>
      <c r="C670" s="288"/>
      <c r="D670" s="288"/>
      <c r="Y670" s="287"/>
      <c r="Z670" s="288">
        <v>6.5160450685624358</v>
      </c>
      <c r="AA670" s="288">
        <v>2.7356436569554807</v>
      </c>
      <c r="AB670" s="288">
        <v>6.5983234626925622</v>
      </c>
      <c r="AC670" s="288">
        <v>7.9504151664474989</v>
      </c>
      <c r="AD670" s="288">
        <v>2.5577326805215272</v>
      </c>
    </row>
    <row r="671" spans="2:30" x14ac:dyDescent="0.3">
      <c r="B671" s="288"/>
      <c r="C671" s="288"/>
      <c r="D671" s="288"/>
      <c r="Y671" s="287"/>
      <c r="Z671" s="288">
        <v>0.77510659030073104</v>
      </c>
      <c r="AA671" s="288">
        <v>2.9918806926411703</v>
      </c>
      <c r="AB671" s="288">
        <v>6.5983234626925622</v>
      </c>
      <c r="AC671" s="288">
        <v>2.3302238316562693</v>
      </c>
      <c r="AD671" s="288">
        <v>2.3642985681767539</v>
      </c>
    </row>
    <row r="672" spans="2:30" x14ac:dyDescent="0.3">
      <c r="B672" s="288"/>
      <c r="C672" s="288"/>
      <c r="D672" s="288"/>
      <c r="Y672" s="287"/>
      <c r="Z672" s="288">
        <v>2.5106860710693737</v>
      </c>
      <c r="AA672" s="288">
        <v>3.021467964240395</v>
      </c>
      <c r="AB672" s="288">
        <v>6.5983234626925622</v>
      </c>
      <c r="AC672" s="288">
        <v>2.224074862895975E-2</v>
      </c>
      <c r="AD672" s="288">
        <v>2.5597100188498438</v>
      </c>
    </row>
    <row r="673" spans="2:30" x14ac:dyDescent="0.3">
      <c r="B673" s="288"/>
      <c r="C673" s="288"/>
      <c r="D673" s="288"/>
      <c r="Y673" s="287"/>
      <c r="Z673" s="288">
        <v>-9.1174458715444606E-2</v>
      </c>
      <c r="AA673" s="288">
        <v>3.2443614574556641</v>
      </c>
      <c r="AB673" s="288">
        <v>6.5983234626925622</v>
      </c>
      <c r="AC673" s="288">
        <v>-9.5934128432745069E-2</v>
      </c>
      <c r="AD673" s="288">
        <v>2.2164346055357123</v>
      </c>
    </row>
    <row r="674" spans="2:30" x14ac:dyDescent="0.3">
      <c r="B674" s="288"/>
      <c r="C674" s="288"/>
      <c r="D674" s="288"/>
      <c r="Y674" s="287"/>
      <c r="Z674" s="288">
        <v>1.567585963509305</v>
      </c>
      <c r="AA674" s="288">
        <v>3.526765008047426</v>
      </c>
      <c r="AB674" s="288">
        <v>6.5983234626925622</v>
      </c>
      <c r="AC674" s="288">
        <v>-1.8141107631244466</v>
      </c>
      <c r="AD674" s="288">
        <v>0.94889355306148715</v>
      </c>
    </row>
    <row r="675" spans="2:30" x14ac:dyDescent="0.3">
      <c r="B675" s="288"/>
      <c r="C675" s="288"/>
      <c r="D675" s="288"/>
      <c r="Y675" s="287"/>
      <c r="Z675" s="288">
        <v>6.4706784053611379</v>
      </c>
      <c r="AA675" s="288">
        <v>5.0420994230799838</v>
      </c>
      <c r="AB675" s="288">
        <v>6.5983234626925622</v>
      </c>
      <c r="AC675" s="288">
        <v>5.1041271791390415</v>
      </c>
      <c r="AD675" s="288">
        <v>0.94733327380637478</v>
      </c>
    </row>
    <row r="676" spans="2:30" x14ac:dyDescent="0.3">
      <c r="B676" s="288"/>
      <c r="C676" s="288"/>
      <c r="D676" s="288"/>
      <c r="Y676" s="287"/>
      <c r="Z676" s="288">
        <v>4.9616025621021116</v>
      </c>
      <c r="AA676" s="288">
        <v>5.0347539595857667</v>
      </c>
      <c r="AB676" s="288">
        <v>6.5983234626925622</v>
      </c>
      <c r="AC676" s="288">
        <v>2.0180802044354067</v>
      </c>
      <c r="AD676" s="288">
        <v>1.7000015290258932</v>
      </c>
    </row>
    <row r="677" spans="2:30" x14ac:dyDescent="0.3">
      <c r="B677" s="288"/>
      <c r="C677" s="288"/>
      <c r="D677" s="288"/>
      <c r="Y677" s="287"/>
      <c r="Z677" s="288">
        <v>8.4928699227047684</v>
      </c>
      <c r="AA677" s="288">
        <v>5.5645732925046199</v>
      </c>
      <c r="AB677" s="288">
        <v>6.5983234626925622</v>
      </c>
      <c r="AC677" s="288">
        <v>-0.92237220087207561</v>
      </c>
      <c r="AD677" s="288">
        <v>2.2127687894333854</v>
      </c>
    </row>
    <row r="678" spans="2:30" x14ac:dyDescent="0.3">
      <c r="B678" s="288"/>
      <c r="C678" s="288"/>
      <c r="D678" s="288"/>
      <c r="Y678" s="287">
        <v>44501</v>
      </c>
      <c r="Z678" s="288">
        <v>11.382447495528638</v>
      </c>
      <c r="AA678" s="288">
        <v>5.913051388768956</v>
      </c>
      <c r="AB678" s="288">
        <v>6.5983234626925622</v>
      </c>
      <c r="AC678" s="288">
        <v>2.3193018768704832</v>
      </c>
      <c r="AD678" s="288">
        <v>2.6620730282822671</v>
      </c>
    </row>
    <row r="679" spans="2:30" x14ac:dyDescent="0.3">
      <c r="B679" s="288"/>
      <c r="C679" s="288"/>
      <c r="D679" s="288"/>
      <c r="Y679" s="287"/>
      <c r="Z679" s="288">
        <v>2.4592678266098567</v>
      </c>
      <c r="AA679" s="288">
        <v>5.500316203620029</v>
      </c>
      <c r="AB679" s="288">
        <v>6.5983234626925622</v>
      </c>
      <c r="AC679" s="288">
        <v>5.2909185351655879</v>
      </c>
      <c r="AD679" s="288">
        <v>2.1732615719524455</v>
      </c>
    </row>
    <row r="680" spans="2:30" x14ac:dyDescent="0.3">
      <c r="B680" s="288"/>
      <c r="C680" s="288"/>
      <c r="D680" s="288"/>
      <c r="Y680" s="287"/>
      <c r="Z680" s="288">
        <v>3.617560871716528</v>
      </c>
      <c r="AA680" s="288">
        <v>5.7722586307967516</v>
      </c>
      <c r="AB680" s="288">
        <v>6.5983234626925622</v>
      </c>
      <c r="AC680" s="288">
        <v>3.4934366944196995</v>
      </c>
      <c r="AD680" s="288">
        <v>2.0298220443661115</v>
      </c>
    </row>
    <row r="681" spans="2:30" x14ac:dyDescent="0.3">
      <c r="B681" s="288"/>
      <c r="C681" s="288"/>
      <c r="D681" s="288"/>
      <c r="Y681" s="287"/>
      <c r="Z681" s="288">
        <v>4.0069326373596557</v>
      </c>
      <c r="AA681" s="288">
        <v>5.7705651212584197</v>
      </c>
      <c r="AB681" s="288">
        <v>6.5983234626925622</v>
      </c>
      <c r="AC681" s="288">
        <v>1.3310189088177253</v>
      </c>
      <c r="AD681" s="288">
        <v>3.1499964747858167</v>
      </c>
    </row>
    <row r="682" spans="2:30" x14ac:dyDescent="0.3">
      <c r="B682" s="288"/>
      <c r="C682" s="288"/>
      <c r="D682" s="288"/>
      <c r="Y682" s="287"/>
      <c r="Z682" s="288">
        <v>3.5815321093186445</v>
      </c>
      <c r="AA682" s="288">
        <v>5.0053126885882211</v>
      </c>
      <c r="AB682" s="288">
        <v>6.5983234626925622</v>
      </c>
      <c r="AC682" s="288">
        <v>1.6824469848302925</v>
      </c>
      <c r="AD682" s="288">
        <v>3.0060137703249472</v>
      </c>
    </row>
    <row r="683" spans="2:30" x14ac:dyDescent="0.3">
      <c r="B683" s="288"/>
      <c r="C683" s="288"/>
      <c r="D683" s="288"/>
      <c r="Y683" s="287"/>
      <c r="Z683" s="288">
        <v>6.8651995523391705</v>
      </c>
      <c r="AA683" s="288">
        <v>5.4597820374221184</v>
      </c>
      <c r="AB683" s="288">
        <v>6.5983234626925622</v>
      </c>
      <c r="AC683" s="288">
        <v>1.0140035113310688</v>
      </c>
      <c r="AD683" s="288">
        <v>2.4997023712533837</v>
      </c>
    </row>
    <row r="684" spans="2:30" x14ac:dyDescent="0.3">
      <c r="B684" s="288"/>
      <c r="C684" s="288"/>
      <c r="D684" s="288"/>
      <c r="Y684" s="287"/>
      <c r="Z684" s="288">
        <v>8.4810153559364405</v>
      </c>
      <c r="AA684" s="288">
        <v>5.7081737968373414</v>
      </c>
      <c r="AB684" s="288">
        <v>6.5983234626925622</v>
      </c>
      <c r="AC684" s="288">
        <v>6.9188488120658604</v>
      </c>
      <c r="AD684" s="288">
        <v>1.9482781570117791</v>
      </c>
    </row>
    <row r="685" spans="2:30" x14ac:dyDescent="0.3">
      <c r="B685" s="288"/>
      <c r="C685" s="288"/>
      <c r="D685" s="288"/>
      <c r="Y685" s="287"/>
      <c r="Z685" s="288">
        <v>6.0256804668372528</v>
      </c>
      <c r="AA685" s="288">
        <v>5.9659636403755778</v>
      </c>
      <c r="AB685" s="288">
        <v>6.5983234626925622</v>
      </c>
      <c r="AC685" s="288">
        <v>1.3114229456443951</v>
      </c>
      <c r="AD685" s="288">
        <v>1.9913930614350153</v>
      </c>
    </row>
    <row r="686" spans="2:30" x14ac:dyDescent="0.3">
      <c r="B686" s="288"/>
      <c r="C686" s="288"/>
      <c r="D686" s="288"/>
      <c r="Y686" s="287"/>
      <c r="Z686" s="288">
        <v>5.6405532684471442</v>
      </c>
      <c r="AA686" s="288">
        <v>6.0953189367052758</v>
      </c>
      <c r="AB686" s="288">
        <v>6.5983234626925622</v>
      </c>
      <c r="AC686" s="288">
        <v>1.7467387416646432</v>
      </c>
      <c r="AD686" s="288">
        <v>1.7923743267569137</v>
      </c>
    </row>
    <row r="687" spans="2:30" x14ac:dyDescent="0.3">
      <c r="B687" s="288"/>
      <c r="C687" s="288"/>
      <c r="D687" s="288"/>
      <c r="Y687" s="287"/>
      <c r="Z687" s="288">
        <v>5.3563031876230802</v>
      </c>
      <c r="AA687" s="288">
        <v>5.6783198038794023</v>
      </c>
      <c r="AB687" s="288">
        <v>6.5983234626925622</v>
      </c>
      <c r="AC687" s="288">
        <v>-0.36653280527153242</v>
      </c>
      <c r="AD687" s="288">
        <v>1.9083597827218008</v>
      </c>
    </row>
    <row r="688" spans="2:30" x14ac:dyDescent="0.3">
      <c r="B688" s="288"/>
      <c r="C688" s="288"/>
      <c r="D688" s="288"/>
      <c r="Y688" s="287"/>
      <c r="Z688" s="288">
        <v>5.8114615421273133</v>
      </c>
      <c r="AA688" s="288">
        <v>7.5356024598043314</v>
      </c>
      <c r="AB688" s="288">
        <v>6.5983234626925622</v>
      </c>
      <c r="AC688" s="288">
        <v>1.6328232397803788</v>
      </c>
      <c r="AD688" s="288">
        <v>2.4124365774354737</v>
      </c>
    </row>
    <row r="689" spans="2:30" x14ac:dyDescent="0.3">
      <c r="B689" s="288"/>
      <c r="C689" s="288"/>
      <c r="D689" s="288"/>
      <c r="Y689" s="287"/>
      <c r="Z689" s="288">
        <v>4.4870191836265292</v>
      </c>
      <c r="AA689" s="288">
        <v>8.4507247176075904</v>
      </c>
      <c r="AB689" s="288">
        <v>6.5983234626925622</v>
      </c>
      <c r="AC689" s="288">
        <v>0.28931584208358174</v>
      </c>
      <c r="AD689" s="288">
        <v>1.9662236862889924</v>
      </c>
    </row>
    <row r="690" spans="2:30" x14ac:dyDescent="0.3">
      <c r="B690" s="288"/>
      <c r="C690" s="288"/>
      <c r="D690" s="288"/>
      <c r="Y690" s="287"/>
      <c r="Z690" s="288">
        <v>3.9462056225580544</v>
      </c>
      <c r="AA690" s="288">
        <v>8.3993135972182476</v>
      </c>
      <c r="AB690" s="288">
        <v>6.5983234626925622</v>
      </c>
      <c r="AC690" s="288">
        <v>1.8259017030852789</v>
      </c>
      <c r="AD690" s="288">
        <v>2.4271265676981408</v>
      </c>
    </row>
    <row r="691" spans="2:30" x14ac:dyDescent="0.3">
      <c r="B691" s="288"/>
      <c r="C691" s="288"/>
      <c r="D691" s="288"/>
      <c r="Y691" s="287"/>
      <c r="Z691" s="288">
        <v>21.481993947410952</v>
      </c>
      <c r="AA691" s="288">
        <v>8.6871110293323532</v>
      </c>
      <c r="AB691" s="288">
        <v>6.5983234626925622</v>
      </c>
      <c r="AC691" s="288">
        <v>10.447386375061569</v>
      </c>
      <c r="AD691" s="288">
        <v>3.0062611603403115</v>
      </c>
    </row>
    <row r="692" spans="2:30" x14ac:dyDescent="0.3">
      <c r="B692" s="288"/>
      <c r="C692" s="288"/>
      <c r="D692" s="288"/>
      <c r="Y692" s="287"/>
      <c r="Z692" s="288">
        <v>12.431536271460054</v>
      </c>
      <c r="AA692" s="288">
        <v>8.6287257589647712</v>
      </c>
      <c r="AB692" s="288">
        <v>6.5983234626925622</v>
      </c>
      <c r="AC692" s="288">
        <v>-1.8120672923809735</v>
      </c>
      <c r="AD692" s="288">
        <v>3.0831608371210808</v>
      </c>
    </row>
    <row r="693" spans="2:30" x14ac:dyDescent="0.3">
      <c r="B693" s="288"/>
      <c r="C693" s="288"/>
      <c r="D693" s="288"/>
      <c r="Y693" s="287"/>
      <c r="Z693" s="288">
        <v>5.2806754257217516</v>
      </c>
      <c r="AA693" s="288">
        <v>9.0520443426839474</v>
      </c>
      <c r="AB693" s="288">
        <v>6.5983234626925622</v>
      </c>
      <c r="AC693" s="288">
        <v>4.9730589115286818</v>
      </c>
      <c r="AD693" s="288">
        <v>3.3107523699953378</v>
      </c>
    </row>
    <row r="694" spans="2:30" x14ac:dyDescent="0.3">
      <c r="B694" s="288"/>
      <c r="C694" s="288"/>
      <c r="D694" s="288"/>
      <c r="Y694" s="287"/>
      <c r="Z694" s="288">
        <v>7.3708852124218183</v>
      </c>
      <c r="AA694" s="288">
        <v>8.9492273489123413</v>
      </c>
      <c r="AB694" s="288">
        <v>6.5983234626925622</v>
      </c>
      <c r="AC694" s="288">
        <v>3.6874093432236634</v>
      </c>
      <c r="AD694" s="288">
        <v>2.9304792167200446</v>
      </c>
    </row>
    <row r="695" spans="2:30" x14ac:dyDescent="0.3">
      <c r="B695" s="288"/>
      <c r="C695" s="288"/>
      <c r="D695" s="288"/>
      <c r="Y695" s="287"/>
      <c r="Z695" s="288">
        <v>5.402764649554241</v>
      </c>
      <c r="AA695" s="288">
        <v>9.310808548998537</v>
      </c>
      <c r="AB695" s="288">
        <v>6.5983234626925622</v>
      </c>
      <c r="AC695" s="288">
        <v>2.1711209772457636</v>
      </c>
      <c r="AD695" s="288">
        <v>2.248860348656661</v>
      </c>
    </row>
    <row r="696" spans="2:30" x14ac:dyDescent="0.3">
      <c r="B696" s="288"/>
      <c r="C696" s="288"/>
      <c r="D696" s="288"/>
      <c r="Y696" s="287"/>
      <c r="Z696" s="288">
        <v>7.4502492696607678</v>
      </c>
      <c r="AA696" s="288">
        <v>9.3987162216853211</v>
      </c>
      <c r="AB696" s="288">
        <v>6.5983234626925622</v>
      </c>
      <c r="AC696" s="288">
        <v>1.882456572203381</v>
      </c>
      <c r="AD696" s="288">
        <v>1.8763573384709591</v>
      </c>
    </row>
    <row r="697" spans="2:30" x14ac:dyDescent="0.3">
      <c r="B697" s="288"/>
      <c r="C697" s="288"/>
      <c r="D697" s="288"/>
      <c r="Y697" s="287"/>
      <c r="Z697" s="288">
        <v>3.2264866661568035</v>
      </c>
      <c r="AA697" s="288">
        <v>9.7586631154738406</v>
      </c>
      <c r="AB697" s="288">
        <v>6.5983234626925622</v>
      </c>
      <c r="AC697" s="288">
        <v>-0.83601036984177313</v>
      </c>
      <c r="AD697" s="288">
        <v>1.0383092990685725</v>
      </c>
    </row>
    <row r="698" spans="2:30" x14ac:dyDescent="0.3">
      <c r="B698" s="288"/>
      <c r="C698" s="288"/>
      <c r="D698" s="288"/>
      <c r="Y698" s="287"/>
      <c r="Z698" s="288">
        <v>24.013062348014319</v>
      </c>
      <c r="AA698" s="288">
        <v>9.6314686207632025</v>
      </c>
      <c r="AB698" s="288">
        <v>6.5983234626925622</v>
      </c>
      <c r="AC698" s="288">
        <v>5.6760542986178848</v>
      </c>
      <c r="AD698" s="288">
        <v>0.14390012376423197</v>
      </c>
    </row>
    <row r="699" spans="2:30" x14ac:dyDescent="0.3">
      <c r="B699" s="288"/>
      <c r="C699" s="288"/>
      <c r="D699" s="288"/>
      <c r="Y699" s="287"/>
      <c r="Z699" s="288">
        <v>13.046889980267554</v>
      </c>
      <c r="AA699" s="288">
        <v>9.7093221071889477</v>
      </c>
      <c r="AB699" s="288">
        <v>6.5983234626925622</v>
      </c>
      <c r="AC699" s="288">
        <v>-4.4195883636808873</v>
      </c>
      <c r="AD699" s="288">
        <v>-0.19238842440569418</v>
      </c>
    </row>
    <row r="700" spans="2:30" x14ac:dyDescent="0.3">
      <c r="B700" s="288"/>
      <c r="C700" s="288"/>
      <c r="D700" s="288"/>
      <c r="Y700" s="287"/>
      <c r="Z700" s="288">
        <v>7.8003036822413847</v>
      </c>
      <c r="AA700" s="288">
        <v>10.005310324927592</v>
      </c>
      <c r="AB700" s="288">
        <v>6.5983234626925622</v>
      </c>
      <c r="AC700" s="288">
        <v>-0.89327736428802496</v>
      </c>
      <c r="AD700" s="288">
        <v>0.65812210420667683</v>
      </c>
    </row>
    <row r="701" spans="2:30" x14ac:dyDescent="0.3">
      <c r="B701" s="288"/>
      <c r="C701" s="288"/>
      <c r="D701" s="288"/>
      <c r="Y701" s="287"/>
      <c r="Z701" s="288">
        <v>6.4805237494473555</v>
      </c>
      <c r="AA701" s="288">
        <v>9.9805299427841696</v>
      </c>
      <c r="AB701" s="288">
        <v>6.5983234626925622</v>
      </c>
      <c r="AC701" s="288">
        <v>-2.5734548839067202</v>
      </c>
      <c r="AD701" s="288">
        <v>1.8707099047907394</v>
      </c>
    </row>
    <row r="702" spans="2:30" x14ac:dyDescent="0.3">
      <c r="B702" s="288"/>
      <c r="C702" s="288"/>
      <c r="D702" s="288"/>
      <c r="Y702" s="287"/>
      <c r="Z702" s="288">
        <v>5.9477390545344484</v>
      </c>
      <c r="AA702" s="288">
        <v>9.6080570503140112</v>
      </c>
      <c r="AB702" s="288">
        <v>6.5983234626925622</v>
      </c>
      <c r="AC702" s="288">
        <v>-0.18289885994371957</v>
      </c>
      <c r="AD702" s="288">
        <v>2.8561938860208511</v>
      </c>
    </row>
    <row r="703" spans="2:30" x14ac:dyDescent="0.3">
      <c r="B703" s="288"/>
      <c r="C703" s="288"/>
      <c r="D703" s="288"/>
      <c r="Y703" s="287"/>
      <c r="Z703" s="288">
        <v>9.5221667938312748</v>
      </c>
      <c r="AA703" s="288">
        <v>11.083203358302617</v>
      </c>
      <c r="AB703" s="288">
        <v>6.5983234626925622</v>
      </c>
      <c r="AC703" s="288">
        <v>7.8360302724899782</v>
      </c>
      <c r="AD703" s="288">
        <v>3.6993380289128339</v>
      </c>
    </row>
    <row r="704" spans="2:30" x14ac:dyDescent="0.3">
      <c r="B704" s="288"/>
      <c r="C704" s="288"/>
      <c r="D704" s="288"/>
      <c r="Y704" s="287"/>
      <c r="Z704" s="288">
        <v>3.0530239911528416</v>
      </c>
      <c r="AA704" s="288">
        <v>12.470298088721748</v>
      </c>
      <c r="AB704" s="288">
        <v>6.5983234626925622</v>
      </c>
      <c r="AC704" s="288">
        <v>7.6521042342466643</v>
      </c>
      <c r="AD704" s="288">
        <v>4.5518866342583824</v>
      </c>
    </row>
    <row r="705" spans="2:30" x14ac:dyDescent="0.3">
      <c r="B705" s="288"/>
      <c r="C705" s="288"/>
      <c r="D705" s="288"/>
      <c r="Y705" s="287"/>
      <c r="Z705" s="288">
        <v>21.40575210072322</v>
      </c>
      <c r="AA705" s="288">
        <v>14.702148183371126</v>
      </c>
      <c r="AB705" s="288">
        <v>6.5983234626925622</v>
      </c>
      <c r="AC705" s="288">
        <v>12.574442167228668</v>
      </c>
      <c r="AD705" s="288">
        <v>6.1706832218672663</v>
      </c>
    </row>
    <row r="706" spans="2:30" x14ac:dyDescent="0.3">
      <c r="B706" s="288"/>
      <c r="C706" s="288"/>
      <c r="D706" s="288"/>
      <c r="Y706" s="287"/>
      <c r="Z706" s="288">
        <v>23.372914136187795</v>
      </c>
      <c r="AA706" s="288">
        <v>14.599311494816343</v>
      </c>
      <c r="AB706" s="288">
        <v>6.5983234626925622</v>
      </c>
      <c r="AC706" s="288">
        <v>1.4824206365629919</v>
      </c>
      <c r="AD706" s="288">
        <v>6.1746346727257349</v>
      </c>
    </row>
    <row r="707" spans="2:30" x14ac:dyDescent="0.3">
      <c r="B707" s="288"/>
      <c r="C707" s="288"/>
      <c r="D707" s="288"/>
      <c r="Y707" s="287"/>
      <c r="Z707" s="288">
        <v>17.509966795175302</v>
      </c>
      <c r="AA707" s="288">
        <v>13.731756580812824</v>
      </c>
      <c r="AB707" s="288">
        <v>6.5983234626925622</v>
      </c>
      <c r="AC707" s="288">
        <v>5.0745628731308159</v>
      </c>
      <c r="AD707" s="288">
        <v>5.2131657545088483</v>
      </c>
    </row>
    <row r="708" spans="2:30" x14ac:dyDescent="0.3">
      <c r="B708" s="288"/>
      <c r="C708" s="288"/>
      <c r="D708" s="288"/>
      <c r="Y708" s="287">
        <v>44531</v>
      </c>
      <c r="Z708" s="288">
        <v>22.103474411993012</v>
      </c>
      <c r="AA708" s="288">
        <v>13.859950413082643</v>
      </c>
      <c r="AB708" s="288">
        <v>6.5983234626925622</v>
      </c>
      <c r="AC708" s="288">
        <v>8.7581212293554671</v>
      </c>
      <c r="AD708" s="288">
        <v>4.5331455894751276</v>
      </c>
    </row>
    <row r="709" spans="2:30" x14ac:dyDescent="0.3">
      <c r="B709" s="288"/>
      <c r="C709" s="288"/>
      <c r="D709" s="288"/>
      <c r="Y709" s="287"/>
      <c r="Z709" s="288">
        <v>5.2278822346509681</v>
      </c>
      <c r="AA709" s="288">
        <v>13.057585659641564</v>
      </c>
      <c r="AB709" s="288">
        <v>6.5983234626925622</v>
      </c>
      <c r="AC709" s="288">
        <v>-0.15523870393444383</v>
      </c>
      <c r="AD709" s="288">
        <v>3.9976845096790714</v>
      </c>
    </row>
    <row r="710" spans="2:30" x14ac:dyDescent="0.3">
      <c r="B710" s="288"/>
      <c r="C710" s="288"/>
      <c r="D710" s="288"/>
      <c r="Y710" s="287"/>
      <c r="Z710" s="288">
        <v>3.4492823958066512</v>
      </c>
      <c r="AA710" s="288">
        <v>9.6861926274639725</v>
      </c>
      <c r="AB710" s="288">
        <v>6.5983234626925622</v>
      </c>
      <c r="AC710" s="288">
        <v>1.1057478449717735</v>
      </c>
      <c r="AD710" s="288">
        <v>2.8884968570331648</v>
      </c>
    </row>
    <row r="711" spans="2:30" x14ac:dyDescent="0.3">
      <c r="B711" s="288"/>
      <c r="C711" s="288"/>
      <c r="D711" s="288"/>
      <c r="Y711" s="287"/>
      <c r="Z711" s="288">
        <v>3.9503808170415629</v>
      </c>
      <c r="AA711" s="288">
        <v>9.044995454279654</v>
      </c>
      <c r="AB711" s="288">
        <v>6.5983234626925622</v>
      </c>
      <c r="AC711" s="288">
        <v>2.8919630790106226</v>
      </c>
      <c r="AD711" s="288">
        <v>2.6956712303305488</v>
      </c>
    </row>
    <row r="712" spans="2:30" x14ac:dyDescent="0.3">
      <c r="B712" s="288"/>
      <c r="C712" s="288"/>
      <c r="D712" s="288"/>
      <c r="Y712" s="287"/>
      <c r="Z712" s="288">
        <v>15.789198826635674</v>
      </c>
      <c r="AA712" s="288">
        <v>8.4701522064856665</v>
      </c>
      <c r="AB712" s="288">
        <v>6.5983234626925622</v>
      </c>
      <c r="AC712" s="288">
        <v>8.8262146086562723</v>
      </c>
      <c r="AD712" s="288">
        <v>2.8115673397830614</v>
      </c>
    </row>
    <row r="713" spans="2:30" x14ac:dyDescent="0.3">
      <c r="B713" s="288"/>
      <c r="C713" s="288"/>
      <c r="D713" s="288"/>
      <c r="Y713" s="287"/>
      <c r="Z713" s="288">
        <v>-0.22683708905534444</v>
      </c>
      <c r="AA713" s="288">
        <v>7.517654706979445</v>
      </c>
      <c r="AB713" s="288">
        <v>6.5983234626925622</v>
      </c>
      <c r="AC713" s="288">
        <v>-6.2818929319583532</v>
      </c>
      <c r="AD713" s="288">
        <v>2.9993626003619602</v>
      </c>
    </row>
    <row r="714" spans="2:30" x14ac:dyDescent="0.3">
      <c r="B714" s="288"/>
      <c r="C714" s="288"/>
      <c r="D714" s="288"/>
      <c r="Y714" s="287"/>
      <c r="Z714" s="288">
        <v>13.021586582885041</v>
      </c>
      <c r="AA714" s="288">
        <v>7.0318847509047204</v>
      </c>
      <c r="AB714" s="288">
        <v>6.5983234626925622</v>
      </c>
      <c r="AC714" s="288">
        <v>3.7247834862125018</v>
      </c>
      <c r="AD714" s="288">
        <v>2.9853627617161442</v>
      </c>
    </row>
    <row r="715" spans="2:30" x14ac:dyDescent="0.3">
      <c r="B715" s="288"/>
      <c r="C715" s="288"/>
      <c r="D715" s="288"/>
      <c r="Y715" s="287"/>
      <c r="Z715" s="288">
        <v>18.079571677435116</v>
      </c>
      <c r="AA715" s="288">
        <v>6.3819171933083378</v>
      </c>
      <c r="AB715" s="288">
        <v>6.5983234626925622</v>
      </c>
      <c r="AC715" s="288">
        <v>9.5693939955230576</v>
      </c>
      <c r="AD715" s="288">
        <v>2.4280793253146515</v>
      </c>
    </row>
    <row r="716" spans="2:30" x14ac:dyDescent="0.3">
      <c r="B716" s="288"/>
      <c r="C716" s="288"/>
      <c r="D716" s="288"/>
      <c r="Y716" s="287"/>
      <c r="Z716" s="288">
        <v>-1.4396002618925863</v>
      </c>
      <c r="AA716" s="288">
        <v>5.437032966264594</v>
      </c>
      <c r="AB716" s="288">
        <v>6.5983234626925622</v>
      </c>
      <c r="AC716" s="288">
        <v>1.1593281201178485</v>
      </c>
      <c r="AD716" s="288">
        <v>1.4860163520554397</v>
      </c>
    </row>
    <row r="717" spans="2:30" x14ac:dyDescent="0.3">
      <c r="B717" s="288"/>
      <c r="C717" s="288"/>
      <c r="D717" s="288"/>
      <c r="Y717" s="287"/>
      <c r="Z717" s="288">
        <v>4.8892703283570094E-2</v>
      </c>
      <c r="AA717" s="288">
        <v>7.1181902159368908</v>
      </c>
      <c r="AB717" s="288">
        <v>6.5983234626925622</v>
      </c>
      <c r="AC717" s="288">
        <v>1.0077489744510615</v>
      </c>
      <c r="AD717" s="288">
        <v>2.7362002249466491</v>
      </c>
    </row>
    <row r="718" spans="2:30" x14ac:dyDescent="0.3">
      <c r="B718" s="288"/>
      <c r="C718" s="288"/>
      <c r="D718" s="288"/>
      <c r="Y718" s="287"/>
      <c r="Z718" s="288">
        <v>-0.5993920861331069</v>
      </c>
      <c r="AA718" s="288">
        <v>5.7318398885197555</v>
      </c>
      <c r="AB718" s="288">
        <v>6.5983234626925622</v>
      </c>
      <c r="AC718" s="288">
        <v>-1.0090209757998281</v>
      </c>
      <c r="AD718" s="288">
        <v>2.5462273921203291</v>
      </c>
    </row>
    <row r="719" spans="2:30" x14ac:dyDescent="0.3">
      <c r="B719" s="288"/>
      <c r="C719" s="288"/>
      <c r="D719" s="288"/>
      <c r="Y719" s="287"/>
      <c r="Z719" s="288">
        <v>9.1750092373294656</v>
      </c>
      <c r="AA719" s="288">
        <v>3.4404540467590041</v>
      </c>
      <c r="AB719" s="288">
        <v>6.5983234626925622</v>
      </c>
      <c r="AC719" s="288">
        <v>2.2317737958417894</v>
      </c>
      <c r="AD719" s="288">
        <v>1.2580317383796529</v>
      </c>
    </row>
    <row r="720" spans="2:30" x14ac:dyDescent="0.3">
      <c r="B720" s="288"/>
      <c r="C720" s="288"/>
      <c r="D720" s="288"/>
      <c r="Y720" s="287"/>
      <c r="Z720" s="288">
        <v>11.541263658650744</v>
      </c>
      <c r="AA720" s="288">
        <v>3.6940840766080068</v>
      </c>
      <c r="AB720" s="288">
        <v>6.5983234626925622</v>
      </c>
      <c r="AC720" s="288">
        <v>2.4693941782801119</v>
      </c>
      <c r="AD720" s="288">
        <v>1.3438944596312115</v>
      </c>
    </row>
    <row r="721" spans="2:30" x14ac:dyDescent="0.3">
      <c r="B721" s="288"/>
      <c r="C721" s="288"/>
      <c r="D721" s="288"/>
      <c r="Y721" s="287"/>
      <c r="Z721" s="288">
        <v>3.3171342909650869</v>
      </c>
      <c r="AA721" s="288">
        <v>3.8127696514049219</v>
      </c>
      <c r="AB721" s="288">
        <v>6.5983234626925622</v>
      </c>
      <c r="AC721" s="288">
        <v>2.3949736564282631</v>
      </c>
      <c r="AD721" s="288">
        <v>1.1643418134754657</v>
      </c>
    </row>
    <row r="722" spans="2:30" x14ac:dyDescent="0.3">
      <c r="B722" s="288"/>
      <c r="C722" s="288"/>
      <c r="D722" s="288"/>
      <c r="Y722" s="287"/>
      <c r="Z722" s="288">
        <v>2.0398707851098568</v>
      </c>
      <c r="AA722" s="288">
        <v>4.063835367260789</v>
      </c>
      <c r="AB722" s="288">
        <v>6.5983234626925622</v>
      </c>
      <c r="AC722" s="288">
        <v>0.55202441933832347</v>
      </c>
      <c r="AD722" s="288">
        <v>1.3332469117805954</v>
      </c>
    </row>
    <row r="723" spans="2:30" x14ac:dyDescent="0.3">
      <c r="B723" s="288"/>
      <c r="C723" s="288"/>
      <c r="D723" s="288"/>
      <c r="Y723" s="287"/>
      <c r="Z723" s="288">
        <v>0.3358099470504311</v>
      </c>
      <c r="AA723" s="288">
        <v>3.7932433206924085</v>
      </c>
      <c r="AB723" s="288">
        <v>6.5983234626925622</v>
      </c>
      <c r="AC723" s="288">
        <v>1.7603671688787585</v>
      </c>
      <c r="AD723" s="288">
        <v>1.3172184005216312</v>
      </c>
    </row>
    <row r="724" spans="2:30" x14ac:dyDescent="0.3">
      <c r="B724" s="288"/>
      <c r="C724" s="288"/>
      <c r="D724" s="288"/>
      <c r="Y724" s="287"/>
      <c r="Z724" s="288">
        <v>0.87969172686197794</v>
      </c>
      <c r="AA724" s="288">
        <v>3.6148073607330704</v>
      </c>
      <c r="AB724" s="288">
        <v>6.5983234626925622</v>
      </c>
      <c r="AC724" s="288">
        <v>-0.24911954863915753</v>
      </c>
      <c r="AD724" s="288">
        <v>1.5383262298911038</v>
      </c>
    </row>
    <row r="725" spans="2:30" x14ac:dyDescent="0.3">
      <c r="B725" s="288"/>
      <c r="C725" s="288"/>
      <c r="D725" s="288"/>
      <c r="Y725" s="287"/>
      <c r="Z725" s="288">
        <v>1.1580679248579586</v>
      </c>
      <c r="AA725" s="288">
        <v>3.3810607526789944</v>
      </c>
      <c r="AB725" s="288">
        <v>6.5983234626925622</v>
      </c>
      <c r="AC725" s="288">
        <v>0.17331471233607942</v>
      </c>
      <c r="AD725" s="288">
        <v>1.5503166399554078</v>
      </c>
    </row>
    <row r="726" spans="2:30" x14ac:dyDescent="0.3">
      <c r="B726" s="288"/>
      <c r="C726" s="288"/>
      <c r="D726" s="288"/>
      <c r="Y726" s="287"/>
      <c r="Z726" s="288">
        <v>7.2808649113508004</v>
      </c>
      <c r="AA726" s="288">
        <v>2.7027120105830602</v>
      </c>
      <c r="AB726" s="288">
        <v>6.5983234626925622</v>
      </c>
      <c r="AC726" s="288">
        <v>2.1195742170290401</v>
      </c>
      <c r="AD726" s="288">
        <v>1.1340893557909257</v>
      </c>
    </row>
    <row r="727" spans="2:30" x14ac:dyDescent="0.3">
      <c r="B727" s="288"/>
      <c r="C727" s="288"/>
      <c r="D727" s="288"/>
      <c r="Y727" s="287"/>
      <c r="Z727" s="288">
        <v>10.292211938935383</v>
      </c>
      <c r="AA727" s="288">
        <v>2.3207040353461785</v>
      </c>
      <c r="AB727" s="288">
        <v>6.5983234626925622</v>
      </c>
      <c r="AC727" s="288">
        <v>4.0171489838664201</v>
      </c>
      <c r="AD727" s="288">
        <v>0.8666132679449825</v>
      </c>
    </row>
    <row r="728" spans="2:30" x14ac:dyDescent="0.3">
      <c r="B728" s="288"/>
      <c r="C728" s="288"/>
      <c r="D728" s="288"/>
      <c r="Y728" s="287"/>
      <c r="Z728" s="288">
        <v>1.680908034586555</v>
      </c>
      <c r="AA728" s="288">
        <v>2.2328418152644294</v>
      </c>
      <c r="AB728" s="288">
        <v>6.5983234626925622</v>
      </c>
      <c r="AC728" s="288">
        <v>2.4789065268783901</v>
      </c>
      <c r="AD728" s="288">
        <v>1.5487714387125675</v>
      </c>
    </row>
    <row r="729" spans="2:30" x14ac:dyDescent="0.3">
      <c r="B729" s="288"/>
      <c r="C729" s="288"/>
      <c r="D729" s="288"/>
      <c r="Y729" s="287"/>
      <c r="Z729" s="288">
        <v>-2.7085704095616827</v>
      </c>
      <c r="AA729" s="288">
        <v>2.7866784992885125</v>
      </c>
      <c r="AB729" s="288">
        <v>6.5983234626925622</v>
      </c>
      <c r="AC729" s="288">
        <v>-2.3615665698130499</v>
      </c>
      <c r="AD729" s="288">
        <v>1.4593983004006543</v>
      </c>
    </row>
    <row r="730" spans="2:30" x14ac:dyDescent="0.3">
      <c r="B730" s="288"/>
      <c r="C730" s="288"/>
      <c r="D730" s="288"/>
      <c r="Y730" s="287"/>
      <c r="Z730" s="288">
        <v>-2.3382458796077388</v>
      </c>
      <c r="AA730" s="288">
        <v>3.2971535145866864</v>
      </c>
      <c r="AB730" s="288">
        <v>6.5983234626925622</v>
      </c>
      <c r="AC730" s="288">
        <v>-0.11196544604284497</v>
      </c>
      <c r="AD730" s="288">
        <v>2.5088107824944359</v>
      </c>
    </row>
    <row r="731" spans="2:30" x14ac:dyDescent="0.3">
      <c r="B731" s="288"/>
      <c r="C731" s="288"/>
      <c r="D731" s="288"/>
      <c r="Y731" s="287"/>
      <c r="Z731" s="288">
        <v>0.26465618628973175</v>
      </c>
      <c r="AA731" s="288">
        <v>1.8658105835922523</v>
      </c>
      <c r="AB731" s="288">
        <v>6.5983234626925622</v>
      </c>
      <c r="AC731" s="288">
        <v>4.5259876467339382</v>
      </c>
      <c r="AD731" s="288">
        <v>2.7652151302836643</v>
      </c>
    </row>
    <row r="732" spans="2:30" x14ac:dyDescent="0.3">
      <c r="B732" s="288"/>
      <c r="C732" s="288"/>
      <c r="D732" s="288"/>
      <c r="Y732" s="287"/>
      <c r="Z732" s="288">
        <v>5.0349247130265375</v>
      </c>
      <c r="AA732" s="288">
        <v>1.8080615549373875</v>
      </c>
      <c r="AB732" s="288">
        <v>6.5983234626925622</v>
      </c>
      <c r="AC732" s="288">
        <v>-0.45229725584731284</v>
      </c>
      <c r="AD732" s="288">
        <v>2.7060572976906605</v>
      </c>
    </row>
    <row r="733" spans="2:30" x14ac:dyDescent="0.3">
      <c r="B733" s="288"/>
      <c r="C733" s="288"/>
      <c r="D733" s="288"/>
      <c r="Y733" s="287"/>
      <c r="Z733" s="288">
        <v>10.854190018438016</v>
      </c>
      <c r="AA733" s="288">
        <v>1.7089607496415113</v>
      </c>
      <c r="AB733" s="288">
        <v>6.5983234626925622</v>
      </c>
      <c r="AC733" s="288">
        <v>9.4654615916855107</v>
      </c>
      <c r="AD733" s="288">
        <v>2.5677063943653411</v>
      </c>
    </row>
    <row r="734" spans="2:30" x14ac:dyDescent="0.3">
      <c r="B734" s="288"/>
      <c r="C734" s="288"/>
      <c r="D734" s="288"/>
      <c r="Y734" s="287"/>
      <c r="Z734" s="288">
        <v>0.27281142197434849</v>
      </c>
      <c r="AA734" s="288">
        <v>1.6395996312035648</v>
      </c>
      <c r="AB734" s="288">
        <v>6.5983234626925622</v>
      </c>
      <c r="AC734" s="288">
        <v>5.8119794183910187</v>
      </c>
      <c r="AD734" s="288">
        <v>2.9870337674837151</v>
      </c>
    </row>
    <row r="735" spans="2:30" x14ac:dyDescent="0.3">
      <c r="B735" s="288"/>
      <c r="C735" s="288"/>
      <c r="D735" s="288"/>
      <c r="Y735" s="287"/>
      <c r="Z735" s="288">
        <v>1.2766648340025011</v>
      </c>
      <c r="AA735" s="288">
        <v>1.1262569471708179</v>
      </c>
      <c r="AB735" s="288">
        <v>6.5983234626925622</v>
      </c>
      <c r="AC735" s="288">
        <v>2.064801698727365</v>
      </c>
      <c r="AD735" s="288">
        <v>2.3367447438537221</v>
      </c>
    </row>
    <row r="736" spans="2:30" x14ac:dyDescent="0.3">
      <c r="B736" s="288"/>
      <c r="C736" s="288"/>
      <c r="D736" s="288"/>
      <c r="Y736" s="287"/>
      <c r="Z736" s="288">
        <v>-3.4022760466328159</v>
      </c>
      <c r="AA736" s="288">
        <v>1.5787761028960088</v>
      </c>
      <c r="AB736" s="288">
        <v>6.5983234626925622</v>
      </c>
      <c r="AC736" s="288">
        <v>-3.3300228930902875</v>
      </c>
      <c r="AD736" s="288">
        <v>1.3138613912477106</v>
      </c>
    </row>
    <row r="737" spans="2:30" x14ac:dyDescent="0.3">
      <c r="B737" s="288"/>
      <c r="C737" s="288"/>
      <c r="D737" s="288"/>
      <c r="Y737" s="287"/>
      <c r="Z737" s="288">
        <v>-2.8237737086733667</v>
      </c>
      <c r="AA737" s="288">
        <v>0.1232326922778192</v>
      </c>
      <c r="AB737" s="288">
        <v>6.5983234626925622</v>
      </c>
      <c r="AC737" s="288">
        <v>2.8233261657857724</v>
      </c>
      <c r="AD737" s="288">
        <v>-1.6612566138748772</v>
      </c>
    </row>
    <row r="738" spans="2:30" x14ac:dyDescent="0.3">
      <c r="B738" s="288"/>
      <c r="C738" s="288"/>
      <c r="D738" s="288"/>
      <c r="Y738" s="287"/>
      <c r="Z738" s="288">
        <v>-3.3287426019394935</v>
      </c>
      <c r="AA738" s="288">
        <v>0.89294413662375161</v>
      </c>
      <c r="AB738" s="288">
        <v>6.5983234626925622</v>
      </c>
      <c r="AC738" s="288">
        <v>-2.6035518676010838E-2</v>
      </c>
      <c r="AD738" s="288">
        <v>-3.3788343349656436</v>
      </c>
    </row>
    <row r="739" spans="2:30" x14ac:dyDescent="0.3">
      <c r="B739" s="288"/>
      <c r="C739" s="288"/>
      <c r="D739" s="288"/>
      <c r="Y739" s="287">
        <v>44562</v>
      </c>
      <c r="Z739" s="288">
        <v>8.2025588031028711</v>
      </c>
      <c r="AA739" s="288">
        <v>0.67217674129453986</v>
      </c>
      <c r="AB739" s="288">
        <v>11.988107639129922</v>
      </c>
      <c r="AC739" s="288">
        <v>-7.6124807240893944</v>
      </c>
      <c r="AD739" s="288">
        <v>-4.2032724842416718</v>
      </c>
    </row>
    <row r="740" spans="2:30" x14ac:dyDescent="0.3">
      <c r="B740" s="288"/>
      <c r="C740" s="288"/>
      <c r="D740" s="288"/>
      <c r="Y740" s="287"/>
      <c r="Z740" s="288">
        <v>0.66538614411069008</v>
      </c>
      <c r="AA740" s="288">
        <v>0.62781622998136277</v>
      </c>
      <c r="AB740" s="288">
        <v>11.988107639129922</v>
      </c>
      <c r="AC740" s="288">
        <v>-11.360364444172603</v>
      </c>
      <c r="AD740" s="288">
        <v>-4.4709026747649592</v>
      </c>
    </row>
    <row r="741" spans="2:30" x14ac:dyDescent="0.3">
      <c r="B741" s="288"/>
      <c r="C741" s="288"/>
      <c r="D741" s="288"/>
      <c r="Y741" s="287"/>
      <c r="Z741" s="288">
        <v>5.6607915323958746</v>
      </c>
      <c r="AA741" s="288">
        <v>0.95827884526066598</v>
      </c>
      <c r="AB741" s="288">
        <v>11.988107639129922</v>
      </c>
      <c r="AC741" s="288">
        <v>-6.2110646292443477</v>
      </c>
      <c r="AD741" s="288">
        <v>-5.3011581781709385</v>
      </c>
    </row>
    <row r="742" spans="2:30" x14ac:dyDescent="0.3">
      <c r="B742" s="288"/>
      <c r="C742" s="288"/>
      <c r="D742" s="288"/>
      <c r="Y742" s="287"/>
      <c r="Z742" s="288">
        <v>-0.2687069333019817</v>
      </c>
      <c r="AA742" s="288">
        <v>1.1913750838773467</v>
      </c>
      <c r="AB742" s="288">
        <v>11.988107639129922</v>
      </c>
      <c r="AC742" s="288">
        <v>-3.7062653462048303</v>
      </c>
      <c r="AD742" s="288">
        <v>-6.3993985499732116</v>
      </c>
    </row>
    <row r="743" spans="2:30" x14ac:dyDescent="0.3">
      <c r="B743" s="288"/>
      <c r="C743" s="288"/>
      <c r="D743" s="288"/>
      <c r="Y743" s="287"/>
      <c r="Z743" s="288">
        <v>-3.7127996258250549</v>
      </c>
      <c r="AA743" s="288">
        <v>-1.1572433128128776</v>
      </c>
      <c r="AB743" s="288">
        <v>11.988107639129922</v>
      </c>
      <c r="AC743" s="288">
        <v>-5.203434226753302</v>
      </c>
      <c r="AD743" s="288">
        <v>-6.4674629601587839</v>
      </c>
    </row>
    <row r="744" spans="2:30" x14ac:dyDescent="0.3">
      <c r="B744" s="288"/>
      <c r="C744" s="288"/>
      <c r="D744" s="288"/>
      <c r="Y744" s="287"/>
      <c r="Z744" s="288">
        <v>-0.51053540171824541</v>
      </c>
      <c r="AA744" s="288">
        <v>-0.52830463424310581</v>
      </c>
      <c r="AB744" s="288">
        <v>11.988107639129922</v>
      </c>
      <c r="AC744" s="288">
        <v>-2.9884623580560827</v>
      </c>
      <c r="AD744" s="288">
        <v>-4.8866309493292857</v>
      </c>
    </row>
    <row r="745" spans="2:30" x14ac:dyDescent="0.3">
      <c r="B745" s="288"/>
      <c r="C745" s="288"/>
      <c r="D745" s="288"/>
      <c r="Y745" s="287"/>
      <c r="Z745" s="288">
        <v>-1.6970689316227272</v>
      </c>
      <c r="AA745" s="288">
        <v>-0.98783675226110979</v>
      </c>
      <c r="AB745" s="288">
        <v>11.988107639129922</v>
      </c>
      <c r="AC745" s="288">
        <v>-7.7137181212919188</v>
      </c>
      <c r="AD745" s="288">
        <v>-5.0693950651078632</v>
      </c>
    </row>
    <row r="746" spans="2:30" x14ac:dyDescent="0.3">
      <c r="B746" s="288"/>
      <c r="C746" s="288"/>
      <c r="D746" s="288"/>
      <c r="Y746" s="287"/>
      <c r="Z746" s="288">
        <v>-8.2377699737286996</v>
      </c>
      <c r="AA746" s="288">
        <v>-1.5839904104420595</v>
      </c>
      <c r="AB746" s="288">
        <v>11.988107639129922</v>
      </c>
      <c r="AC746" s="288">
        <v>-8.0889315953884022</v>
      </c>
      <c r="AD746" s="288">
        <v>-5.0194956991463942</v>
      </c>
    </row>
    <row r="747" spans="2:30" x14ac:dyDescent="0.3">
      <c r="B747" s="288"/>
      <c r="C747" s="288"/>
      <c r="D747" s="288"/>
      <c r="Y747" s="287"/>
      <c r="Z747" s="288">
        <v>5.0679568940990922</v>
      </c>
      <c r="AA747" s="288">
        <v>-1.902965766476638</v>
      </c>
      <c r="AB747" s="288">
        <v>11.988107639129922</v>
      </c>
      <c r="AC747" s="288">
        <v>-0.29454036836611408</v>
      </c>
      <c r="AD747" s="288">
        <v>-4.9515510376899767</v>
      </c>
    </row>
    <row r="748" spans="2:30" x14ac:dyDescent="0.3">
      <c r="B748" s="288"/>
      <c r="C748" s="288"/>
      <c r="D748" s="288"/>
      <c r="Y748" s="287"/>
      <c r="Z748" s="288">
        <v>2.4440667062698469</v>
      </c>
      <c r="AA748" s="288">
        <v>-2.4250334887993765</v>
      </c>
      <c r="AB748" s="288">
        <v>11.988107639129922</v>
      </c>
      <c r="AC748" s="288">
        <v>-7.4904134396943931</v>
      </c>
      <c r="AD748" s="288">
        <v>-4.6758336944235088</v>
      </c>
    </row>
    <row r="749" spans="2:30" x14ac:dyDescent="0.3">
      <c r="B749" s="288"/>
      <c r="C749" s="288"/>
      <c r="D749" s="288"/>
      <c r="Y749" s="287"/>
      <c r="Z749" s="288">
        <v>-4.4417825405686298</v>
      </c>
      <c r="AA749" s="288">
        <v>-2.7458794551014969</v>
      </c>
      <c r="AB749" s="288">
        <v>11.988107639129922</v>
      </c>
      <c r="AC749" s="288">
        <v>-3.3569697844745434</v>
      </c>
      <c r="AD749" s="288">
        <v>-3.8619853391415</v>
      </c>
    </row>
    <row r="750" spans="2:30" x14ac:dyDescent="0.3">
      <c r="B750" s="288"/>
      <c r="C750" s="288"/>
      <c r="D750" s="288"/>
      <c r="Y750" s="287"/>
      <c r="Z750" s="288">
        <v>-5.9456271180671028</v>
      </c>
      <c r="AA750" s="288">
        <v>-1.1552143069581557</v>
      </c>
      <c r="AB750" s="288">
        <v>11.988107639129922</v>
      </c>
      <c r="AC750" s="288">
        <v>-4.7278215965583854</v>
      </c>
      <c r="AD750" s="288">
        <v>-3.2592975106534903</v>
      </c>
    </row>
    <row r="751" spans="2:30" x14ac:dyDescent="0.3">
      <c r="B751" s="288"/>
      <c r="C751" s="288"/>
      <c r="D751" s="288"/>
      <c r="Y751" s="287"/>
      <c r="Z751" s="288">
        <v>-4.1650094579774173</v>
      </c>
      <c r="AA751" s="288">
        <v>-1.31835763348452</v>
      </c>
      <c r="AB751" s="288">
        <v>11.988107639129922</v>
      </c>
      <c r="AC751" s="288">
        <v>-1.0584409551908038</v>
      </c>
      <c r="AD751" s="288">
        <v>-4.2400408585868901</v>
      </c>
    </row>
    <row r="752" spans="2:30" x14ac:dyDescent="0.3">
      <c r="B752" s="288"/>
      <c r="C752" s="288"/>
      <c r="D752" s="288"/>
      <c r="Y752" s="287"/>
      <c r="Z752" s="288">
        <v>-3.9429906957375667</v>
      </c>
      <c r="AA752" s="288">
        <v>-1.4542351214184017</v>
      </c>
      <c r="AB752" s="288">
        <v>11.988107639129922</v>
      </c>
      <c r="AC752" s="288">
        <v>-2.0167796343178566</v>
      </c>
      <c r="AD752" s="288">
        <v>-4.655823917433338</v>
      </c>
    </row>
    <row r="753" spans="2:30" x14ac:dyDescent="0.3">
      <c r="B753" s="288"/>
      <c r="C753" s="288"/>
      <c r="D753" s="288"/>
      <c r="Y753" s="287"/>
      <c r="Z753" s="288">
        <v>2.8968860632746876</v>
      </c>
      <c r="AA753" s="288">
        <v>2.8634019785065794E-2</v>
      </c>
      <c r="AB753" s="288">
        <v>11.988107639129922</v>
      </c>
      <c r="AC753" s="288">
        <v>-3.8701167959723364</v>
      </c>
      <c r="AD753" s="288">
        <v>-4.4778437576440222</v>
      </c>
    </row>
    <row r="754" spans="2:30" x14ac:dyDescent="0.3">
      <c r="B754" s="288"/>
      <c r="C754" s="288"/>
      <c r="D754" s="288"/>
      <c r="Y754" s="287"/>
      <c r="Z754" s="288">
        <v>3.9259536084145421</v>
      </c>
      <c r="AA754" s="288">
        <v>1.8390513365408607</v>
      </c>
      <c r="AB754" s="288">
        <v>11.988107639129922</v>
      </c>
      <c r="AC754" s="288">
        <v>-7.1597438038999144</v>
      </c>
      <c r="AD754" s="288">
        <v>-4.422463238128846</v>
      </c>
    </row>
    <row r="755" spans="2:30" x14ac:dyDescent="0.3">
      <c r="B755" s="288"/>
      <c r="C755" s="288"/>
      <c r="D755" s="288"/>
      <c r="Y755" s="287"/>
      <c r="Z755" s="288">
        <v>1.4929242907326734</v>
      </c>
      <c r="AA755" s="288">
        <v>3.7272636845646567</v>
      </c>
      <c r="AB755" s="288">
        <v>11.988107639129922</v>
      </c>
      <c r="AC755" s="288">
        <v>-10.400894851619526</v>
      </c>
      <c r="AD755" s="288">
        <v>-4.0719499061069291</v>
      </c>
    </row>
    <row r="756" spans="2:30" x14ac:dyDescent="0.3">
      <c r="B756" s="288"/>
      <c r="C756" s="288"/>
      <c r="D756" s="288"/>
      <c r="Y756" s="287"/>
      <c r="Z756" s="288">
        <v>5.9383014478556451</v>
      </c>
      <c r="AA756" s="288">
        <v>6.1422215702085614</v>
      </c>
      <c r="AB756" s="288">
        <v>11.988107639129922</v>
      </c>
      <c r="AC756" s="288">
        <v>-2.111108665949331</v>
      </c>
      <c r="AD756" s="288">
        <v>-3.6140731791807474</v>
      </c>
    </row>
    <row r="757" spans="2:30" x14ac:dyDescent="0.3">
      <c r="B757" s="288"/>
      <c r="C757" s="288"/>
      <c r="D757" s="288"/>
      <c r="Y757" s="287"/>
      <c r="Z757" s="288">
        <v>6.727294099223462</v>
      </c>
      <c r="AA757" s="288">
        <v>6.8548956215433794</v>
      </c>
      <c r="AB757" s="288">
        <v>11.988107639129922</v>
      </c>
      <c r="AC757" s="288">
        <v>-4.3401579599521511</v>
      </c>
      <c r="AD757" s="288">
        <v>-3.4002666729542761</v>
      </c>
    </row>
    <row r="758" spans="2:30" x14ac:dyDescent="0.3">
      <c r="B758" s="288"/>
      <c r="C758" s="288"/>
      <c r="D758" s="288"/>
      <c r="Y758" s="287"/>
      <c r="Z758" s="288">
        <v>9.0524769781891532</v>
      </c>
      <c r="AA758" s="288">
        <v>9.1224903612993788</v>
      </c>
      <c r="AB758" s="288">
        <v>11.988107639129922</v>
      </c>
      <c r="AC758" s="288">
        <v>1.3951523689626129</v>
      </c>
      <c r="AD758" s="288">
        <v>-1.5930790847665861</v>
      </c>
    </row>
    <row r="759" spans="2:30" x14ac:dyDescent="0.3">
      <c r="B759" s="288"/>
      <c r="C759" s="288"/>
      <c r="D759" s="288"/>
      <c r="Y759" s="287"/>
      <c r="Z759" s="288">
        <v>12.961714503769761</v>
      </c>
      <c r="AA759" s="288">
        <v>10.924079330638198</v>
      </c>
      <c r="AB759" s="288">
        <v>11.988107639129922</v>
      </c>
      <c r="AC759" s="288">
        <v>1.1883574541654127</v>
      </c>
      <c r="AD759" s="288">
        <v>-3.2782436846608629E-2</v>
      </c>
    </row>
    <row r="760" spans="2:30" x14ac:dyDescent="0.3">
      <c r="B760" s="288"/>
      <c r="C760" s="288"/>
      <c r="D760" s="288"/>
      <c r="Y760" s="287"/>
      <c r="Z760" s="288">
        <v>7.8856044226184245</v>
      </c>
      <c r="AA760" s="288">
        <v>10.946086920047145</v>
      </c>
      <c r="AB760" s="288">
        <v>11.988107639129922</v>
      </c>
      <c r="AC760" s="288">
        <v>-2.3734712523870343</v>
      </c>
      <c r="AD760" s="288">
        <v>0.74121046176564065</v>
      </c>
    </row>
    <row r="761" spans="2:30" x14ac:dyDescent="0.3">
      <c r="B761" s="288"/>
      <c r="C761" s="288"/>
      <c r="D761" s="288"/>
      <c r="Y761" s="287"/>
      <c r="Z761" s="288">
        <v>19.799116786706527</v>
      </c>
      <c r="AA761" s="288">
        <v>11.310793700926121</v>
      </c>
      <c r="AB761" s="288">
        <v>11.988107639129922</v>
      </c>
      <c r="AC761" s="288">
        <v>5.4905693134139142</v>
      </c>
      <c r="AD761" s="288">
        <v>1.3204813195024809</v>
      </c>
    </row>
    <row r="762" spans="2:30" x14ac:dyDescent="0.3">
      <c r="B762" s="288"/>
      <c r="C762" s="288"/>
      <c r="D762" s="288"/>
      <c r="Y762" s="287"/>
      <c r="Z762" s="288">
        <v>14.104047076104413</v>
      </c>
      <c r="AA762" s="288">
        <v>11.30700102512697</v>
      </c>
      <c r="AB762" s="288">
        <v>11.988107639129922</v>
      </c>
      <c r="AC762" s="288">
        <v>0.52118168382031627</v>
      </c>
      <c r="AD762" s="288">
        <v>1.572890781267495</v>
      </c>
    </row>
    <row r="763" spans="2:30" x14ac:dyDescent="0.3">
      <c r="B763" s="288"/>
      <c r="C763" s="288"/>
      <c r="D763" s="288"/>
      <c r="Y763" s="287"/>
      <c r="Z763" s="288">
        <v>6.0923545737182643</v>
      </c>
      <c r="AA763" s="288">
        <v>10.50066393896868</v>
      </c>
      <c r="AB763" s="288">
        <v>11.988107639129922</v>
      </c>
      <c r="AC763" s="288">
        <v>3.306841624336414</v>
      </c>
      <c r="AD763" s="288">
        <v>1.437017598943072</v>
      </c>
    </row>
    <row r="764" spans="2:30" x14ac:dyDescent="0.3">
      <c r="B764" s="288"/>
      <c r="C764" s="288"/>
      <c r="D764" s="288"/>
      <c r="Y764" s="287"/>
      <c r="Z764" s="288">
        <v>9.2802415653762989</v>
      </c>
      <c r="AA764" s="288">
        <v>10.42350572047809</v>
      </c>
      <c r="AB764" s="288">
        <v>11.988107639129922</v>
      </c>
      <c r="AC764" s="288">
        <v>-0.28526195579426883</v>
      </c>
      <c r="AD764" s="288">
        <v>1.6487497188984352</v>
      </c>
    </row>
    <row r="765" spans="2:30" x14ac:dyDescent="0.3">
      <c r="B765" s="288"/>
      <c r="C765" s="288"/>
      <c r="D765" s="288"/>
      <c r="Y765" s="287"/>
      <c r="Z765" s="288">
        <v>9.0259282475951021</v>
      </c>
      <c r="AA765" s="288">
        <v>10.008643112418545</v>
      </c>
      <c r="AB765" s="288">
        <v>11.988107639129922</v>
      </c>
      <c r="AC765" s="288">
        <v>3.1620186013177118</v>
      </c>
      <c r="AD765" s="288">
        <v>1.3724347691098606</v>
      </c>
    </row>
    <row r="766" spans="2:30" x14ac:dyDescent="0.3">
      <c r="B766" s="288"/>
      <c r="C766" s="288"/>
      <c r="D766" s="288"/>
      <c r="Y766" s="287"/>
      <c r="Z766" s="288">
        <v>7.3173549006617282</v>
      </c>
      <c r="AA766" s="288">
        <v>11.133277819887043</v>
      </c>
      <c r="AB766" s="288">
        <v>11.988107639129922</v>
      </c>
      <c r="AC766" s="288">
        <v>0.23724517789445088</v>
      </c>
      <c r="AD766" s="288">
        <v>1.3434764645540684</v>
      </c>
    </row>
    <row r="767" spans="2:30" x14ac:dyDescent="0.3">
      <c r="B767" s="288"/>
      <c r="C767" s="288"/>
      <c r="D767" s="288"/>
      <c r="Y767" s="287"/>
      <c r="Z767" s="288">
        <v>7.3454968931842952</v>
      </c>
      <c r="AA767" s="288">
        <v>10.83816510099526</v>
      </c>
      <c r="AB767" s="288">
        <v>11.988107639129922</v>
      </c>
      <c r="AC767" s="288">
        <v>-0.891346412699491</v>
      </c>
      <c r="AD767" s="288">
        <v>0.66219336257695516</v>
      </c>
    </row>
    <row r="768" spans="2:30" x14ac:dyDescent="0.3">
      <c r="B768" s="288"/>
      <c r="C768" s="288"/>
      <c r="D768" s="288"/>
      <c r="Y768" s="287"/>
      <c r="Z768" s="288">
        <v>16.895078530289709</v>
      </c>
      <c r="AA768" s="288">
        <v>10.328799641343481</v>
      </c>
      <c r="AB768" s="288">
        <v>11.988107639129922</v>
      </c>
      <c r="AC768" s="288">
        <v>3.5563646648938914</v>
      </c>
      <c r="AD768" s="288">
        <v>-2.9343907966727607E-2</v>
      </c>
    </row>
    <row r="769" spans="2:30" x14ac:dyDescent="0.3">
      <c r="B769" s="288"/>
      <c r="C769" s="288"/>
      <c r="D769" s="288"/>
      <c r="Y769" s="287"/>
      <c r="Z769" s="288">
        <v>21.976490028383903</v>
      </c>
      <c r="AA769" s="288">
        <v>10.765673245200963</v>
      </c>
      <c r="AB769" s="288">
        <v>11.988107639129922</v>
      </c>
      <c r="AC769" s="288">
        <v>0.31847355192977034</v>
      </c>
      <c r="AD769" s="288">
        <v>-0.4523104840609794</v>
      </c>
    </row>
    <row r="770" spans="2:30" x14ac:dyDescent="0.3">
      <c r="B770" s="288"/>
      <c r="C770" s="288"/>
      <c r="D770" s="288"/>
      <c r="Y770" s="287">
        <v>44593</v>
      </c>
      <c r="Z770" s="288">
        <v>4.0265655414757884</v>
      </c>
      <c r="AA770" s="288">
        <v>11.096808121250859</v>
      </c>
      <c r="AB770" s="288">
        <v>11.988107639129922</v>
      </c>
      <c r="AC770" s="288">
        <v>-1.4621400895033787</v>
      </c>
      <c r="AD770" s="288">
        <v>-0.97829146771933451</v>
      </c>
    </row>
    <row r="771" spans="2:30" x14ac:dyDescent="0.3">
      <c r="B771" s="288"/>
      <c r="C771" s="288"/>
      <c r="D771" s="288"/>
      <c r="Y771" s="287"/>
      <c r="Z771" s="288">
        <v>5.7146833478138497</v>
      </c>
      <c r="AA771" s="288">
        <v>11.453877714309758</v>
      </c>
      <c r="AB771" s="288">
        <v>11.988107639129922</v>
      </c>
      <c r="AC771" s="288">
        <v>-5.1260228496000479</v>
      </c>
      <c r="AD771" s="288">
        <v>-1.0709277267499491</v>
      </c>
    </row>
    <row r="772" spans="2:30" x14ac:dyDescent="0.3">
      <c r="B772" s="288"/>
      <c r="C772" s="288"/>
      <c r="D772" s="288"/>
      <c r="Y772" s="287"/>
      <c r="Z772" s="288">
        <v>12.084043474597481</v>
      </c>
      <c r="AA772" s="288">
        <v>11.796807065954852</v>
      </c>
      <c r="AB772" s="288">
        <v>11.988107639129922</v>
      </c>
      <c r="AC772" s="288">
        <v>0.20125256865794938</v>
      </c>
      <c r="AD772" s="288">
        <v>-1.0416557420880719</v>
      </c>
    </row>
    <row r="773" spans="2:30" x14ac:dyDescent="0.3">
      <c r="B773" s="288"/>
      <c r="C773" s="288"/>
      <c r="D773" s="288"/>
      <c r="Y773" s="287"/>
      <c r="Z773" s="288">
        <v>9.6352990330109876</v>
      </c>
      <c r="AA773" s="288">
        <v>11.01585436130595</v>
      </c>
      <c r="AB773" s="288">
        <v>11.988107639129922</v>
      </c>
      <c r="AC773" s="288">
        <v>-3.4446217077140346</v>
      </c>
      <c r="AD773" s="288">
        <v>-0.23347240696710767</v>
      </c>
    </row>
    <row r="774" spans="2:30" x14ac:dyDescent="0.3">
      <c r="B774" s="288"/>
      <c r="C774" s="288"/>
      <c r="D774" s="288"/>
      <c r="Y774" s="287"/>
      <c r="Z774" s="288">
        <v>9.8449840445965968</v>
      </c>
      <c r="AA774" s="288">
        <v>11.263855376209735</v>
      </c>
      <c r="AB774" s="288">
        <v>11.988107639129922</v>
      </c>
      <c r="AC774" s="288">
        <v>-1.539800225913794</v>
      </c>
      <c r="AD774" s="288">
        <v>-0.53966918447650869</v>
      </c>
    </row>
    <row r="775" spans="2:30" x14ac:dyDescent="0.3">
      <c r="B775" s="288"/>
      <c r="C775" s="288"/>
      <c r="D775" s="288"/>
      <c r="Y775" s="287"/>
      <c r="Z775" s="288">
        <v>19.295583991805355</v>
      </c>
      <c r="AA775" s="288">
        <v>11.302519440050384</v>
      </c>
      <c r="AB775" s="288">
        <v>11.988107639129922</v>
      </c>
      <c r="AC775" s="288">
        <v>3.7612685575270319</v>
      </c>
      <c r="AD775" s="288">
        <v>-0.35828024624357874</v>
      </c>
    </row>
    <row r="776" spans="2:30" x14ac:dyDescent="0.3">
      <c r="B776" s="288"/>
      <c r="C776" s="288"/>
      <c r="D776" s="288"/>
      <c r="Y776" s="287"/>
      <c r="Z776" s="288">
        <v>16.509821095841591</v>
      </c>
      <c r="AA776" s="288">
        <v>11.021453900120601</v>
      </c>
      <c r="AB776" s="288">
        <v>11.988107639129922</v>
      </c>
      <c r="AC776" s="288">
        <v>5.9757568977765203</v>
      </c>
      <c r="AD776" s="288">
        <v>2.5169178069266503E-2</v>
      </c>
    </row>
    <row r="777" spans="2:30" x14ac:dyDescent="0.3">
      <c r="B777" s="288"/>
      <c r="C777" s="288"/>
      <c r="D777" s="288"/>
      <c r="Y777" s="287"/>
      <c r="Z777" s="288">
        <v>5.7625726458022815</v>
      </c>
      <c r="AA777" s="288">
        <v>10.877191736175098</v>
      </c>
      <c r="AB777" s="288">
        <v>11.988107639129922</v>
      </c>
      <c r="AC777" s="288">
        <v>-3.6055175320691859</v>
      </c>
      <c r="AD777" s="288">
        <v>0.27402887779111651</v>
      </c>
    </row>
    <row r="778" spans="2:30" x14ac:dyDescent="0.3">
      <c r="B778" s="288"/>
      <c r="C778" s="288"/>
      <c r="D778" s="288"/>
      <c r="Y778" s="287"/>
      <c r="Z778" s="288">
        <v>5.9853317946983928</v>
      </c>
      <c r="AA778" s="288">
        <v>10.556140862358202</v>
      </c>
      <c r="AB778" s="288">
        <v>11.988107639129922</v>
      </c>
      <c r="AC778" s="288">
        <v>-3.8563002819695384</v>
      </c>
      <c r="AD778" s="288">
        <v>1.2599602688516285</v>
      </c>
    </row>
    <row r="779" spans="2:30" x14ac:dyDescent="0.3">
      <c r="B779" s="288"/>
      <c r="C779" s="288"/>
      <c r="D779" s="288"/>
      <c r="Y779" s="287"/>
      <c r="Z779" s="288">
        <v>10.116584695088997</v>
      </c>
      <c r="AA779" s="288">
        <v>10.770880563476698</v>
      </c>
      <c r="AB779" s="288">
        <v>11.988107639129922</v>
      </c>
      <c r="AC779" s="288">
        <v>2.8853985388478662</v>
      </c>
      <c r="AD779" s="288">
        <v>2.3615425573723376</v>
      </c>
    </row>
    <row r="780" spans="2:30" x14ac:dyDescent="0.3">
      <c r="B780" s="288"/>
      <c r="C780" s="288"/>
      <c r="D780" s="288"/>
      <c r="Y780" s="287"/>
      <c r="Z780" s="288">
        <v>8.6254638853924614</v>
      </c>
      <c r="AA780" s="288">
        <v>12.445367641066444</v>
      </c>
      <c r="AB780" s="288">
        <v>11.988107639129922</v>
      </c>
      <c r="AC780" s="288">
        <v>-1.7026038096610847</v>
      </c>
      <c r="AD780" s="288">
        <v>2.1370736955366079</v>
      </c>
    </row>
    <row r="781" spans="2:30" x14ac:dyDescent="0.3">
      <c r="B781" s="288"/>
      <c r="C781" s="288"/>
      <c r="D781" s="288"/>
      <c r="Y781" s="287"/>
      <c r="Z781" s="288">
        <v>7.5976279278783423</v>
      </c>
      <c r="AA781" s="288">
        <v>13.407634597735447</v>
      </c>
      <c r="AB781" s="288">
        <v>11.988107639129922</v>
      </c>
      <c r="AC781" s="288">
        <v>5.36171951150979</v>
      </c>
      <c r="AD781" s="288">
        <v>3.5422443832830544</v>
      </c>
    </row>
    <row r="782" spans="2:30" x14ac:dyDescent="0.3">
      <c r="B782" s="288"/>
      <c r="C782" s="288"/>
      <c r="D782" s="288"/>
      <c r="Y782" s="287"/>
      <c r="Z782" s="288">
        <v>20.798761899634822</v>
      </c>
      <c r="AA782" s="288">
        <v>12.514448496428827</v>
      </c>
      <c r="AB782" s="288">
        <v>11.988107639129922</v>
      </c>
      <c r="AC782" s="288">
        <v>11.472344577171995</v>
      </c>
      <c r="AD782" s="288">
        <v>4.941807147634484</v>
      </c>
    </row>
    <row r="783" spans="2:30" x14ac:dyDescent="0.3">
      <c r="B783" s="288"/>
      <c r="C783" s="288"/>
      <c r="D783" s="288"/>
      <c r="Y783" s="287"/>
      <c r="Z783" s="288">
        <v>28.231230638969802</v>
      </c>
      <c r="AA783" s="288">
        <v>12.597260582387017</v>
      </c>
      <c r="AB783" s="288">
        <v>11.988107639129922</v>
      </c>
      <c r="AC783" s="288">
        <v>4.4044748649264136</v>
      </c>
      <c r="AD783" s="288">
        <v>6.2010614135307476</v>
      </c>
    </row>
    <row r="784" spans="2:30" x14ac:dyDescent="0.3">
      <c r="B784" s="288"/>
      <c r="C784" s="288"/>
      <c r="D784" s="288"/>
      <c r="Y784" s="287"/>
      <c r="Z784" s="288">
        <v>12.498441342485298</v>
      </c>
      <c r="AA784" s="288">
        <v>11.900280211392865</v>
      </c>
      <c r="AB784" s="288">
        <v>11.988107639129922</v>
      </c>
      <c r="AC784" s="288">
        <v>6.2306772821559377</v>
      </c>
      <c r="AD784" s="288">
        <v>6.9118073788356389</v>
      </c>
    </row>
    <row r="785" spans="2:30" x14ac:dyDescent="0.3">
      <c r="B785" s="288"/>
      <c r="C785" s="288"/>
      <c r="D785" s="288"/>
      <c r="Y785" s="287"/>
      <c r="Z785" s="288">
        <v>-0.2669709144479317</v>
      </c>
      <c r="AA785" s="288">
        <v>12.049471926798205</v>
      </c>
      <c r="AB785" s="288">
        <v>11.988107639129922</v>
      </c>
      <c r="AC785" s="288">
        <v>5.9406390684904693</v>
      </c>
      <c r="AD785" s="288">
        <v>6.7364795369241692</v>
      </c>
    </row>
    <row r="786" spans="2:30" x14ac:dyDescent="0.3">
      <c r="B786" s="288"/>
      <c r="C786" s="288"/>
      <c r="D786" s="288"/>
      <c r="Y786" s="287"/>
      <c r="Z786" s="288">
        <v>10.696269296796325</v>
      </c>
      <c r="AA786" s="288">
        <v>11.413185802829945</v>
      </c>
      <c r="AB786" s="288">
        <v>11.988107639129922</v>
      </c>
      <c r="AC786" s="288">
        <v>11.700178400121715</v>
      </c>
      <c r="AD786" s="288">
        <v>6.6358823282086137</v>
      </c>
    </row>
    <row r="787" spans="2:30" x14ac:dyDescent="0.3">
      <c r="B787" s="288"/>
      <c r="C787" s="288"/>
      <c r="D787" s="288"/>
      <c r="Y787" s="287"/>
      <c r="Z787" s="288">
        <v>3.7466012884334012</v>
      </c>
      <c r="AA787" s="288">
        <v>10.283502398768741</v>
      </c>
      <c r="AB787" s="288">
        <v>11.988107639129922</v>
      </c>
      <c r="AC787" s="288">
        <v>3.2726179474731509</v>
      </c>
      <c r="AD787" s="288">
        <v>6.7030600574171171</v>
      </c>
    </row>
    <row r="788" spans="2:30" x14ac:dyDescent="0.3">
      <c r="B788" s="288"/>
      <c r="C788" s="288"/>
      <c r="D788" s="288"/>
      <c r="Y788" s="287"/>
      <c r="Z788" s="288">
        <v>8.6419699357157214</v>
      </c>
      <c r="AA788" s="288">
        <v>9.0354335514858324</v>
      </c>
      <c r="AB788" s="288">
        <v>11.988107639129922</v>
      </c>
      <c r="AC788" s="288">
        <v>4.1344246181295006</v>
      </c>
      <c r="AD788" s="288">
        <v>6.0505831460648993</v>
      </c>
    </row>
    <row r="789" spans="2:30" x14ac:dyDescent="0.3">
      <c r="B789" s="288"/>
      <c r="C789" s="288"/>
      <c r="D789" s="288"/>
      <c r="Y789" s="287"/>
      <c r="Z789" s="288">
        <v>16.344759031857009</v>
      </c>
      <c r="AA789" s="288">
        <v>10.318046485522126</v>
      </c>
      <c r="AB789" s="288">
        <v>11.988107639129922</v>
      </c>
      <c r="AC789" s="288">
        <v>10.768164116163106</v>
      </c>
      <c r="AD789" s="288">
        <v>5.7620889681707865</v>
      </c>
    </row>
    <row r="790" spans="2:30" x14ac:dyDescent="0.3">
      <c r="B790" s="288"/>
      <c r="C790" s="288"/>
      <c r="D790" s="288"/>
      <c r="Y790" s="287"/>
      <c r="Z790" s="288">
        <v>20.323446810541352</v>
      </c>
      <c r="AA790" s="288">
        <v>10.404702276874103</v>
      </c>
      <c r="AB790" s="288">
        <v>11.988107639129922</v>
      </c>
      <c r="AC790" s="288">
        <v>4.8747189693859383</v>
      </c>
      <c r="AD790" s="288">
        <v>5.014964753392614</v>
      </c>
    </row>
    <row r="791" spans="2:30" x14ac:dyDescent="0.3">
      <c r="B791" s="288"/>
      <c r="C791" s="288"/>
      <c r="D791" s="288"/>
      <c r="Y791" s="287"/>
      <c r="Z791" s="288">
        <v>3.7619594115049479</v>
      </c>
      <c r="AA791" s="288">
        <v>11.495738784734472</v>
      </c>
      <c r="AB791" s="288">
        <v>11.988107639129922</v>
      </c>
      <c r="AC791" s="288">
        <v>1.6633389026904126</v>
      </c>
      <c r="AD791" s="288">
        <v>5.6677398571408464</v>
      </c>
    </row>
    <row r="792" spans="2:30" x14ac:dyDescent="0.3">
      <c r="B792" s="288"/>
      <c r="C792" s="288"/>
      <c r="D792" s="288"/>
      <c r="Y792" s="287"/>
      <c r="Z792" s="288">
        <v>8.7113196238061192</v>
      </c>
      <c r="AA792" s="288">
        <v>11.587125596677151</v>
      </c>
      <c r="AB792" s="288">
        <v>11.988107639129922</v>
      </c>
      <c r="AC792" s="288">
        <v>3.9211798232316823</v>
      </c>
      <c r="AD792" s="288">
        <v>6.1572567610956019</v>
      </c>
    </row>
    <row r="793" spans="2:30" x14ac:dyDescent="0.3">
      <c r="B793" s="288"/>
      <c r="C793" s="288"/>
      <c r="D793" s="288"/>
      <c r="Y793" s="287"/>
      <c r="Z793" s="288">
        <v>11.30285983626017</v>
      </c>
      <c r="AA793" s="288">
        <v>10.915446075178822</v>
      </c>
      <c r="AB793" s="288">
        <v>11.988107639129922</v>
      </c>
      <c r="AC793" s="288">
        <v>6.4703088966745099</v>
      </c>
      <c r="AD793" s="288">
        <v>5.362478837274959</v>
      </c>
    </row>
    <row r="794" spans="2:30" x14ac:dyDescent="0.3">
      <c r="B794" s="288"/>
      <c r="C794" s="288"/>
      <c r="D794" s="288"/>
      <c r="Y794" s="287"/>
      <c r="Z794" s="288">
        <v>11.383856843455986</v>
      </c>
      <c r="AA794" s="288">
        <v>11.57178411511857</v>
      </c>
      <c r="AB794" s="288">
        <v>11.988107639129922</v>
      </c>
      <c r="AC794" s="288">
        <v>7.8420436737107764</v>
      </c>
      <c r="AD794" s="288">
        <v>5.2493869618436282</v>
      </c>
    </row>
    <row r="795" spans="2:30" x14ac:dyDescent="0.3">
      <c r="B795" s="288"/>
      <c r="C795" s="288"/>
      <c r="D795" s="288"/>
      <c r="Y795" s="287"/>
      <c r="Z795" s="288">
        <v>9.2816776193144666</v>
      </c>
      <c r="AA795" s="288">
        <v>12.900144048709427</v>
      </c>
      <c r="AB795" s="288">
        <v>11.988107639129922</v>
      </c>
      <c r="AC795" s="288">
        <v>7.5610429458127868</v>
      </c>
      <c r="AD795" s="288">
        <v>5.9885870363004727</v>
      </c>
    </row>
    <row r="796" spans="2:30" x14ac:dyDescent="0.3">
      <c r="B796" s="288"/>
      <c r="C796" s="288"/>
      <c r="D796" s="288"/>
      <c r="Y796" s="287"/>
      <c r="Z796" s="288">
        <v>11.643002381368719</v>
      </c>
      <c r="AA796" s="288">
        <v>12.724260540457035</v>
      </c>
      <c r="AB796" s="288">
        <v>11.988107639129922</v>
      </c>
      <c r="AC796" s="288">
        <v>5.2047186494186093</v>
      </c>
      <c r="AD796" s="288">
        <v>6.0700556040712383</v>
      </c>
    </row>
    <row r="797" spans="2:30" x14ac:dyDescent="0.3">
      <c r="B797" s="288"/>
      <c r="C797" s="288"/>
      <c r="D797" s="288"/>
      <c r="Y797" s="287"/>
      <c r="Z797" s="288">
        <v>24.917813090119584</v>
      </c>
      <c r="AA797" s="288">
        <v>14.038388425995246</v>
      </c>
      <c r="AB797" s="288">
        <v>11.988107639129922</v>
      </c>
      <c r="AC797" s="288">
        <v>4.0830758413666217</v>
      </c>
      <c r="AD797" s="288">
        <v>7.3519138823090344</v>
      </c>
    </row>
    <row r="798" spans="2:30" x14ac:dyDescent="0.3">
      <c r="B798" s="288"/>
      <c r="C798" s="288"/>
      <c r="D798" s="288"/>
      <c r="Y798" s="287">
        <v>44621</v>
      </c>
      <c r="Z798" s="288">
        <v>13.060478946640952</v>
      </c>
      <c r="AA798" s="288">
        <v>14.293872676985851</v>
      </c>
      <c r="AB798" s="288">
        <v>11.988107639129922</v>
      </c>
      <c r="AC798" s="288">
        <v>6.8377394238883227</v>
      </c>
      <c r="AD798" s="288">
        <v>7.1457947672518127</v>
      </c>
    </row>
    <row r="799" spans="2:30" x14ac:dyDescent="0.3">
      <c r="B799" s="288"/>
      <c r="C799" s="288"/>
      <c r="D799" s="288"/>
      <c r="Y799" s="287"/>
      <c r="Z799" s="288">
        <v>7.4801350660393737</v>
      </c>
      <c r="AA799" s="288">
        <v>15.087829009299378</v>
      </c>
      <c r="AB799" s="288">
        <v>11.988107639129922</v>
      </c>
      <c r="AC799" s="288">
        <v>4.4914597976270443</v>
      </c>
      <c r="AD799" s="288">
        <v>7.2257742852651239</v>
      </c>
    </row>
    <row r="800" spans="2:30" x14ac:dyDescent="0.3">
      <c r="B800" s="288"/>
      <c r="C800" s="288"/>
      <c r="D800" s="288"/>
      <c r="Y800" s="287"/>
      <c r="Z800" s="288">
        <v>20.501755035027621</v>
      </c>
      <c r="AA800" s="288">
        <v>16.735745704570494</v>
      </c>
      <c r="AB800" s="288">
        <v>11.988107639129922</v>
      </c>
      <c r="AC800" s="288">
        <v>15.44331684433908</v>
      </c>
      <c r="AD800" s="288">
        <v>7.6149358478648015</v>
      </c>
    </row>
    <row r="801" spans="2:30" x14ac:dyDescent="0.3">
      <c r="B801" s="288"/>
      <c r="C801" s="288"/>
      <c r="D801" s="288"/>
      <c r="Y801" s="287"/>
      <c r="Z801" s="288">
        <v>13.172246600390224</v>
      </c>
      <c r="AA801" s="288">
        <v>17.80176276516638</v>
      </c>
      <c r="AB801" s="288">
        <v>11.988107639129922</v>
      </c>
      <c r="AC801" s="288">
        <v>6.3992098683102228</v>
      </c>
      <c r="AD801" s="288">
        <v>7.7763632886609075</v>
      </c>
    </row>
    <row r="802" spans="2:30" x14ac:dyDescent="0.3">
      <c r="B802" s="288"/>
      <c r="C802" s="288"/>
      <c r="D802" s="288"/>
      <c r="Y802" s="287"/>
      <c r="Z802" s="288">
        <v>14.839371945509175</v>
      </c>
      <c r="AA802" s="288">
        <v>17.5739260204146</v>
      </c>
      <c r="AB802" s="288">
        <v>11.988107639129922</v>
      </c>
      <c r="AC802" s="288">
        <v>8.1208995719059658</v>
      </c>
      <c r="AD802" s="288">
        <v>6.9523077618765443</v>
      </c>
    </row>
    <row r="803" spans="2:30" x14ac:dyDescent="0.3">
      <c r="B803" s="288"/>
      <c r="C803" s="288"/>
      <c r="D803" s="288"/>
      <c r="Y803" s="287"/>
      <c r="Z803" s="288">
        <v>23.17841924826654</v>
      </c>
      <c r="AA803" s="288">
        <v>17.782213974049011</v>
      </c>
      <c r="AB803" s="288">
        <v>11.988107639129922</v>
      </c>
      <c r="AC803" s="288">
        <v>7.9288495876163552</v>
      </c>
      <c r="AD803" s="288">
        <v>6.5066101454380538</v>
      </c>
    </row>
    <row r="804" spans="2:30" x14ac:dyDescent="0.3">
      <c r="B804" s="288"/>
      <c r="C804" s="288"/>
      <c r="D804" s="288"/>
      <c r="Y804" s="287"/>
      <c r="Z804" s="288">
        <v>32.379932514290786</v>
      </c>
      <c r="AA804" s="288">
        <v>16.564349711081054</v>
      </c>
      <c r="AB804" s="288">
        <v>11.988107639129922</v>
      </c>
      <c r="AC804" s="288">
        <v>5.2130679269393596</v>
      </c>
      <c r="AD804" s="288">
        <v>4.9936480215891317</v>
      </c>
    </row>
    <row r="805" spans="2:30" x14ac:dyDescent="0.3">
      <c r="B805" s="288"/>
      <c r="C805" s="288"/>
      <c r="D805" s="288"/>
      <c r="Y805" s="287"/>
      <c r="Z805" s="288">
        <v>11.4656217333785</v>
      </c>
      <c r="AA805" s="288">
        <v>16.666599392631277</v>
      </c>
      <c r="AB805" s="288">
        <v>11.988107639129922</v>
      </c>
      <c r="AC805" s="288">
        <v>1.0693507363977801</v>
      </c>
      <c r="AD805" s="288">
        <v>5.0614717145326766</v>
      </c>
    </row>
    <row r="806" spans="2:30" x14ac:dyDescent="0.3">
      <c r="B806" s="288"/>
      <c r="C806" s="288"/>
      <c r="D806" s="288"/>
      <c r="Y806" s="287"/>
      <c r="Z806" s="288">
        <v>8.938150741480241</v>
      </c>
      <c r="AA806" s="288">
        <v>17.083894657913913</v>
      </c>
      <c r="AB806" s="288">
        <v>11.988107639129922</v>
      </c>
      <c r="AC806" s="288">
        <v>1.3715764825576144</v>
      </c>
      <c r="AD806" s="288">
        <v>5.0018780319815841</v>
      </c>
    </row>
    <row r="807" spans="2:30" x14ac:dyDescent="0.3">
      <c r="B807" s="288"/>
      <c r="C807" s="288"/>
      <c r="D807" s="288"/>
      <c r="Y807" s="287"/>
      <c r="Z807" s="288">
        <v>11.976705194251902</v>
      </c>
      <c r="AA807" s="288">
        <v>16.349167364813088</v>
      </c>
      <c r="AB807" s="288">
        <v>11.988107639129922</v>
      </c>
      <c r="AC807" s="288">
        <v>4.8525819773966248</v>
      </c>
      <c r="AD807" s="288">
        <v>5.4442493884707703</v>
      </c>
    </row>
    <row r="808" spans="2:30" x14ac:dyDescent="0.3">
      <c r="B808" s="288"/>
      <c r="C808" s="288"/>
      <c r="D808" s="288"/>
      <c r="Y808" s="287"/>
      <c r="Z808" s="288">
        <v>13.887994371241795</v>
      </c>
      <c r="AA808" s="288">
        <v>17.094948430438098</v>
      </c>
      <c r="AB808" s="288">
        <v>11.988107639129922</v>
      </c>
      <c r="AC808" s="288">
        <v>6.8739757189150339</v>
      </c>
      <c r="AD808" s="288">
        <v>6.6764796862665703</v>
      </c>
    </row>
    <row r="809" spans="2:30" x14ac:dyDescent="0.3">
      <c r="B809" s="288"/>
      <c r="C809" s="288"/>
      <c r="D809" s="288"/>
      <c r="Y809" s="287"/>
      <c r="Z809" s="288">
        <v>17.760438802487638</v>
      </c>
      <c r="AA809" s="288">
        <v>16.48020550224431</v>
      </c>
      <c r="AB809" s="288">
        <v>11.988107639129922</v>
      </c>
      <c r="AC809" s="288">
        <v>7.7037437940483215</v>
      </c>
      <c r="AD809" s="288">
        <v>6.7872825595081077</v>
      </c>
    </row>
    <row r="810" spans="2:30" x14ac:dyDescent="0.3">
      <c r="C810" s="288"/>
      <c r="D810" s="288"/>
      <c r="Y810" s="287"/>
      <c r="Z810" s="288">
        <v>18.035328196560741</v>
      </c>
      <c r="AA810" s="288">
        <v>16.479139583927356</v>
      </c>
      <c r="AB810" s="288">
        <v>11.988107639129922</v>
      </c>
      <c r="AC810" s="288">
        <v>11.025449083040655</v>
      </c>
      <c r="AD810" s="288">
        <v>6.7388750027092073</v>
      </c>
    </row>
    <row r="811" spans="2:30" x14ac:dyDescent="0.3">
      <c r="C811" s="288"/>
      <c r="D811" s="288"/>
      <c r="Y811" s="287"/>
      <c r="Z811" s="288">
        <v>37.600399973665866</v>
      </c>
      <c r="AA811" s="288">
        <v>15.887226706188784</v>
      </c>
      <c r="AB811" s="288">
        <v>11.988107639129922</v>
      </c>
      <c r="AC811" s="288">
        <v>13.838680011509965</v>
      </c>
      <c r="AD811" s="288">
        <v>6.2992495659570347</v>
      </c>
    </row>
    <row r="812" spans="2:30" x14ac:dyDescent="0.3">
      <c r="C812" s="288"/>
      <c r="D812" s="288"/>
      <c r="Y812" s="287"/>
      <c r="Z812" s="288">
        <v>7.1624212360219932</v>
      </c>
      <c r="AA812" s="288">
        <v>15.024532344462704</v>
      </c>
      <c r="AB812" s="288">
        <v>11.988107639129922</v>
      </c>
      <c r="AC812" s="288">
        <v>1.8449708490885399</v>
      </c>
      <c r="AD812" s="288">
        <v>5.3050785685134985</v>
      </c>
    </row>
    <row r="813" spans="2:30" x14ac:dyDescent="0.3">
      <c r="C813" s="288"/>
      <c r="D813" s="288"/>
      <c r="Y813" s="287"/>
      <c r="Z813" s="288">
        <v>8.9306893132615386</v>
      </c>
      <c r="AA813" s="288">
        <v>14.094889926356712</v>
      </c>
      <c r="AB813" s="288">
        <v>11.988107639129922</v>
      </c>
      <c r="AC813" s="288">
        <v>1.0327235849653107</v>
      </c>
      <c r="AD813" s="288">
        <v>5.0225644142061707</v>
      </c>
    </row>
    <row r="814" spans="2:30" x14ac:dyDescent="0.3">
      <c r="Y814" s="287"/>
      <c r="Z814" s="288">
        <v>7.8333150500819002</v>
      </c>
      <c r="AA814" s="288">
        <v>13.656234590971151</v>
      </c>
      <c r="AB814" s="288">
        <v>11.988107639129922</v>
      </c>
      <c r="AC814" s="288">
        <v>1.7752039201314176</v>
      </c>
      <c r="AD814" s="288">
        <v>4.4826634120621094</v>
      </c>
    </row>
    <row r="815" spans="2:30" x14ac:dyDescent="0.3">
      <c r="Y815" s="287"/>
      <c r="Z815" s="288">
        <v>7.8491338391592542</v>
      </c>
      <c r="AA815" s="288">
        <v>11.572712116619844</v>
      </c>
      <c r="AB815" s="288">
        <v>11.988107639129922</v>
      </c>
      <c r="AC815" s="288">
        <v>-8.5221263189723118E-2</v>
      </c>
      <c r="AD815" s="288">
        <v>4.0078290614143368</v>
      </c>
    </row>
    <row r="816" spans="2:30" x14ac:dyDescent="0.3">
      <c r="Y816" s="287"/>
      <c r="Z816" s="288">
        <v>11.252941875745684</v>
      </c>
      <c r="AA816" s="288">
        <v>11.776153686919454</v>
      </c>
      <c r="AB816" s="288">
        <v>11.988107639129922</v>
      </c>
      <c r="AC816" s="288">
        <v>5.7261447138970283</v>
      </c>
      <c r="AD816" s="288">
        <v>3.0305963038505865</v>
      </c>
    </row>
    <row r="817" spans="25:30" x14ac:dyDescent="0.3">
      <c r="Y817" s="287"/>
      <c r="Z817" s="288">
        <v>14.964740848861824</v>
      </c>
      <c r="AA817" s="288">
        <v>11.152658446014282</v>
      </c>
      <c r="AB817" s="288">
        <v>11.988107639129922</v>
      </c>
      <c r="AC817" s="288">
        <v>7.2461420680322277</v>
      </c>
      <c r="AD817" s="288">
        <v>4.7801644370297272</v>
      </c>
    </row>
    <row r="818" spans="25:30" x14ac:dyDescent="0.3">
      <c r="Y818" s="287"/>
      <c r="Z818" s="288">
        <v>23.015742653206711</v>
      </c>
      <c r="AA818" s="288">
        <v>11.117690091828427</v>
      </c>
      <c r="AB818" s="288">
        <v>11.988107639129922</v>
      </c>
      <c r="AC818" s="288">
        <v>10.514839556975559</v>
      </c>
      <c r="AD818" s="288">
        <v>6.1088672314424235</v>
      </c>
    </row>
    <row r="819" spans="25:30" x14ac:dyDescent="0.3">
      <c r="Y819" s="287"/>
      <c r="Z819" s="288">
        <v>8.5865122281192576</v>
      </c>
      <c r="AA819" s="288">
        <v>11.08160754343057</v>
      </c>
      <c r="AB819" s="288">
        <v>11.988107639129922</v>
      </c>
      <c r="AC819" s="288">
        <v>-4.9956584538577147</v>
      </c>
      <c r="AD819" s="288">
        <v>7.4881414557305055</v>
      </c>
    </row>
    <row r="820" spans="25:30" x14ac:dyDescent="0.3">
      <c r="Y820" s="287"/>
      <c r="Z820" s="288">
        <v>4.5662226269253416</v>
      </c>
      <c r="AA820" s="288">
        <v>10.683858688434485</v>
      </c>
      <c r="AB820" s="288">
        <v>11.988107639129922</v>
      </c>
      <c r="AC820" s="288">
        <v>13.279700517219297</v>
      </c>
      <c r="AD820" s="288">
        <v>8.164339110444276</v>
      </c>
    </row>
    <row r="821" spans="25:30" x14ac:dyDescent="0.3">
      <c r="Y821" s="287"/>
      <c r="Z821" s="288">
        <v>7.5885365707809154</v>
      </c>
      <c r="AA821" s="288">
        <v>10.520562451535335</v>
      </c>
      <c r="AB821" s="288">
        <v>11.988107639129922</v>
      </c>
      <c r="AC821" s="288">
        <v>11.076123481020289</v>
      </c>
      <c r="AD821" s="288">
        <v>8.2271750054627102</v>
      </c>
    </row>
    <row r="822" spans="25:30" x14ac:dyDescent="0.3">
      <c r="Y822" s="287"/>
      <c r="Z822" s="288">
        <v>7.5965560003742674</v>
      </c>
      <c r="AA822" s="288">
        <v>9.7604697290228302</v>
      </c>
      <c r="AB822" s="288">
        <v>11.988107639129922</v>
      </c>
      <c r="AC822" s="288">
        <v>9.5696983068268509</v>
      </c>
      <c r="AD822" s="288">
        <v>7.9374897896917691</v>
      </c>
    </row>
    <row r="823" spans="25:30" x14ac:dyDescent="0.3">
      <c r="Y823" s="287"/>
      <c r="Z823" s="288">
        <v>8.4686998907730882</v>
      </c>
      <c r="AA823" s="288">
        <v>9.2684408743931019</v>
      </c>
      <c r="AB823" s="288">
        <v>11.988107639129922</v>
      </c>
      <c r="AC823" s="288">
        <v>10.459528296893424</v>
      </c>
      <c r="AD823" s="288">
        <v>7.9799306000842085</v>
      </c>
    </row>
    <row r="824" spans="25:30" x14ac:dyDescent="0.3">
      <c r="Y824" s="287"/>
      <c r="Z824" s="288">
        <v>13.821667190567762</v>
      </c>
      <c r="AA824" s="288">
        <v>9.4039354346361943</v>
      </c>
      <c r="AB824" s="288">
        <v>11.988107639129922</v>
      </c>
      <c r="AC824" s="288">
        <v>7.6859933331612638</v>
      </c>
      <c r="AD824" s="288">
        <v>7.2770702007017984</v>
      </c>
    </row>
    <row r="825" spans="25:30" x14ac:dyDescent="0.3">
      <c r="Y825" s="287"/>
      <c r="Z825" s="288">
        <v>17.69509359561917</v>
      </c>
      <c r="AA825" s="288">
        <v>10.427789889511429</v>
      </c>
      <c r="AB825" s="288">
        <v>11.988107639129922</v>
      </c>
      <c r="AC825" s="288">
        <v>8.4870430465789752</v>
      </c>
      <c r="AD825" s="288">
        <v>6.4356954724628901</v>
      </c>
    </row>
    <row r="826" spans="25:30" x14ac:dyDescent="0.3">
      <c r="Y826" s="287"/>
      <c r="Z826" s="288">
        <v>5.1423102457111654</v>
      </c>
      <c r="AA826" s="288">
        <v>10.297131028238995</v>
      </c>
      <c r="AB826" s="288">
        <v>11.988107639129922</v>
      </c>
      <c r="AC826" s="288">
        <v>-4.6985727811106415</v>
      </c>
      <c r="AD826" s="288">
        <v>6.1887316567450972</v>
      </c>
    </row>
    <row r="827" spans="25:30" x14ac:dyDescent="0.3">
      <c r="Y827" s="287"/>
      <c r="Z827" s="288">
        <v>5.5146845486269971</v>
      </c>
      <c r="AA827" s="288">
        <v>12.164763018190895</v>
      </c>
      <c r="AB827" s="288">
        <v>11.988107639129922</v>
      </c>
      <c r="AC827" s="288">
        <v>8.3596777215424254</v>
      </c>
      <c r="AD827" s="288">
        <v>6.4762752098898444</v>
      </c>
    </row>
    <row r="828" spans="25:30" x14ac:dyDescent="0.3">
      <c r="Y828" s="287"/>
      <c r="Z828" s="288">
        <v>14.755517754907556</v>
      </c>
      <c r="AA828" s="288">
        <v>11.879702838854501</v>
      </c>
      <c r="AB828" s="288">
        <v>11.988107639129922</v>
      </c>
      <c r="AC828" s="288">
        <v>5.1865003833479335</v>
      </c>
      <c r="AD828" s="288">
        <v>6.4745589444580451</v>
      </c>
    </row>
    <row r="829" spans="25:30" x14ac:dyDescent="0.3">
      <c r="Y829" s="287">
        <v>44652</v>
      </c>
      <c r="Z829" s="288">
        <v>6.6819439714672288</v>
      </c>
      <c r="AA829" s="288">
        <v>11.554136332110136</v>
      </c>
      <c r="AB829" s="288">
        <v>7.3847063520038603</v>
      </c>
      <c r="AC829" s="288">
        <v>7.8409515968022987</v>
      </c>
      <c r="AD829" s="288">
        <v>5.8486211397252976</v>
      </c>
    </row>
    <row r="830" spans="25:30" x14ac:dyDescent="0.3">
      <c r="Y830" s="287"/>
      <c r="Z830" s="288">
        <v>21.542123820436387</v>
      </c>
      <c r="AA830" s="288">
        <v>11.249352369521251</v>
      </c>
      <c r="AB830" s="288">
        <v>7.3847063520038603</v>
      </c>
      <c r="AC830" s="288">
        <v>12.472333168906658</v>
      </c>
      <c r="AD830" s="288">
        <v>5.5789871946001046</v>
      </c>
    </row>
    <row r="831" spans="25:30" x14ac:dyDescent="0.3">
      <c r="Y831" s="287"/>
      <c r="Z831" s="288">
        <v>11.826245935212999</v>
      </c>
      <c r="AA831" s="288">
        <v>11.873466980888059</v>
      </c>
      <c r="AB831" s="288">
        <v>7.3847063520038603</v>
      </c>
      <c r="AC831" s="288">
        <v>7.6739794751386654</v>
      </c>
      <c r="AD831" s="288">
        <v>5.4819682029984529</v>
      </c>
    </row>
    <row r="832" spans="25:30" x14ac:dyDescent="0.3">
      <c r="Y832" s="287"/>
      <c r="Z832" s="288">
        <v>15.416128048408622</v>
      </c>
      <c r="AA832" s="288">
        <v>11.498334713584002</v>
      </c>
      <c r="AB832" s="288">
        <v>7.3847063520038603</v>
      </c>
      <c r="AC832" s="288">
        <v>4.1054784134497453</v>
      </c>
      <c r="AD832" s="288">
        <v>5.8384593291249036</v>
      </c>
    </row>
    <row r="833" spans="25:30" x14ac:dyDescent="0.3">
      <c r="Y833" s="287"/>
      <c r="Z833" s="288">
        <v>3.0088225075889672</v>
      </c>
      <c r="AA833" s="288">
        <v>11.859099187268555</v>
      </c>
      <c r="AB833" s="288">
        <v>7.3847063520038603</v>
      </c>
      <c r="AC833" s="288">
        <v>-6.5860103969869925</v>
      </c>
      <c r="AD833" s="288">
        <v>6.1449851960349076</v>
      </c>
    </row>
    <row r="834" spans="25:30" x14ac:dyDescent="0.3">
      <c r="Y834" s="287"/>
      <c r="Z834" s="288">
        <v>9.883486828194652</v>
      </c>
      <c r="AA834" s="288">
        <v>10.326717008709361</v>
      </c>
      <c r="AB834" s="288">
        <v>7.3847063520038603</v>
      </c>
      <c r="AC834" s="288">
        <v>7.6805447803308624</v>
      </c>
      <c r="AD834" s="288">
        <v>5.6605118348880614</v>
      </c>
    </row>
    <row r="835" spans="25:30" x14ac:dyDescent="0.3">
      <c r="Y835" s="287"/>
      <c r="Z835" s="288">
        <v>12.129591883779158</v>
      </c>
      <c r="AA835" s="288">
        <v>10.417786537325025</v>
      </c>
      <c r="AB835" s="288">
        <v>7.3847063520038603</v>
      </c>
      <c r="AC835" s="288">
        <v>7.6819382662330895</v>
      </c>
      <c r="AD835" s="288">
        <v>5.9379028220056194</v>
      </c>
    </row>
    <row r="836" spans="25:30" x14ac:dyDescent="0.3">
      <c r="Y836" s="287"/>
      <c r="Z836" s="288">
        <v>9.2072952872591056</v>
      </c>
      <c r="AA836" s="288">
        <v>10.392465869657491</v>
      </c>
      <c r="AB836" s="288">
        <v>7.3847063520038603</v>
      </c>
      <c r="AC836" s="288">
        <v>9.9866326651723227</v>
      </c>
      <c r="AD836" s="288">
        <v>6.1813623733258067</v>
      </c>
    </row>
    <row r="837" spans="25:30" x14ac:dyDescent="0.3">
      <c r="Y837" s="287"/>
      <c r="Z837" s="288">
        <v>10.815448570522021</v>
      </c>
      <c r="AA837" s="288">
        <v>11.351425822455493</v>
      </c>
      <c r="AB837" s="288">
        <v>7.3847063520038603</v>
      </c>
      <c r="AC837" s="288">
        <v>9.0810196408787363</v>
      </c>
      <c r="AD837" s="288">
        <v>7.7641715555946531</v>
      </c>
    </row>
    <row r="838" spans="25:30" x14ac:dyDescent="0.3">
      <c r="Y838" s="287"/>
      <c r="Z838" s="288">
        <v>12.463732635522643</v>
      </c>
      <c r="AA838" s="288">
        <v>11.025099675861298</v>
      </c>
      <c r="AB838" s="288">
        <v>7.3847063520038603</v>
      </c>
      <c r="AC838" s="288">
        <v>9.6157163849615728</v>
      </c>
      <c r="AD838" s="288">
        <v>9.1507939930625337</v>
      </c>
    </row>
    <row r="839" spans="25:30" x14ac:dyDescent="0.3">
      <c r="Y839" s="287"/>
      <c r="Z839" s="288">
        <v>15.238883374735892</v>
      </c>
      <c r="AA839" s="288">
        <v>10.280031779349711</v>
      </c>
      <c r="AB839" s="288">
        <v>7.3847063520038603</v>
      </c>
      <c r="AC839" s="288">
        <v>5.8096952726910587</v>
      </c>
      <c r="AD839" s="288">
        <v>8.2784666712281698</v>
      </c>
    </row>
    <row r="840" spans="25:30" x14ac:dyDescent="0.3">
      <c r="Y840" s="287"/>
      <c r="Z840" s="288">
        <v>9.721542177174971</v>
      </c>
      <c r="AA840" s="288">
        <v>9.8926952333090359</v>
      </c>
      <c r="AB840" s="288">
        <v>7.3847063520038603</v>
      </c>
      <c r="AC840" s="288">
        <v>4.4936538788949321</v>
      </c>
      <c r="AD840" s="288">
        <v>7.9207187651555007</v>
      </c>
    </row>
    <row r="841" spans="25:30" x14ac:dyDescent="0.3">
      <c r="Y841" s="287"/>
      <c r="Z841" s="288">
        <v>7.5992038020353121</v>
      </c>
      <c r="AA841" s="288">
        <v>10.844949951257487</v>
      </c>
      <c r="AB841" s="288">
        <v>7.3847063520038603</v>
      </c>
      <c r="AC841" s="288">
        <v>17.386901842606022</v>
      </c>
      <c r="AD841" s="288">
        <v>8.2701218968121193</v>
      </c>
    </row>
    <row r="842" spans="25:30" x14ac:dyDescent="0.3">
      <c r="Y842" s="287"/>
      <c r="Z842" s="288">
        <v>6.914116608198027</v>
      </c>
      <c r="AA842" s="288">
        <v>12.640462850592636</v>
      </c>
      <c r="AB842" s="288">
        <v>7.3847063520038603</v>
      </c>
      <c r="AC842" s="288">
        <v>1.5756470133925404</v>
      </c>
      <c r="AD842" s="288">
        <v>9.1824218839035865</v>
      </c>
    </row>
    <row r="843" spans="25:30" x14ac:dyDescent="0.3">
      <c r="Y843" s="287"/>
      <c r="Z843" s="288">
        <v>6.4959394649743825</v>
      </c>
      <c r="AA843" s="288">
        <v>14.635394384961062</v>
      </c>
      <c r="AB843" s="288">
        <v>7.3847063520038603</v>
      </c>
      <c r="AC843" s="288">
        <v>7.482397322663644</v>
      </c>
      <c r="AD843" s="288">
        <v>10.71239085123487</v>
      </c>
    </row>
    <row r="844" spans="25:30" x14ac:dyDescent="0.3">
      <c r="Y844" s="287"/>
      <c r="Z844" s="288">
        <v>17.48123159616117</v>
      </c>
      <c r="AA844" s="288">
        <v>13.721309691704297</v>
      </c>
      <c r="AB844" s="288">
        <v>7.3847063520038603</v>
      </c>
      <c r="AC844" s="288">
        <v>11.52684156247507</v>
      </c>
      <c r="AD844" s="288">
        <v>8.6871555044755375</v>
      </c>
    </row>
    <row r="845" spans="25:30" x14ac:dyDescent="0.3">
      <c r="Y845" s="287"/>
      <c r="Z845" s="288">
        <v>25.032322930868695</v>
      </c>
      <c r="AA845" s="288">
        <v>13.870718169751362</v>
      </c>
      <c r="AB845" s="288">
        <v>7.3847063520038603</v>
      </c>
      <c r="AC845" s="288">
        <v>16.001816294601838</v>
      </c>
      <c r="AD845" s="288">
        <v>6.4916660367231094</v>
      </c>
    </row>
    <row r="846" spans="25:30" x14ac:dyDescent="0.3">
      <c r="Y846" s="287"/>
      <c r="Z846" s="288">
        <v>29.203404115314861</v>
      </c>
      <c r="AA846" s="288">
        <v>13.861343709847164</v>
      </c>
      <c r="AB846" s="288">
        <v>7.3847063520038603</v>
      </c>
      <c r="AC846" s="288">
        <v>16.519478044010043</v>
      </c>
      <c r="AD846" s="288">
        <v>6.399004329096428</v>
      </c>
    </row>
    <row r="847" spans="25:30" x14ac:dyDescent="0.3">
      <c r="Y847" s="287"/>
      <c r="Z847" s="288">
        <v>3.3229493243776433</v>
      </c>
      <c r="AA847" s="288">
        <v>13.997097283869605</v>
      </c>
      <c r="AB847" s="288">
        <v>7.3847063520038603</v>
      </c>
      <c r="AC847" s="288">
        <v>-9.6829935484203986</v>
      </c>
      <c r="AD847" s="288">
        <v>6.4874567886346579</v>
      </c>
    </row>
    <row r="848" spans="25:30" x14ac:dyDescent="0.3">
      <c r="Y848" s="287"/>
      <c r="Z848" s="288">
        <v>8.6450631483647573</v>
      </c>
      <c r="AA848" s="288">
        <v>13.218723741946528</v>
      </c>
      <c r="AB848" s="288">
        <v>7.3847063520038603</v>
      </c>
      <c r="AC848" s="288">
        <v>2.0184755683390279</v>
      </c>
      <c r="AD848" s="288">
        <v>6.269731515561757</v>
      </c>
    </row>
    <row r="849" spans="25:30" x14ac:dyDescent="0.3">
      <c r="Y849" s="287"/>
      <c r="Z849" s="288">
        <v>6.8484953888686366</v>
      </c>
      <c r="AA849" s="288">
        <v>10.953157096972561</v>
      </c>
      <c r="AB849" s="288">
        <v>7.3847063520038603</v>
      </c>
      <c r="AC849" s="288">
        <v>0.92701506000577183</v>
      </c>
      <c r="AD849" s="288">
        <v>4.4155588756833044</v>
      </c>
    </row>
    <row r="850" spans="25:30" x14ac:dyDescent="0.3">
      <c r="Y850" s="287"/>
      <c r="Z850" s="288">
        <v>7.4462144831314507</v>
      </c>
      <c r="AA850" s="288">
        <v>8.9435352128905308</v>
      </c>
      <c r="AB850" s="288">
        <v>7.3847063520038603</v>
      </c>
      <c r="AC850" s="288">
        <v>8.1015645394312514</v>
      </c>
      <c r="AD850" s="288">
        <v>2.0807971496821773</v>
      </c>
    </row>
    <row r="851" spans="25:30" x14ac:dyDescent="0.3">
      <c r="Y851" s="287"/>
      <c r="Z851" s="288">
        <v>12.032616802699634</v>
      </c>
      <c r="AA851" s="288">
        <v>9.1793558576434915</v>
      </c>
      <c r="AB851" s="288">
        <v>7.3847063520038603</v>
      </c>
      <c r="AC851" s="288">
        <v>10.002764650964764</v>
      </c>
      <c r="AD851" s="288">
        <v>4.1243998932683956</v>
      </c>
    </row>
    <row r="852" spans="25:30" x14ac:dyDescent="0.3">
      <c r="Y852" s="287"/>
      <c r="Z852" s="288">
        <v>9.1733564160509502</v>
      </c>
      <c r="AA852" s="288">
        <v>8.857878364486762</v>
      </c>
      <c r="AB852" s="288">
        <v>7.3847063520038603</v>
      </c>
      <c r="AC852" s="288">
        <v>3.0226078154526732</v>
      </c>
      <c r="AD852" s="288">
        <v>5.1971109292521094</v>
      </c>
    </row>
    <row r="853" spans="25:30" x14ac:dyDescent="0.3">
      <c r="Y853" s="287"/>
      <c r="Z853" s="288">
        <v>15.136050926740642</v>
      </c>
      <c r="AA853" s="288">
        <v>8.4611674230177325</v>
      </c>
      <c r="AB853" s="288">
        <v>7.3847063520038603</v>
      </c>
      <c r="AC853" s="288">
        <v>0.1761459620021526</v>
      </c>
      <c r="AD853" s="288">
        <v>6.1894680859184286</v>
      </c>
    </row>
    <row r="854" spans="25:30" x14ac:dyDescent="0.3">
      <c r="Y854" s="287"/>
      <c r="Z854" s="288">
        <v>4.9736938376483728</v>
      </c>
      <c r="AA854" s="288">
        <v>7.8115037010216541</v>
      </c>
      <c r="AB854" s="288">
        <v>7.3847063520038603</v>
      </c>
      <c r="AC854" s="288">
        <v>4.6222256566831277</v>
      </c>
      <c r="AD854" s="288">
        <v>5.8136181302222969</v>
      </c>
    </row>
    <row r="855" spans="25:30" x14ac:dyDescent="0.3">
      <c r="Y855" s="287"/>
      <c r="Z855" s="288">
        <v>6.3947206962676457</v>
      </c>
      <c r="AA855" s="288">
        <v>7.2657242060950775</v>
      </c>
      <c r="AB855" s="288">
        <v>7.3847063520038603</v>
      </c>
      <c r="AC855" s="288">
        <v>9.5274528202250224</v>
      </c>
      <c r="AD855" s="288">
        <v>5.5336063659198533</v>
      </c>
    </row>
    <row r="856" spans="25:30" x14ac:dyDescent="0.3">
      <c r="Y856" s="287"/>
      <c r="Z856" s="288">
        <v>4.0715187985854282</v>
      </c>
      <c r="AA856" s="288">
        <v>6.9808403341926759</v>
      </c>
      <c r="AB856" s="288">
        <v>7.3847063520038603</v>
      </c>
      <c r="AC856" s="288">
        <v>7.8735151566700097</v>
      </c>
      <c r="AD856" s="288">
        <v>6.2038843742531968</v>
      </c>
    </row>
    <row r="857" spans="25:30" x14ac:dyDescent="0.3">
      <c r="Y857" s="287"/>
      <c r="Z857" s="288">
        <v>2.8985684291588929</v>
      </c>
      <c r="AA857" s="288">
        <v>5.8283704396059397</v>
      </c>
      <c r="AB857" s="288">
        <v>7.3847063520038603</v>
      </c>
      <c r="AC857" s="288">
        <v>5.4706148495583307</v>
      </c>
      <c r="AD857" s="288">
        <v>6.5932224092022285</v>
      </c>
    </row>
    <row r="858" spans="25:30" x14ac:dyDescent="0.3">
      <c r="Y858" s="287"/>
      <c r="Z858" s="288">
        <v>8.212160338213609</v>
      </c>
      <c r="AA858" s="288">
        <v>5.7361729720561501</v>
      </c>
      <c r="AB858" s="288">
        <v>7.3847063520038603</v>
      </c>
      <c r="AC858" s="288">
        <v>8.0426823008476589</v>
      </c>
      <c r="AD858" s="288">
        <v>5.8856858598191542</v>
      </c>
    </row>
    <row r="859" spans="25:30" x14ac:dyDescent="0.3">
      <c r="Y859" s="287">
        <v>44682</v>
      </c>
      <c r="Z859" s="288">
        <v>7.1791693127341372</v>
      </c>
      <c r="AA859" s="288">
        <v>5.4134496621284898</v>
      </c>
      <c r="AB859" s="288">
        <v>7.3847063520038603</v>
      </c>
      <c r="AC859" s="288">
        <v>7.7145538737860733</v>
      </c>
      <c r="AD859" s="288">
        <v>5.0045232065346896</v>
      </c>
    </row>
    <row r="860" spans="25:30" x14ac:dyDescent="0.3">
      <c r="Y860" s="287"/>
      <c r="Z860" s="288">
        <v>7.0687616646334916</v>
      </c>
      <c r="AA860" s="288">
        <v>5.54470096040101</v>
      </c>
      <c r="AB860" s="288">
        <v>7.3847063520038603</v>
      </c>
      <c r="AC860" s="288">
        <v>2.9015122066453785</v>
      </c>
      <c r="AD860" s="288">
        <v>4.4331691345237898</v>
      </c>
    </row>
    <row r="861" spans="25:30" x14ac:dyDescent="0.3">
      <c r="Y861" s="287"/>
      <c r="Z861" s="288">
        <v>4.32831156479984</v>
      </c>
      <c r="AA861" s="288">
        <v>5.5435508906794011</v>
      </c>
      <c r="AB861" s="288">
        <v>7.3847063520038603</v>
      </c>
      <c r="AC861" s="288">
        <v>-0.33053018899839515</v>
      </c>
      <c r="AD861" s="288">
        <v>3.7681441420957151</v>
      </c>
    </row>
    <row r="862" spans="25:30" x14ac:dyDescent="0.3">
      <c r="Y862" s="287"/>
      <c r="Z862" s="288">
        <v>4.135657526774029</v>
      </c>
      <c r="AA862" s="288">
        <v>5.5766336975044624</v>
      </c>
      <c r="AB862" s="288">
        <v>7.3847063520038603</v>
      </c>
      <c r="AC862" s="288">
        <v>3.3593142472337689</v>
      </c>
      <c r="AD862" s="288">
        <v>3.5188271149346297</v>
      </c>
    </row>
    <row r="863" spans="25:30" x14ac:dyDescent="0.3">
      <c r="Y863" s="287"/>
      <c r="Z863" s="288">
        <v>4.990277886493077</v>
      </c>
      <c r="AA863" s="288">
        <v>5.6953416171888787</v>
      </c>
      <c r="AB863" s="288">
        <v>7.3847063520038603</v>
      </c>
      <c r="AC863" s="288">
        <v>3.8740366525937162</v>
      </c>
      <c r="AD863" s="288">
        <v>2.6857834149029003</v>
      </c>
    </row>
    <row r="864" spans="25:30" x14ac:dyDescent="0.3">
      <c r="Y864" s="287"/>
      <c r="Z864" s="288">
        <v>2.8905179411076243</v>
      </c>
      <c r="AA864" s="288">
        <v>5.4221008910480242</v>
      </c>
      <c r="AB864" s="288">
        <v>7.3847063520038603</v>
      </c>
      <c r="AC864" s="288">
        <v>0.81543990256180621</v>
      </c>
      <c r="AD864" s="288">
        <v>3.1154175915991118</v>
      </c>
    </row>
    <row r="865" spans="25:30" x14ac:dyDescent="0.3">
      <c r="Y865" s="287"/>
      <c r="Z865" s="288">
        <v>8.4437399859890352</v>
      </c>
      <c r="AA865" s="288">
        <v>5.5490364485804848</v>
      </c>
      <c r="AB865" s="288">
        <v>7.3847063520038603</v>
      </c>
      <c r="AC865" s="288">
        <v>6.2974631107200594</v>
      </c>
      <c r="AD865" s="288">
        <v>4.0815126662118564</v>
      </c>
    </row>
    <row r="866" spans="25:30" x14ac:dyDescent="0.3">
      <c r="Y866" s="287"/>
      <c r="Z866" s="288">
        <v>8.010124750525053</v>
      </c>
      <c r="AA866" s="288">
        <v>5.6905220598683828</v>
      </c>
      <c r="AB866" s="288">
        <v>7.3847063520038603</v>
      </c>
      <c r="AC866" s="288">
        <v>1.883247973563968</v>
      </c>
      <c r="AD866" s="288">
        <v>3.7541171908713915</v>
      </c>
    </row>
    <row r="867" spans="25:30" x14ac:dyDescent="0.3">
      <c r="Y867" s="287"/>
      <c r="Z867" s="288">
        <v>5.1560765816475111</v>
      </c>
      <c r="AA867" s="288">
        <v>5.3822276877425654</v>
      </c>
      <c r="AB867" s="288">
        <v>7.3847063520038603</v>
      </c>
      <c r="AC867" s="288">
        <v>5.908951443518859</v>
      </c>
      <c r="AD867" s="288">
        <v>3.3143355133279289</v>
      </c>
    </row>
    <row r="868" spans="25:30" x14ac:dyDescent="0.3">
      <c r="Y868" s="287"/>
      <c r="Z868" s="288">
        <v>5.2168604675270664</v>
      </c>
      <c r="AA868" s="288">
        <v>5.3826542895849681</v>
      </c>
      <c r="AB868" s="288">
        <v>7.3847063520038603</v>
      </c>
      <c r="AC868" s="288">
        <v>6.432135333290816</v>
      </c>
      <c r="AD868" s="288">
        <v>3.1477228717368297</v>
      </c>
    </row>
    <row r="869" spans="25:30" x14ac:dyDescent="0.3">
      <c r="Y869" s="287"/>
      <c r="Z869" s="288">
        <v>5.1260568057893092</v>
      </c>
      <c r="AA869" s="288">
        <v>4.7641434454807827</v>
      </c>
      <c r="AB869" s="288">
        <v>7.3847063520038603</v>
      </c>
      <c r="AC869" s="288">
        <v>1.0675459198505166</v>
      </c>
      <c r="AD869" s="288">
        <v>2.7649065777987993</v>
      </c>
    </row>
    <row r="870" spans="25:30" x14ac:dyDescent="0.3">
      <c r="Y870" s="287"/>
      <c r="Z870" s="288">
        <v>2.8322172816123592</v>
      </c>
      <c r="AA870" s="288">
        <v>4.0443217975243018</v>
      </c>
      <c r="AB870" s="288">
        <v>7.3847063520038603</v>
      </c>
      <c r="AC870" s="288">
        <v>0.79556490978947636</v>
      </c>
      <c r="AD870" s="288">
        <v>4.5186804101121538</v>
      </c>
    </row>
    <row r="871" spans="25:30" x14ac:dyDescent="0.3">
      <c r="Y871" s="287"/>
      <c r="Z871" s="288">
        <v>2.8935041540044368</v>
      </c>
      <c r="AA871" s="288">
        <v>3.7643305930652553</v>
      </c>
      <c r="AB871" s="288">
        <v>7.3847063520038603</v>
      </c>
      <c r="AC871" s="288">
        <v>-0.35084858857588586</v>
      </c>
      <c r="AD871" s="288">
        <v>4.6464772957392881</v>
      </c>
    </row>
    <row r="872" spans="25:30" x14ac:dyDescent="0.3">
      <c r="Y872" s="287"/>
      <c r="Z872" s="288">
        <v>4.1141640772597388</v>
      </c>
      <c r="AA872" s="288">
        <v>3.3146580661149527</v>
      </c>
      <c r="AB872" s="288">
        <v>7.3847063520038603</v>
      </c>
      <c r="AC872" s="288">
        <v>3.6177490531538439</v>
      </c>
      <c r="AD872" s="288">
        <v>4.003556442207123</v>
      </c>
    </row>
    <row r="873" spans="25:30" x14ac:dyDescent="0.3">
      <c r="Y873" s="287"/>
      <c r="Z873" s="288">
        <v>2.9713732148296925</v>
      </c>
      <c r="AA873" s="288">
        <v>2.9610980401730993</v>
      </c>
      <c r="AB873" s="288">
        <v>7.3847063520038603</v>
      </c>
      <c r="AC873" s="288">
        <v>14.159664799757451</v>
      </c>
      <c r="AD873" s="288">
        <v>4.1416546131700249</v>
      </c>
    </row>
    <row r="874" spans="25:30" x14ac:dyDescent="0.3">
      <c r="Y874" s="287"/>
      <c r="Z874" s="288">
        <v>3.1961381504341855</v>
      </c>
      <c r="AA874" s="288">
        <v>2.9889000224465998</v>
      </c>
      <c r="AB874" s="288">
        <v>7.3847063520038603</v>
      </c>
      <c r="AC874" s="288">
        <v>6.8035296429087992</v>
      </c>
      <c r="AD874" s="288">
        <v>4.1090012648976852</v>
      </c>
    </row>
    <row r="875" spans="25:30" x14ac:dyDescent="0.3">
      <c r="Y875" s="287"/>
      <c r="Z875" s="288">
        <v>2.0691527788749466</v>
      </c>
      <c r="AA875" s="288">
        <v>2.9390216828365729</v>
      </c>
      <c r="AB875" s="288">
        <v>7.3847063520038603</v>
      </c>
      <c r="AC875" s="288">
        <v>1.9316893585656629</v>
      </c>
      <c r="AD875" s="288">
        <v>4.2915526500079642</v>
      </c>
    </row>
    <row r="876" spans="25:30" x14ac:dyDescent="0.3">
      <c r="Y876" s="287"/>
      <c r="Z876" s="288">
        <v>2.651136624196337</v>
      </c>
      <c r="AA876" s="288">
        <v>3.1860836919252447</v>
      </c>
      <c r="AB876" s="288">
        <v>7.3847063520038603</v>
      </c>
      <c r="AC876" s="288">
        <v>2.0342331165908263</v>
      </c>
      <c r="AD876" s="288">
        <v>4.3262285795240905</v>
      </c>
    </row>
    <row r="877" spans="25:30" x14ac:dyDescent="0.3">
      <c r="Y877" s="287"/>
      <c r="Z877" s="288">
        <v>3.0268311575268605</v>
      </c>
      <c r="AA877" s="288">
        <v>3.3582182690317888</v>
      </c>
      <c r="AB877" s="288">
        <v>7.3847063520038603</v>
      </c>
      <c r="AC877" s="288">
        <v>0.56699147188309951</v>
      </c>
      <c r="AD877" s="288">
        <v>3.3971667572769388</v>
      </c>
    </row>
    <row r="878" spans="25:30" x14ac:dyDescent="0.3">
      <c r="Y878" s="287"/>
      <c r="Z878" s="288">
        <v>2.5443557767342515</v>
      </c>
      <c r="AA878" s="288">
        <v>3.266195516252643</v>
      </c>
      <c r="AB878" s="288">
        <v>7.3847063520038603</v>
      </c>
      <c r="AC878" s="288">
        <v>0.92701110719606561</v>
      </c>
      <c r="AD878" s="288">
        <v>1.6442126252011917</v>
      </c>
    </row>
    <row r="879" spans="25:30" x14ac:dyDescent="0.3">
      <c r="Y879" s="287"/>
      <c r="Z879" s="288">
        <v>5.8435981408804398</v>
      </c>
      <c r="AA879" s="288">
        <v>3.4036217062183858</v>
      </c>
      <c r="AB879" s="288">
        <v>7.3847063520038603</v>
      </c>
      <c r="AC879" s="288">
        <v>3.860480559766728</v>
      </c>
      <c r="AD879" s="288">
        <v>1.6945155512150276</v>
      </c>
    </row>
    <row r="880" spans="25:30" x14ac:dyDescent="0.3">
      <c r="Y880" s="287"/>
      <c r="Z880" s="288">
        <v>4.1763152545754991</v>
      </c>
      <c r="AA880" s="288">
        <v>3.5083586366401844</v>
      </c>
      <c r="AB880" s="288">
        <v>7.3847063520038603</v>
      </c>
      <c r="AC880" s="288">
        <v>7.6562320440273908</v>
      </c>
      <c r="AD880" s="288">
        <v>1.4697015438942234</v>
      </c>
    </row>
    <row r="881" spans="25:30" x14ac:dyDescent="0.3">
      <c r="Y881" s="287"/>
      <c r="Z881" s="288">
        <v>2.5519788809801636</v>
      </c>
      <c r="AA881" s="288">
        <v>3.2596558967403628</v>
      </c>
      <c r="AB881" s="288">
        <v>7.3847063520038603</v>
      </c>
      <c r="AC881" s="288">
        <v>-5.4671492816214311</v>
      </c>
      <c r="AD881" s="288">
        <v>1.4878113631239611</v>
      </c>
    </row>
    <row r="882" spans="25:30" x14ac:dyDescent="0.3">
      <c r="Y882" s="287"/>
      <c r="Z882" s="288">
        <v>3.0311361086351529</v>
      </c>
      <c r="AA882" s="288">
        <v>3.4930556503182086</v>
      </c>
      <c r="AB882" s="288">
        <v>7.3847063520038603</v>
      </c>
      <c r="AC882" s="288">
        <v>2.2838098406625136</v>
      </c>
      <c r="AD882" s="288">
        <v>1.713662903691999</v>
      </c>
    </row>
    <row r="883" spans="25:30" x14ac:dyDescent="0.3">
      <c r="Y883" s="287"/>
      <c r="Z883" s="288">
        <v>3.3842951371489201</v>
      </c>
      <c r="AA883" s="288">
        <v>3.5699998451068375</v>
      </c>
      <c r="AB883" s="288">
        <v>7.3847063520038603</v>
      </c>
      <c r="AC883" s="288">
        <v>0.46053506534519784</v>
      </c>
      <c r="AD883" s="288">
        <v>1.7354178107740179</v>
      </c>
    </row>
    <row r="884" spans="25:30" x14ac:dyDescent="0.3">
      <c r="Y884" s="287"/>
      <c r="Z884" s="288">
        <v>1.2859119782281099</v>
      </c>
      <c r="AA884" s="288">
        <v>3.5986452895520347</v>
      </c>
      <c r="AB884" s="288">
        <v>7.3847063520038603</v>
      </c>
      <c r="AC884" s="288">
        <v>0.69376020649126247</v>
      </c>
      <c r="AD884" s="288">
        <v>0.67988688621105098</v>
      </c>
    </row>
    <row r="885" spans="25:30" x14ac:dyDescent="0.3">
      <c r="Y885" s="287"/>
      <c r="Z885" s="288">
        <v>4.178154051779174</v>
      </c>
      <c r="AA885" s="288">
        <v>3.8145024672578134</v>
      </c>
      <c r="AB885" s="288">
        <v>7.3847063520038603</v>
      </c>
      <c r="AC885" s="288">
        <v>2.5079718911723319</v>
      </c>
      <c r="AD885" s="288">
        <v>1.6314256590665386</v>
      </c>
    </row>
    <row r="886" spans="25:30" x14ac:dyDescent="0.3">
      <c r="Y886" s="287"/>
      <c r="Z886" s="288">
        <v>6.3822075044008404</v>
      </c>
      <c r="AA886" s="288">
        <v>4.1820933805818239</v>
      </c>
      <c r="AB886" s="288">
        <v>7.3847063520038603</v>
      </c>
      <c r="AC886" s="288">
        <v>4.0127649093408593</v>
      </c>
      <c r="AD886" s="288">
        <v>1.9080144883249801</v>
      </c>
    </row>
    <row r="887" spans="25:30" x14ac:dyDescent="0.3">
      <c r="Y887" s="287"/>
      <c r="Z887" s="288">
        <v>4.3768333656918781</v>
      </c>
      <c r="AA887" s="288">
        <v>4.093831320269584</v>
      </c>
      <c r="AB887" s="288">
        <v>7.3847063520038603</v>
      </c>
      <c r="AC887" s="288">
        <v>0.26751557208662291</v>
      </c>
      <c r="AD887" s="288">
        <v>1.9248180813592077</v>
      </c>
    </row>
    <row r="888" spans="25:30" x14ac:dyDescent="0.3">
      <c r="Y888" s="287"/>
      <c r="Z888" s="288">
        <v>4.0629791249206146</v>
      </c>
      <c r="AA888" s="288">
        <v>4.2508943579553122</v>
      </c>
      <c r="AB888" s="288">
        <v>7.3847063520038603</v>
      </c>
      <c r="AC888" s="288">
        <v>1.1936221283669823</v>
      </c>
      <c r="AD888" s="288">
        <v>1.4521990374623661</v>
      </c>
    </row>
    <row r="889" spans="25:30" x14ac:dyDescent="0.3">
      <c r="Y889" s="287"/>
      <c r="Z889" s="288">
        <v>5.6042725019032247</v>
      </c>
      <c r="AA889" s="288">
        <v>6.1146102935100091</v>
      </c>
      <c r="AB889" s="288">
        <v>7.3847063520038603</v>
      </c>
      <c r="AC889" s="288">
        <v>4.219931645471604</v>
      </c>
      <c r="AD889" s="288">
        <v>0.86741453048135297</v>
      </c>
    </row>
    <row r="890" spans="25:30" x14ac:dyDescent="0.3">
      <c r="Y890" s="287">
        <v>44713</v>
      </c>
      <c r="Z890" s="288">
        <v>2.766460714963249</v>
      </c>
      <c r="AA890" s="288">
        <v>6.8311196518034034</v>
      </c>
      <c r="AB890" s="288">
        <v>7.3847063520038603</v>
      </c>
      <c r="AC890" s="288">
        <v>0.57816021658479144</v>
      </c>
      <c r="AD890" s="288">
        <v>0.53939890265874824</v>
      </c>
    </row>
    <row r="891" spans="25:30" x14ac:dyDescent="0.3">
      <c r="Y891" s="287"/>
      <c r="Z891" s="288">
        <v>2.3853532420282075</v>
      </c>
      <c r="AA891" s="288">
        <v>7.290631768296878</v>
      </c>
      <c r="AB891" s="288">
        <v>7.3847063520038603</v>
      </c>
      <c r="AC891" s="288">
        <v>-2.6145731007866289</v>
      </c>
      <c r="AD891" s="288">
        <v>0.95435510380469324</v>
      </c>
    </row>
    <row r="892" spans="25:30" x14ac:dyDescent="0.3">
      <c r="Y892" s="287"/>
      <c r="Z892" s="288">
        <v>17.224165600662047</v>
      </c>
      <c r="AA892" s="288">
        <v>7.1722800221600247</v>
      </c>
      <c r="AB892" s="288">
        <v>7.3847063520038603</v>
      </c>
      <c r="AC892" s="288">
        <v>-1.5855196576947606</v>
      </c>
      <c r="AD892" s="288">
        <v>0.25587391710875196</v>
      </c>
    </row>
    <row r="893" spans="25:30" x14ac:dyDescent="0.3">
      <c r="Y893" s="287"/>
      <c r="Z893" s="288">
        <v>11.397773012454598</v>
      </c>
      <c r="AA893" s="288">
        <v>6.936271645122237</v>
      </c>
      <c r="AB893" s="288">
        <v>7.3847063520038603</v>
      </c>
      <c r="AC893" s="288">
        <v>1.7166555145826266</v>
      </c>
      <c r="AD893" s="288">
        <v>-6.40856540187867E-2</v>
      </c>
    </row>
    <row r="894" spans="25:30" x14ac:dyDescent="0.3">
      <c r="Y894" s="287"/>
      <c r="Z894" s="288">
        <v>7.5934181811462071</v>
      </c>
      <c r="AA894" s="288">
        <v>7.2837011590414296</v>
      </c>
      <c r="AB894" s="288">
        <v>7.3847063520038603</v>
      </c>
      <c r="AC894" s="288">
        <v>3.1722089801082376</v>
      </c>
      <c r="AD894" s="288">
        <v>0.35602285565659031</v>
      </c>
    </row>
    <row r="895" spans="25:30" x14ac:dyDescent="0.3">
      <c r="Y895" s="287"/>
      <c r="Z895" s="288">
        <v>3.2345169019626394</v>
      </c>
      <c r="AA895" s="288">
        <v>7.3380622698258762</v>
      </c>
      <c r="AB895" s="288">
        <v>7.3847063520038603</v>
      </c>
      <c r="AC895" s="288">
        <v>-3.6957461785046064</v>
      </c>
      <c r="AD895" s="288">
        <v>1.8752409377927393</v>
      </c>
    </row>
    <row r="896" spans="25:30" x14ac:dyDescent="0.3">
      <c r="Y896" s="287"/>
      <c r="Z896" s="288">
        <v>3.9522138626387089</v>
      </c>
      <c r="AA896" s="288">
        <v>5.4660309859116563</v>
      </c>
      <c r="AB896" s="288">
        <v>7.3847063520038603</v>
      </c>
      <c r="AC896" s="288">
        <v>1.9802146475788334</v>
      </c>
      <c r="AD896" s="288">
        <v>3.5350188034234202</v>
      </c>
    </row>
    <row r="897" spans="25:30" x14ac:dyDescent="0.3">
      <c r="Y897" s="287"/>
      <c r="Z897" s="288">
        <v>5.1984673123975949</v>
      </c>
      <c r="AA897" s="288">
        <v>5.0680290541233797</v>
      </c>
      <c r="AB897" s="288">
        <v>7.3847063520038603</v>
      </c>
      <c r="AC897" s="288">
        <v>3.5189197843124305</v>
      </c>
      <c r="AD897" s="288">
        <v>3.9127473717086718</v>
      </c>
    </row>
    <row r="898" spans="25:30" x14ac:dyDescent="0.3">
      <c r="Y898" s="287"/>
      <c r="Z898" s="288">
        <v>2.7658810175193325</v>
      </c>
      <c r="AA898" s="288">
        <v>5.2606422987246209</v>
      </c>
      <c r="AB898" s="288">
        <v>7.3847063520038603</v>
      </c>
      <c r="AC898" s="288">
        <v>8.0199534741664138</v>
      </c>
      <c r="AD898" s="288">
        <v>3.9780752688506289</v>
      </c>
    </row>
    <row r="899" spans="25:30" x14ac:dyDescent="0.3">
      <c r="Y899" s="287"/>
      <c r="Z899" s="288">
        <v>4.1199466132625151</v>
      </c>
      <c r="AA899" s="288">
        <v>5.8148762567102352</v>
      </c>
      <c r="AB899" s="288">
        <v>7.3847063520038603</v>
      </c>
      <c r="AC899" s="288">
        <v>10.032925401720007</v>
      </c>
      <c r="AD899" s="288">
        <v>5.4922144679801743</v>
      </c>
    </row>
    <row r="900" spans="25:30" x14ac:dyDescent="0.3">
      <c r="Y900" s="287"/>
      <c r="Z900" s="288">
        <v>8.6117594899366594</v>
      </c>
      <c r="AA900" s="288">
        <v>6.1311859098903483</v>
      </c>
      <c r="AB900" s="288">
        <v>7.3847063520038603</v>
      </c>
      <c r="AC900" s="288">
        <v>4.3607554925793863</v>
      </c>
      <c r="AD900" s="288">
        <v>7.0431581406090658</v>
      </c>
    </row>
    <row r="901" spans="25:30" x14ac:dyDescent="0.3">
      <c r="Y901" s="287"/>
      <c r="Z901" s="288">
        <v>8.9417108933548963</v>
      </c>
      <c r="AA901" s="288">
        <v>6.1500002521305577</v>
      </c>
      <c r="AB901" s="288">
        <v>7.3847063520038603</v>
      </c>
      <c r="AC901" s="288">
        <v>3.6295042601019389</v>
      </c>
      <c r="AD901" s="288">
        <v>7.4622750996938203</v>
      </c>
    </row>
    <row r="902" spans="25:30" x14ac:dyDescent="0.3">
      <c r="Y902" s="287"/>
      <c r="Z902" s="288">
        <v>7.1141546078619413</v>
      </c>
      <c r="AA902" s="288">
        <v>4.7004760672613646</v>
      </c>
      <c r="AB902" s="288">
        <v>7.3847063520038603</v>
      </c>
      <c r="AC902" s="288">
        <v>6.9032282154022084</v>
      </c>
      <c r="AD902" s="288">
        <v>5.4303954758502453</v>
      </c>
    </row>
    <row r="903" spans="25:30" x14ac:dyDescent="0.3">
      <c r="Y903" s="287"/>
      <c r="Z903" s="288">
        <v>6.1663814348994954</v>
      </c>
      <c r="AA903" s="288">
        <v>3.8865579390524365</v>
      </c>
      <c r="AB903" s="288">
        <v>7.3847063520038603</v>
      </c>
      <c r="AC903" s="288">
        <v>12.836820355981075</v>
      </c>
      <c r="AD903" s="288">
        <v>4.0015901702592105</v>
      </c>
    </row>
    <row r="904" spans="25:30" x14ac:dyDescent="0.3">
      <c r="Y904" s="287"/>
      <c r="Z904" s="288">
        <v>5.3301677080790633</v>
      </c>
      <c r="AA904" s="288">
        <v>3.2494822737027249</v>
      </c>
      <c r="AB904" s="288">
        <v>7.3847063520038603</v>
      </c>
      <c r="AC904" s="288">
        <v>6.4527384979057132</v>
      </c>
      <c r="AD904" s="288">
        <v>3.7810231857392478</v>
      </c>
    </row>
    <row r="905" spans="25:30" x14ac:dyDescent="0.3">
      <c r="Y905" s="287"/>
      <c r="Z905" s="288">
        <v>-7.3807882765650117</v>
      </c>
      <c r="AA905" s="288">
        <v>3.2871001208232236</v>
      </c>
      <c r="AB905" s="288">
        <v>7.3847063520038603</v>
      </c>
      <c r="AC905" s="288">
        <v>-6.2032038927386139</v>
      </c>
      <c r="AD905" s="288">
        <v>4.6234071219823472</v>
      </c>
    </row>
    <row r="906" spans="25:30" x14ac:dyDescent="0.3">
      <c r="Y906" s="287"/>
      <c r="Z906" s="288">
        <v>-1.5774802841999844</v>
      </c>
      <c r="AA906" s="288">
        <v>3.1846742715764385</v>
      </c>
      <c r="AB906" s="288">
        <v>7.3847063520038603</v>
      </c>
      <c r="AC906" s="288">
        <v>3.1288262582762627E-2</v>
      </c>
      <c r="AD906" s="288">
        <v>5.0350720313986068</v>
      </c>
    </row>
    <row r="907" spans="25:30" x14ac:dyDescent="0.3">
      <c r="Y907" s="287"/>
      <c r="Z907" s="288">
        <v>4.1522298324886791</v>
      </c>
      <c r="AA907" s="288">
        <v>3.1826043608054113</v>
      </c>
      <c r="AB907" s="288">
        <v>7.3847063520038603</v>
      </c>
      <c r="AC907" s="288">
        <v>2.8167866009396505</v>
      </c>
      <c r="AD907" s="288">
        <v>4.4183731266226784</v>
      </c>
    </row>
    <row r="908" spans="25:30" x14ac:dyDescent="0.3">
      <c r="Y908" s="287"/>
      <c r="Z908" s="288">
        <v>9.2050358231983811</v>
      </c>
      <c r="AA908" s="288">
        <v>2.7435523510319357</v>
      </c>
      <c r="AB908" s="288">
        <v>7.3847063520038603</v>
      </c>
      <c r="AC908" s="288">
        <v>9.526191813803635</v>
      </c>
      <c r="AD908" s="288">
        <v>4.2404350177340069</v>
      </c>
    </row>
    <row r="909" spans="25:30" x14ac:dyDescent="0.3">
      <c r="Y909" s="287"/>
      <c r="Z909" s="288">
        <v>6.3971736631344474</v>
      </c>
      <c r="AA909" s="288">
        <v>4.3094849858046675</v>
      </c>
      <c r="AB909" s="288">
        <v>7.3847063520038603</v>
      </c>
      <c r="AC909" s="288">
        <v>9.7848825813160261</v>
      </c>
      <c r="AD909" s="288">
        <v>5.6089719167540295</v>
      </c>
    </row>
    <row r="910" spans="25:30" x14ac:dyDescent="0.3">
      <c r="Y910" s="287"/>
      <c r="Z910" s="288">
        <v>6.1518920595023037</v>
      </c>
      <c r="AA910" s="288">
        <v>4.9310152999753099</v>
      </c>
      <c r="AB910" s="288">
        <v>7.3847063520038603</v>
      </c>
      <c r="AC910" s="288">
        <v>8.5199280225495784</v>
      </c>
      <c r="AD910" s="288">
        <v>6.0432376854444056</v>
      </c>
    </row>
    <row r="911" spans="25:30" x14ac:dyDescent="0.3">
      <c r="Y911" s="287"/>
      <c r="Z911" s="288">
        <v>2.2568036396647351</v>
      </c>
      <c r="AA911" s="288">
        <v>4.7814559066219564</v>
      </c>
      <c r="AB911" s="288">
        <v>7.3847063520038603</v>
      </c>
      <c r="AC911" s="288">
        <v>5.2071717356850087</v>
      </c>
      <c r="AD911" s="288">
        <v>6.1201641487562926</v>
      </c>
    </row>
    <row r="912" spans="25:30" x14ac:dyDescent="0.3">
      <c r="Y912" s="287"/>
      <c r="Z912" s="288">
        <v>3.580740166844111</v>
      </c>
      <c r="AA912" s="288">
        <v>3.7131337262308852</v>
      </c>
      <c r="AB912" s="288">
        <v>7.3847063520038603</v>
      </c>
      <c r="AC912" s="288">
        <v>3.3765544004015453</v>
      </c>
      <c r="AD912" s="288">
        <v>4.7209365974224244</v>
      </c>
    </row>
    <row r="913" spans="25:30" x14ac:dyDescent="0.3">
      <c r="Y913" s="287"/>
      <c r="Z913" s="288">
        <v>2.7732319149945099</v>
      </c>
      <c r="AA913" s="288">
        <v>3.2478346551007471</v>
      </c>
      <c r="AB913" s="288">
        <v>7.3847063520038603</v>
      </c>
      <c r="AC913" s="288">
        <v>3.0711486434153983</v>
      </c>
      <c r="AD913" s="288">
        <v>2.8819201880979484</v>
      </c>
    </row>
    <row r="914" spans="25:30" x14ac:dyDescent="0.3">
      <c r="Y914" s="287"/>
      <c r="Z914" s="288">
        <v>3.1053140790151987</v>
      </c>
      <c r="AA914" s="288">
        <v>2.9971921871464575</v>
      </c>
      <c r="AB914" s="288">
        <v>7.3847063520038603</v>
      </c>
      <c r="AC914" s="288">
        <v>3.3552718441228535</v>
      </c>
      <c r="AD914" s="288">
        <v>2.0637648073170731</v>
      </c>
    </row>
    <row r="915" spans="25:30" x14ac:dyDescent="0.3">
      <c r="Y915" s="287"/>
      <c r="Z915" s="288">
        <v>1.7267805604608868</v>
      </c>
      <c r="AA915" s="288">
        <v>3.0576469729067286</v>
      </c>
      <c r="AB915" s="288">
        <v>7.3847063520038603</v>
      </c>
      <c r="AC915" s="288">
        <v>-0.26840104553343735</v>
      </c>
      <c r="AD915" s="288">
        <v>1.6841494808900461</v>
      </c>
    </row>
    <row r="916" spans="25:30" x14ac:dyDescent="0.3">
      <c r="Y916" s="287"/>
      <c r="Z916" s="288">
        <v>3.1400801652234853</v>
      </c>
      <c r="AA916" s="288">
        <v>3.2326008604800256</v>
      </c>
      <c r="AB916" s="288">
        <v>7.3847063520038603</v>
      </c>
      <c r="AC916" s="288">
        <v>-3.0882322839553069</v>
      </c>
      <c r="AD916" s="288">
        <v>1.6006843735718905</v>
      </c>
    </row>
    <row r="917" spans="25:30" x14ac:dyDescent="0.3">
      <c r="Y917" s="287"/>
      <c r="Z917" s="288">
        <v>4.3973947838222784</v>
      </c>
      <c r="AA917" s="288">
        <v>3.2036267767772411</v>
      </c>
      <c r="AB917" s="288">
        <v>7.3847063520038603</v>
      </c>
      <c r="AC917" s="288">
        <v>2.792840357083449</v>
      </c>
      <c r="AD917" s="288">
        <v>1.490640877113153</v>
      </c>
    </row>
    <row r="918" spans="25:30" x14ac:dyDescent="0.3">
      <c r="Y918" s="287"/>
      <c r="Z918" s="288">
        <v>2.6799871399866322</v>
      </c>
      <c r="AA918" s="288">
        <v>3.2268963651510143</v>
      </c>
      <c r="AB918" s="288">
        <v>7.3847063520038603</v>
      </c>
      <c r="AC918" s="288">
        <v>2.5498644506958215</v>
      </c>
      <c r="AD918" s="288">
        <v>2.1342875628146407</v>
      </c>
    </row>
    <row r="919" spans="25:30" x14ac:dyDescent="0.3">
      <c r="Y919" s="287"/>
      <c r="Z919" s="288">
        <v>4.8054173798571842</v>
      </c>
      <c r="AA919" s="288">
        <v>3.6286122417248206</v>
      </c>
      <c r="AB919" s="288">
        <v>7.3847063520038603</v>
      </c>
      <c r="AC919" s="288">
        <v>2.7922986491744552</v>
      </c>
      <c r="AD919" s="288">
        <v>2.6309883760363704</v>
      </c>
    </row>
    <row r="920" spans="25:30" x14ac:dyDescent="0.3">
      <c r="Y920" s="287">
        <v>44743</v>
      </c>
      <c r="Z920" s="288">
        <v>2.5704133290750195</v>
      </c>
      <c r="AA920" s="288">
        <v>4.3584051339456362</v>
      </c>
      <c r="AB920" s="288">
        <v>4.9000000000000004</v>
      </c>
      <c r="AC920" s="288">
        <v>2.300844168204236</v>
      </c>
      <c r="AD920" s="288">
        <v>4.4299054765874457</v>
      </c>
    </row>
    <row r="921" spans="25:30" x14ac:dyDescent="0.3">
      <c r="Y921" s="287"/>
      <c r="Z921" s="288">
        <v>3.2682011976316168</v>
      </c>
      <c r="AA921" s="288">
        <v>4.4365505400057819</v>
      </c>
      <c r="AB921" s="288">
        <v>4.9000000000000004</v>
      </c>
      <c r="AC921" s="288">
        <v>7.8607986440332667</v>
      </c>
      <c r="AD921" s="288">
        <v>4.6404171017762854</v>
      </c>
    </row>
    <row r="922" spans="25:30" x14ac:dyDescent="0.3">
      <c r="Y922" s="287"/>
      <c r="Z922" s="288">
        <v>4.5387916964775279</v>
      </c>
      <c r="AA922" s="288">
        <v>4.5114383383468022</v>
      </c>
      <c r="AB922" s="288">
        <v>4.9000000000000004</v>
      </c>
      <c r="AC922" s="288">
        <v>3.2085046470186711</v>
      </c>
      <c r="AD922" s="288">
        <v>5.4290035970161279</v>
      </c>
    </row>
    <row r="923" spans="25:30" x14ac:dyDescent="0.3">
      <c r="Y923" s="287"/>
      <c r="Z923" s="288">
        <v>8.248630410769195</v>
      </c>
      <c r="AA923" s="288">
        <v>4.9387716902148666</v>
      </c>
      <c r="AB923" s="288">
        <v>4.9000000000000004</v>
      </c>
      <c r="AC923" s="288">
        <v>9.5041874199022232</v>
      </c>
      <c r="AD923" s="288">
        <v>5.6568436999464149</v>
      </c>
    </row>
    <row r="924" spans="25:30" x14ac:dyDescent="0.3">
      <c r="Y924" s="287"/>
      <c r="Z924" s="288">
        <v>4.9444126262432988</v>
      </c>
      <c r="AA924" s="288">
        <v>5.9928651222231659</v>
      </c>
      <c r="AB924" s="288">
        <v>4.9000000000000004</v>
      </c>
      <c r="AC924" s="288">
        <v>4.2664217334053234</v>
      </c>
      <c r="AD924" s="288">
        <v>6.3547990049502374</v>
      </c>
    </row>
    <row r="925" spans="25:30" x14ac:dyDescent="0.3">
      <c r="Y925" s="287"/>
      <c r="Z925" s="288">
        <v>3.2042017283737718</v>
      </c>
      <c r="AA925" s="288">
        <v>5.9705731790883529</v>
      </c>
      <c r="AB925" s="288">
        <v>4.9000000000000004</v>
      </c>
      <c r="AC925" s="288">
        <v>8.0699699173747206</v>
      </c>
      <c r="AD925" s="288">
        <v>6.0947422941020255</v>
      </c>
    </row>
    <row r="926" spans="25:30" x14ac:dyDescent="0.3">
      <c r="Y926" s="287"/>
      <c r="Z926" s="288">
        <v>7.7967508429336423</v>
      </c>
      <c r="AA926" s="288">
        <v>6.5700788337822109</v>
      </c>
      <c r="AB926" s="288">
        <v>4.9000000000000004</v>
      </c>
      <c r="AC926" s="288">
        <v>4.3871793696864643</v>
      </c>
      <c r="AD926" s="288">
        <v>6.2321673271973816</v>
      </c>
    </row>
    <row r="927" spans="25:30" x14ac:dyDescent="0.3">
      <c r="Y927" s="287"/>
      <c r="Z927" s="288">
        <v>9.9490673531331115</v>
      </c>
      <c r="AA927" s="288">
        <v>5.6119779832240999</v>
      </c>
      <c r="AB927" s="288">
        <v>4.9000000000000004</v>
      </c>
      <c r="AC927" s="288">
        <v>7.1865313032309928</v>
      </c>
      <c r="AD927" s="288">
        <v>4.0461176790579048</v>
      </c>
    </row>
    <row r="928" spans="25:30" x14ac:dyDescent="0.3">
      <c r="Y928" s="287"/>
      <c r="Z928" s="288">
        <v>3.1121575956879233</v>
      </c>
      <c r="AA928" s="288">
        <v>5.4315298343071774</v>
      </c>
      <c r="AB928" s="288">
        <v>4.9000000000000004</v>
      </c>
      <c r="AC928" s="288">
        <v>6.0404016680957824</v>
      </c>
      <c r="AD928" s="288">
        <v>3.028124143686187</v>
      </c>
    </row>
    <row r="929" spans="25:30" x14ac:dyDescent="0.3">
      <c r="Y929" s="287"/>
      <c r="Z929" s="288">
        <v>8.735331279334531</v>
      </c>
      <c r="AA929" s="288">
        <v>5.7971135565090481</v>
      </c>
      <c r="AB929" s="288">
        <v>4.9000000000000004</v>
      </c>
      <c r="AC929" s="288">
        <v>4.1704798786861659</v>
      </c>
      <c r="AD929" s="288">
        <v>2.2651745217340595</v>
      </c>
    </row>
    <row r="930" spans="25:30" x14ac:dyDescent="0.3">
      <c r="Y930" s="287"/>
      <c r="Z930" s="288">
        <v>1.5419244568624153</v>
      </c>
      <c r="AA930" s="288">
        <v>6.0701824678012697</v>
      </c>
      <c r="AB930" s="288">
        <v>4.9000000000000004</v>
      </c>
      <c r="AC930" s="288">
        <v>-5.7981601170741186</v>
      </c>
      <c r="AD930" s="288">
        <v>2.2262673501124732</v>
      </c>
    </row>
    <row r="931" spans="25:30" x14ac:dyDescent="0.3">
      <c r="Y931" s="287"/>
      <c r="Z931" s="288">
        <v>3.6812755838248488</v>
      </c>
      <c r="AA931" s="288">
        <v>5.3740078058687439</v>
      </c>
      <c r="AB931" s="288">
        <v>4.9000000000000004</v>
      </c>
      <c r="AC931" s="288">
        <v>-2.8595330141966997</v>
      </c>
      <c r="AD931" s="288">
        <v>1.27044130888773</v>
      </c>
    </row>
    <row r="932" spans="25:30" x14ac:dyDescent="0.3">
      <c r="Y932" s="287"/>
      <c r="Z932" s="288">
        <v>5.7632877837868719</v>
      </c>
      <c r="AA932" s="288">
        <v>6.263703441918949</v>
      </c>
      <c r="AB932" s="288">
        <v>4.9000000000000004</v>
      </c>
      <c r="AC932" s="288">
        <v>2.7293225637098288</v>
      </c>
      <c r="AD932" s="288">
        <v>2.3423263764004219</v>
      </c>
    </row>
    <row r="933" spans="25:30" x14ac:dyDescent="0.3">
      <c r="Y933" s="287"/>
      <c r="Z933" s="288">
        <v>9.7082332219791834</v>
      </c>
      <c r="AA933" s="288">
        <v>6.9807032286039714</v>
      </c>
      <c r="AB933" s="288">
        <v>4.9000000000000004</v>
      </c>
      <c r="AC933" s="288">
        <v>4.1148291683353619</v>
      </c>
      <c r="AD933" s="288">
        <v>2.6524586924481741</v>
      </c>
    </row>
    <row r="934" spans="25:30" x14ac:dyDescent="0.3">
      <c r="Y934" s="287"/>
      <c r="Z934" s="288">
        <v>5.075844719605433</v>
      </c>
      <c r="AA934" s="288">
        <v>8.2423103407510219</v>
      </c>
      <c r="AB934" s="288">
        <v>4.9000000000000004</v>
      </c>
      <c r="AC934" s="288">
        <v>0.49574901465778964</v>
      </c>
      <c r="AD934" s="288">
        <v>2.8253707226702454</v>
      </c>
    </row>
    <row r="935" spans="25:30" x14ac:dyDescent="0.3">
      <c r="Y935" s="287"/>
      <c r="Z935" s="288">
        <v>9.3400270480393601</v>
      </c>
      <c r="AA935" s="288">
        <v>8.4222684903217502</v>
      </c>
      <c r="AB935" s="288">
        <v>4.9000000000000004</v>
      </c>
      <c r="AC935" s="288">
        <v>13.543597140684625</v>
      </c>
      <c r="AD935" s="288">
        <v>2.9416823513248573</v>
      </c>
    </row>
    <row r="936" spans="25:30" x14ac:dyDescent="0.3">
      <c r="Y936" s="287"/>
      <c r="Z936" s="288">
        <v>13.754329786129688</v>
      </c>
      <c r="AA936" s="288">
        <v>8.733783999750024</v>
      </c>
      <c r="AB936" s="288">
        <v>4.9000000000000004</v>
      </c>
      <c r="AC936" s="288">
        <v>6.3414060910204313</v>
      </c>
      <c r="AD936" s="288">
        <v>3.2799208573217413</v>
      </c>
    </row>
    <row r="937" spans="25:30" x14ac:dyDescent="0.3">
      <c r="Y937" s="287"/>
      <c r="Z937" s="288">
        <v>10.373174241891771</v>
      </c>
      <c r="AA937" s="288">
        <v>8.1802702875995283</v>
      </c>
      <c r="AB937" s="288">
        <v>4.9000000000000004</v>
      </c>
      <c r="AC937" s="288">
        <v>-4.5877759055196208</v>
      </c>
      <c r="AD937" s="288">
        <v>3.0844788431130121</v>
      </c>
    </row>
    <row r="938" spans="25:30" x14ac:dyDescent="0.3">
      <c r="Y938" s="287"/>
      <c r="Z938" s="288">
        <v>4.9409826308199349</v>
      </c>
      <c r="AA938" s="288">
        <v>8.2921673567953444</v>
      </c>
      <c r="AB938" s="288">
        <v>4.9000000000000004</v>
      </c>
      <c r="AC938" s="288">
        <v>-2.0453516136144145</v>
      </c>
      <c r="AD938" s="288">
        <v>3.0848541844300001</v>
      </c>
    </row>
    <row r="939" spans="25:30" x14ac:dyDescent="0.3">
      <c r="Y939" s="287"/>
      <c r="Z939" s="288">
        <v>7.943896349784799</v>
      </c>
      <c r="AA939" s="288">
        <v>7.5076411317322016</v>
      </c>
      <c r="AB939" s="288">
        <v>4.9000000000000004</v>
      </c>
      <c r="AC939" s="288">
        <v>5.0969921056880167</v>
      </c>
      <c r="AD939" s="288">
        <v>1.1691631804237008</v>
      </c>
    </row>
    <row r="940" spans="25:30" x14ac:dyDescent="0.3">
      <c r="Y940" s="287"/>
      <c r="Z940" s="288">
        <v>5.8336372369257088</v>
      </c>
      <c r="AA940" s="288">
        <v>7.1858984780951243</v>
      </c>
      <c r="AB940" s="288">
        <v>4.9000000000000004</v>
      </c>
      <c r="AC940" s="288">
        <v>2.7467350688742584</v>
      </c>
      <c r="AD940" s="288">
        <v>0.76028570416819719</v>
      </c>
    </row>
    <row r="941" spans="25:30" x14ac:dyDescent="0.3">
      <c r="Y941" s="287"/>
      <c r="Z941" s="288">
        <v>5.859124203976144</v>
      </c>
      <c r="AA941" s="288">
        <v>7.7157398725424047</v>
      </c>
      <c r="AB941" s="288">
        <v>4.9000000000000004</v>
      </c>
      <c r="AC941" s="288">
        <v>0.4983764038767049</v>
      </c>
      <c r="AD941" s="288">
        <v>1.9693058365282903</v>
      </c>
    </row>
    <row r="942" spans="25:30" x14ac:dyDescent="0.3">
      <c r="Y942" s="287"/>
      <c r="Z942" s="288">
        <v>3.8483434725973606</v>
      </c>
      <c r="AA942" s="288">
        <v>8.164395923642477</v>
      </c>
      <c r="AB942" s="288">
        <v>4.9000000000000004</v>
      </c>
      <c r="AC942" s="288">
        <v>0.13376011264053034</v>
      </c>
      <c r="AD942" s="288">
        <v>2.4353571165438916</v>
      </c>
    </row>
    <row r="943" spans="25:30" x14ac:dyDescent="0.3">
      <c r="Y943" s="287"/>
      <c r="Z943" s="288">
        <v>11.502131210670145</v>
      </c>
      <c r="AA943" s="288">
        <v>8.0488038298535116</v>
      </c>
      <c r="AB943" s="288">
        <v>4.9000000000000004</v>
      </c>
      <c r="AC943" s="288">
        <v>3.4792637572319052</v>
      </c>
      <c r="AD943" s="288">
        <v>2.285529191276475</v>
      </c>
    </row>
    <row r="944" spans="25:30" x14ac:dyDescent="0.3">
      <c r="Y944" s="287"/>
      <c r="Z944" s="288">
        <v>14.082064003022735</v>
      </c>
      <c r="AA944" s="288">
        <v>8.4634598276876201</v>
      </c>
      <c r="AB944" s="288">
        <v>4.9000000000000004</v>
      </c>
      <c r="AC944" s="288">
        <v>3.8753650210010306</v>
      </c>
      <c r="AD944" s="288">
        <v>2.9492770481495785</v>
      </c>
    </row>
    <row r="945" spans="25:35" x14ac:dyDescent="0.3">
      <c r="Y945" s="287"/>
      <c r="Z945" s="288">
        <v>8.0815749885204529</v>
      </c>
      <c r="AA945" s="288">
        <v>8.8044918019305669</v>
      </c>
      <c r="AB945" s="288">
        <v>4.9000000000000004</v>
      </c>
      <c r="AC945" s="288">
        <v>1.2170073464947961</v>
      </c>
      <c r="AD945" s="288">
        <v>3.6279313413014376</v>
      </c>
    </row>
    <row r="946" spans="25:35" x14ac:dyDescent="0.3">
      <c r="Y946" s="287"/>
      <c r="Z946" s="288">
        <v>7.1347516932620394</v>
      </c>
      <c r="AA946" s="288">
        <v>9.8423385296850494</v>
      </c>
      <c r="AB946" s="288">
        <v>4.9000000000000004</v>
      </c>
      <c r="AC946" s="288">
        <v>4.0481966288161004</v>
      </c>
      <c r="AD946" s="288">
        <v>4.9392242224599334</v>
      </c>
    </row>
    <row r="947" spans="25:35" x14ac:dyDescent="0.3">
      <c r="Y947" s="287"/>
      <c r="Z947" s="288">
        <v>8.7362292217644697</v>
      </c>
      <c r="AA947" s="288">
        <v>10.117589514755689</v>
      </c>
      <c r="AB947" s="288">
        <v>4.9000000000000004</v>
      </c>
      <c r="AC947" s="288">
        <v>7.3929700669859812</v>
      </c>
      <c r="AD947" s="288">
        <v>5.783423625751559</v>
      </c>
    </row>
    <row r="948" spans="25:35" x14ac:dyDescent="0.3">
      <c r="Y948" s="287"/>
      <c r="Z948" s="288">
        <v>8.2463480236767701</v>
      </c>
      <c r="AA948" s="288">
        <v>9.806472137897229</v>
      </c>
      <c r="AB948" s="288">
        <v>4.9000000000000004</v>
      </c>
      <c r="AC948" s="288">
        <v>5.2489564559397195</v>
      </c>
      <c r="AD948" s="288">
        <v>7.3928333494453131</v>
      </c>
    </row>
    <row r="949" spans="25:35" x14ac:dyDescent="0.3">
      <c r="Y949" s="287"/>
      <c r="Z949" s="288">
        <v>11.113270566878736</v>
      </c>
      <c r="AA949" s="288">
        <v>10.151265184818797</v>
      </c>
      <c r="AB949" s="288">
        <v>4.9000000000000004</v>
      </c>
      <c r="AC949" s="288">
        <v>9.3128102807499999</v>
      </c>
      <c r="AD949" s="288">
        <v>7.8583666190225854</v>
      </c>
      <c r="AE949" s="288"/>
      <c r="AF949" s="288"/>
      <c r="AG949" s="288"/>
      <c r="AH949" s="288"/>
      <c r="AI949" s="288"/>
    </row>
    <row r="950" spans="25:35" x14ac:dyDescent="0.3">
      <c r="Y950" s="287"/>
      <c r="Z950" s="288">
        <v>13.428888106164624</v>
      </c>
      <c r="AA950" s="288">
        <v>10.42055098476985</v>
      </c>
      <c r="AB950" s="288">
        <v>4.9000000000000004</v>
      </c>
      <c r="AC950" s="288">
        <v>9.3886595802732842</v>
      </c>
      <c r="AD950" s="288">
        <v>7.8782587306185548</v>
      </c>
      <c r="AE950" s="288"/>
      <c r="AF950" s="288"/>
      <c r="AG950" s="288"/>
      <c r="AH950" s="288"/>
      <c r="AI950" s="288"/>
    </row>
    <row r="951" spans="25:35" x14ac:dyDescent="0.3">
      <c r="Y951" s="287">
        <v>44774</v>
      </c>
      <c r="Z951" s="288">
        <v>11.904242365013515</v>
      </c>
      <c r="AA951" s="288">
        <v>9.7983571530491265</v>
      </c>
      <c r="AB951" s="288">
        <v>4.9000000000000004</v>
      </c>
      <c r="AC951" s="288">
        <v>15.141233086857312</v>
      </c>
      <c r="AD951" s="288">
        <v>6.8961711059710478</v>
      </c>
      <c r="AE951" s="288"/>
      <c r="AF951" s="288"/>
      <c r="AG951" s="288"/>
      <c r="AH951" s="288"/>
      <c r="AI951" s="288"/>
    </row>
    <row r="952" spans="25:35" x14ac:dyDescent="0.3">
      <c r="Y952" s="287"/>
      <c r="Z952" s="288">
        <v>10.495126316971421</v>
      </c>
      <c r="AA952" s="288">
        <v>9.2131842604421923</v>
      </c>
      <c r="AB952" s="288">
        <v>4.9000000000000004</v>
      </c>
      <c r="AC952" s="288">
        <v>4.4757402335357028</v>
      </c>
      <c r="AD952" s="288">
        <v>6.8373377052951474</v>
      </c>
      <c r="AE952" s="288"/>
      <c r="AF952" s="288"/>
      <c r="AG952" s="288"/>
      <c r="AH952" s="288"/>
      <c r="AI952" s="288"/>
    </row>
    <row r="953" spans="25:35" x14ac:dyDescent="0.3">
      <c r="Y953" s="287"/>
      <c r="Z953" s="288">
        <v>9.0197522929194172</v>
      </c>
      <c r="AA953" s="288">
        <v>8.4926348102994371</v>
      </c>
      <c r="AB953" s="288">
        <v>4.9000000000000004</v>
      </c>
      <c r="AC953" s="288">
        <v>4.1874414099878834</v>
      </c>
      <c r="AD953" s="288">
        <v>6.2063507439145083</v>
      </c>
      <c r="AE953" s="288"/>
      <c r="AF953" s="288"/>
      <c r="AG953" s="288"/>
      <c r="AH953" s="288"/>
      <c r="AI953" s="288"/>
    </row>
    <row r="954" spans="25:35" x14ac:dyDescent="0.3">
      <c r="Y954" s="287"/>
      <c r="Z954" s="288">
        <v>4.3808723997193884</v>
      </c>
      <c r="AA954" s="288">
        <v>7.4236163123083738</v>
      </c>
      <c r="AB954" s="288">
        <v>4.9000000000000004</v>
      </c>
      <c r="AC954" s="288">
        <v>0.51835669445343058</v>
      </c>
      <c r="AD954" s="288">
        <v>5.2391883454012191</v>
      </c>
      <c r="AE954" s="288"/>
      <c r="AF954" s="288"/>
      <c r="AG954" s="288"/>
      <c r="AH954" s="288"/>
      <c r="AI954" s="288"/>
    </row>
    <row r="955" spans="25:35" x14ac:dyDescent="0.3">
      <c r="Y955" s="287"/>
      <c r="Z955" s="288">
        <v>4.1501377754282345</v>
      </c>
      <c r="AA955" s="288">
        <v>6.4217177435764725</v>
      </c>
      <c r="AB955" s="288">
        <v>4.9000000000000004</v>
      </c>
      <c r="AC955" s="288">
        <v>4.8371226512084178</v>
      </c>
      <c r="AD955" s="288">
        <v>3.1661898948495582</v>
      </c>
      <c r="AE955" s="288"/>
      <c r="AF955" s="288"/>
      <c r="AG955" s="288"/>
      <c r="AH955" s="288"/>
      <c r="AI955" s="288"/>
    </row>
    <row r="956" spans="25:35" x14ac:dyDescent="0.3">
      <c r="Y956" s="287"/>
      <c r="Z956" s="288">
        <v>6.069424415879455</v>
      </c>
      <c r="AA956" s="288">
        <v>6.0245025394752307</v>
      </c>
      <c r="AB956" s="288">
        <v>4.9000000000000004</v>
      </c>
      <c r="AC956" s="288">
        <v>4.8959015510855295</v>
      </c>
      <c r="AD956" s="288">
        <v>3.7556327909590346</v>
      </c>
      <c r="AE956" s="288"/>
      <c r="AF956" s="288"/>
      <c r="AG956" s="288"/>
      <c r="AH956" s="288"/>
      <c r="AI956" s="288"/>
    </row>
    <row r="957" spans="25:35" x14ac:dyDescent="0.3">
      <c r="Y957" s="287"/>
      <c r="Z957" s="288">
        <v>5.9457586202271884</v>
      </c>
      <c r="AA957" s="288">
        <v>5.4179917058422209</v>
      </c>
      <c r="AB957" s="288">
        <v>4.9000000000000004</v>
      </c>
      <c r="AC957" s="288">
        <v>2.6185227906802595</v>
      </c>
      <c r="AD957" s="288">
        <v>3.4963411317004391</v>
      </c>
      <c r="AE957" s="288"/>
      <c r="AF957" s="288"/>
      <c r="AG957" s="288"/>
      <c r="AH957" s="288"/>
      <c r="AI957" s="288"/>
    </row>
    <row r="958" spans="25:35" x14ac:dyDescent="0.3">
      <c r="Y958" s="287"/>
      <c r="Z958" s="288">
        <v>4.8909523838902089</v>
      </c>
      <c r="AA958" s="288">
        <v>5.2221154188708523</v>
      </c>
      <c r="AB958" s="288">
        <v>4.9000000000000004</v>
      </c>
      <c r="AC958" s="288">
        <v>0.6302439329956826</v>
      </c>
      <c r="AD958" s="288">
        <v>3.4084918956988628</v>
      </c>
      <c r="AE958" s="288"/>
    </row>
    <row r="959" spans="25:35" x14ac:dyDescent="0.3">
      <c r="Y959" s="287"/>
      <c r="Z959" s="288">
        <v>7.7146198882627228</v>
      </c>
      <c r="AA959" s="288">
        <v>4.8586288748527027</v>
      </c>
      <c r="AB959" s="288">
        <v>4.9000000000000004</v>
      </c>
      <c r="AC959" s="288">
        <v>8.6018405063020396</v>
      </c>
      <c r="AD959" s="288">
        <v>3.0809461121205897</v>
      </c>
    </row>
    <row r="960" spans="25:35" x14ac:dyDescent="0.3">
      <c r="Y960" s="287"/>
      <c r="Z960" s="288">
        <v>4.7741764574883501</v>
      </c>
      <c r="AA960" s="288">
        <v>4.7858546337079035</v>
      </c>
      <c r="AB960" s="288">
        <v>4.9000000000000004</v>
      </c>
      <c r="AC960" s="288">
        <v>2.3723997951777136</v>
      </c>
      <c r="AD960" s="288">
        <v>3.5553615318220744</v>
      </c>
    </row>
    <row r="961" spans="25:30" x14ac:dyDescent="0.3">
      <c r="Y961" s="287"/>
      <c r="Z961" s="288">
        <v>3.0097383909198068</v>
      </c>
      <c r="AA961" s="288">
        <v>4.1154592840507451</v>
      </c>
      <c r="AB961" s="288">
        <v>4.9000000000000004</v>
      </c>
      <c r="AC961" s="288">
        <v>-9.6587957557602522E-2</v>
      </c>
      <c r="AD961" s="288">
        <v>3.9000890107113002</v>
      </c>
    </row>
    <row r="962" spans="25:30" x14ac:dyDescent="0.3">
      <c r="Y962" s="287"/>
      <c r="Z962" s="288">
        <v>1.6057319673011827</v>
      </c>
      <c r="AA962" s="288">
        <v>2.9721978200751837</v>
      </c>
      <c r="AB962" s="288">
        <v>4.9000000000000004</v>
      </c>
      <c r="AC962" s="288">
        <v>2.5443021661605059</v>
      </c>
      <c r="AD962" s="288">
        <v>4.069423733164423</v>
      </c>
    </row>
    <row r="963" spans="25:30" x14ac:dyDescent="0.3">
      <c r="Y963" s="287"/>
      <c r="Z963" s="288">
        <v>5.5600047278658593</v>
      </c>
      <c r="AA963" s="288">
        <v>1.9615254936787618</v>
      </c>
      <c r="AB963" s="288">
        <v>4.9000000000000004</v>
      </c>
      <c r="AC963" s="288">
        <v>8.2168094889959207</v>
      </c>
      <c r="AD963" s="288">
        <v>3.9001901096910978</v>
      </c>
    </row>
    <row r="964" spans="25:30" x14ac:dyDescent="0.3">
      <c r="Y964" s="287"/>
      <c r="Z964" s="288">
        <v>1.2529911726270888</v>
      </c>
      <c r="AA964" s="288">
        <v>1.3330870225581057</v>
      </c>
      <c r="AB964" s="288">
        <v>4.9000000000000004</v>
      </c>
      <c r="AC964" s="288">
        <v>5.0316151429048404</v>
      </c>
      <c r="AD964" s="288">
        <v>3.5879715794226672</v>
      </c>
    </row>
    <row r="965" spans="25:30" x14ac:dyDescent="0.3">
      <c r="Y965" s="287"/>
      <c r="Z965" s="288">
        <v>-3.111877863938723</v>
      </c>
      <c r="AA965" s="288">
        <v>1.035059228087349</v>
      </c>
      <c r="AB965" s="288">
        <v>4.9000000000000004</v>
      </c>
      <c r="AC965" s="288">
        <v>1.8155869901675459</v>
      </c>
      <c r="AD965" s="288">
        <v>3.0888342873235763</v>
      </c>
    </row>
    <row r="966" spans="25:30" x14ac:dyDescent="0.3">
      <c r="Y966" s="287"/>
      <c r="Z966" s="288">
        <v>0.63991360348776882</v>
      </c>
      <c r="AA966" s="288">
        <v>0.77527540606799417</v>
      </c>
      <c r="AB966" s="288">
        <v>4.9000000000000004</v>
      </c>
      <c r="AC966" s="288">
        <v>7.4172051419887595</v>
      </c>
      <c r="AD966" s="288">
        <v>3.1469244628610449</v>
      </c>
    </row>
    <row r="967" spans="25:30" x14ac:dyDescent="0.3">
      <c r="Y967" s="287"/>
      <c r="Z967" s="288">
        <v>0.3751071596437584</v>
      </c>
      <c r="AA967" s="288">
        <v>0.62895031126017054</v>
      </c>
      <c r="AB967" s="288">
        <v>4.9000000000000004</v>
      </c>
      <c r="AC967" s="288">
        <v>0.18687008329870025</v>
      </c>
      <c r="AD967" s="288">
        <v>2.7585646498019765</v>
      </c>
    </row>
    <row r="968" spans="25:30" x14ac:dyDescent="0.3">
      <c r="Y968" s="287"/>
      <c r="Z968" s="288">
        <v>0.92354382962450732</v>
      </c>
      <c r="AA968" s="288">
        <v>1.1513178397471198</v>
      </c>
      <c r="AB968" s="288">
        <v>4.9000000000000004</v>
      </c>
      <c r="AC968" s="288">
        <v>-3.5905490022512367</v>
      </c>
      <c r="AD968" s="288">
        <v>3.2217089053709946</v>
      </c>
    </row>
    <row r="969" spans="25:30" x14ac:dyDescent="0.3">
      <c r="Y969" s="287"/>
      <c r="Z969" s="288">
        <v>-0.21275478683430094</v>
      </c>
      <c r="AA969" s="288">
        <v>1.6650840303563839</v>
      </c>
      <c r="AB969" s="288">
        <v>4.9000000000000004</v>
      </c>
      <c r="AC969" s="288">
        <v>2.9509333949227852</v>
      </c>
      <c r="AD969" s="288">
        <v>3.4681129112335856</v>
      </c>
    </row>
    <row r="970" spans="25:30" x14ac:dyDescent="0.3">
      <c r="Y970" s="287"/>
      <c r="Z970" s="288">
        <v>4.535729064211095</v>
      </c>
      <c r="AA970" s="288">
        <v>2.4289181265540911</v>
      </c>
      <c r="AB970" s="288">
        <v>4.9000000000000004</v>
      </c>
      <c r="AC970" s="288">
        <v>5.4982907975824418</v>
      </c>
      <c r="AD970" s="288">
        <v>3.3684804476412</v>
      </c>
    </row>
    <row r="971" spans="25:30" x14ac:dyDescent="0.3">
      <c r="Y971" s="287"/>
      <c r="Z971" s="288">
        <v>4.9095638720357329</v>
      </c>
      <c r="AA971" s="288">
        <v>2.8333030308498892</v>
      </c>
      <c r="AB971" s="288">
        <v>4.9000000000000004</v>
      </c>
      <c r="AC971" s="288">
        <v>8.2736249318879658</v>
      </c>
      <c r="AD971" s="288">
        <v>3.4340135757947956</v>
      </c>
    </row>
    <row r="972" spans="25:30" x14ac:dyDescent="0.3">
      <c r="Y972" s="287"/>
      <c r="Z972" s="288">
        <v>0.48448547032612566</v>
      </c>
      <c r="AA972" s="288">
        <v>3.1251855293224438</v>
      </c>
      <c r="AB972" s="288">
        <v>4.9000000000000004</v>
      </c>
      <c r="AC972" s="288">
        <v>3.5404150312056828</v>
      </c>
      <c r="AD972" s="288">
        <v>4.2273092233004865</v>
      </c>
    </row>
    <row r="973" spans="25:30" x14ac:dyDescent="0.3">
      <c r="Y973" s="287"/>
      <c r="Z973" s="288">
        <v>5.9867522768717194</v>
      </c>
      <c r="AA973" s="288">
        <v>3.8707384593356906</v>
      </c>
      <c r="AB973" s="288">
        <v>4.9000000000000004</v>
      </c>
      <c r="AC973" s="288">
        <v>6.7197778968420607</v>
      </c>
      <c r="AD973" s="288">
        <v>4.0873090888143748</v>
      </c>
    </row>
    <row r="974" spans="25:30" x14ac:dyDescent="0.3">
      <c r="Y974" s="287"/>
      <c r="Z974" s="288">
        <v>3.2058014897143443</v>
      </c>
      <c r="AA974" s="288">
        <v>3.9268333144932837</v>
      </c>
      <c r="AB974" s="288">
        <v>4.9000000000000004</v>
      </c>
      <c r="AC974" s="288">
        <v>0.6456019803738684</v>
      </c>
      <c r="AD974" s="288">
        <v>3.7527356447480287</v>
      </c>
    </row>
    <row r="975" spans="25:30" x14ac:dyDescent="0.3">
      <c r="Y975" s="287"/>
      <c r="Z975" s="288">
        <v>2.96672131893239</v>
      </c>
      <c r="AA975" s="288">
        <v>4.2424853123842956</v>
      </c>
      <c r="AB975" s="288">
        <v>4.9000000000000004</v>
      </c>
      <c r="AC975" s="288">
        <v>1.9625205302886002</v>
      </c>
      <c r="AD975" s="288">
        <v>3.3144377772759168</v>
      </c>
    </row>
    <row r="976" spans="25:30" x14ac:dyDescent="0.3">
      <c r="Y976" s="287"/>
      <c r="Z976" s="288">
        <v>5.0061157232584268</v>
      </c>
      <c r="AA976" s="288">
        <v>4.7937976915526708</v>
      </c>
      <c r="AB976" s="288">
        <v>4.9000000000000004</v>
      </c>
      <c r="AC976" s="288">
        <v>1.9709324535200068</v>
      </c>
      <c r="AD976" s="288">
        <v>3.5355617426269594</v>
      </c>
    </row>
    <row r="977" spans="25:30" x14ac:dyDescent="0.3">
      <c r="Y977" s="287"/>
      <c r="Z977" s="288">
        <v>4.9283930503142486</v>
      </c>
      <c r="AA977" s="288">
        <v>4.6174650766923566</v>
      </c>
      <c r="AB977" s="288">
        <v>4.9000000000000004</v>
      </c>
      <c r="AC977" s="288">
        <v>3.1562766891180161</v>
      </c>
      <c r="AD977" s="288">
        <v>3.2058897102240911</v>
      </c>
    </row>
    <row r="978" spans="25:30" x14ac:dyDescent="0.3">
      <c r="Y978" s="287"/>
      <c r="Z978" s="288">
        <v>7.1191278572728187</v>
      </c>
      <c r="AA978" s="288">
        <v>4.1777137545838849</v>
      </c>
      <c r="AB978" s="288">
        <v>4.9000000000000004</v>
      </c>
      <c r="AC978" s="288">
        <v>5.2055398595831832</v>
      </c>
      <c r="AD978" s="288">
        <v>3.0281110559033499</v>
      </c>
    </row>
    <row r="979" spans="25:30" x14ac:dyDescent="0.3">
      <c r="Y979" s="287"/>
      <c r="Z979" s="288">
        <v>4.3436721245047494</v>
      </c>
      <c r="AA979" s="288">
        <v>3.7673487138306689</v>
      </c>
      <c r="AB979" s="288">
        <v>4.9000000000000004</v>
      </c>
      <c r="AC979" s="288">
        <v>5.0882827886629798</v>
      </c>
      <c r="AD979" s="288">
        <v>2.252107970490568</v>
      </c>
    </row>
    <row r="980" spans="25:30" x14ac:dyDescent="0.3">
      <c r="Y980" s="287"/>
      <c r="Z980" s="288">
        <v>4.7524239728495186</v>
      </c>
      <c r="AA980" s="288">
        <v>3.3340279773684114</v>
      </c>
      <c r="AB980" s="288">
        <v>4.9000000000000004</v>
      </c>
      <c r="AC980" s="288">
        <v>4.4120736700219823</v>
      </c>
      <c r="AD980" s="288">
        <v>2.0802022622032177</v>
      </c>
    </row>
    <row r="981" spans="25:30" x14ac:dyDescent="0.3">
      <c r="Y981" s="287"/>
      <c r="Z981" s="288">
        <v>0.12754223495504413</v>
      </c>
      <c r="AA981" s="288">
        <v>2.6701497505379712</v>
      </c>
      <c r="AB981" s="288">
        <v>4.9000000000000004</v>
      </c>
      <c r="AC981" s="288">
        <v>-0.59884859987131733</v>
      </c>
      <c r="AD981" s="288">
        <v>1.2425228511172131</v>
      </c>
    </row>
    <row r="982" spans="25:30" x14ac:dyDescent="0.3">
      <c r="Y982" s="287">
        <v>44805</v>
      </c>
      <c r="Z982" s="288">
        <v>9.4166033659872639E-2</v>
      </c>
      <c r="AA982" s="288">
        <v>1.7871726518944124</v>
      </c>
      <c r="AB982" s="288">
        <v>4.9000000000000004</v>
      </c>
      <c r="AC982" s="288">
        <v>-3.4695010676008735</v>
      </c>
      <c r="AD982" s="288">
        <v>0.32362377613481946</v>
      </c>
    </row>
    <row r="983" spans="25:30" x14ac:dyDescent="0.3">
      <c r="Y983" s="287"/>
      <c r="Z983" s="288">
        <v>1.9728705680226302</v>
      </c>
      <c r="AA983" s="288">
        <v>1.1535780994695419</v>
      </c>
      <c r="AB983" s="288">
        <v>4.9000000000000004</v>
      </c>
      <c r="AC983" s="288">
        <v>0.76759249550855202</v>
      </c>
      <c r="AD983" s="288">
        <v>-0.32341864977652179</v>
      </c>
    </row>
    <row r="984" spans="25:30" x14ac:dyDescent="0.3">
      <c r="Y984" s="287"/>
      <c r="Z984" s="288">
        <v>0.28124546250116711</v>
      </c>
      <c r="AA984" s="288">
        <v>0.44438983140822957</v>
      </c>
      <c r="AB984" s="288">
        <v>4.9000000000000004</v>
      </c>
      <c r="AC984" s="288">
        <v>-2.7074791884840153</v>
      </c>
      <c r="AD984" s="288">
        <v>-0.76383161442946346</v>
      </c>
    </row>
    <row r="985" spans="25:30" x14ac:dyDescent="0.3">
      <c r="Y985" s="287"/>
      <c r="Z985" s="288">
        <v>0.93828816676790616</v>
      </c>
      <c r="AA985" s="288">
        <v>0.53006925130571358</v>
      </c>
      <c r="AB985" s="288">
        <v>4.9000000000000004</v>
      </c>
      <c r="AC985" s="288">
        <v>-1.2267536652935718</v>
      </c>
      <c r="AD985" s="288">
        <v>-0.38575030843221569</v>
      </c>
    </row>
    <row r="986" spans="25:30" x14ac:dyDescent="0.3">
      <c r="Y986" s="287"/>
      <c r="Z986" s="288">
        <v>-9.1489742469346269E-2</v>
      </c>
      <c r="AA986" s="288">
        <v>0.47062192164320027</v>
      </c>
      <c r="AB986" s="288">
        <v>4.9000000000000004</v>
      </c>
      <c r="AC986" s="288">
        <v>0.55898580728359093</v>
      </c>
      <c r="AD986" s="288">
        <v>0.18535073812002981</v>
      </c>
    </row>
    <row r="987" spans="25:30" x14ac:dyDescent="0.3">
      <c r="Y987" s="287"/>
      <c r="Z987" s="288">
        <v>-0.21189390357966681</v>
      </c>
      <c r="AA987" s="288">
        <v>-8.2432397693263423E-2</v>
      </c>
      <c r="AB987" s="288">
        <v>4.9000000000000004</v>
      </c>
      <c r="AC987" s="288">
        <v>1.3291829174513907</v>
      </c>
      <c r="AD987" s="288">
        <v>-7.8213003883088758E-2</v>
      </c>
    </row>
    <row r="988" spans="25:30" x14ac:dyDescent="0.3">
      <c r="Y988" s="287"/>
      <c r="Z988" s="288">
        <v>0.72729817423743226</v>
      </c>
      <c r="AA988" s="288">
        <v>-0.19501796602409613</v>
      </c>
      <c r="AB988" s="288">
        <v>4.9000000000000004</v>
      </c>
      <c r="AC988" s="288">
        <v>2.0477205421094169</v>
      </c>
      <c r="AD988" s="288">
        <v>1.3499300491531585E-2</v>
      </c>
    </row>
    <row r="989" spans="25:30" x14ac:dyDescent="0.3">
      <c r="Y989" s="287"/>
      <c r="Z989" s="288">
        <v>-0.32196527397772079</v>
      </c>
      <c r="AA989" s="288">
        <v>-6.9697055051768531E-3</v>
      </c>
      <c r="AB989" s="288">
        <v>4.9000000000000004</v>
      </c>
      <c r="AC989" s="288">
        <v>0.52820625826484502</v>
      </c>
      <c r="AD989" s="288">
        <v>0.51028248907871698</v>
      </c>
    </row>
    <row r="990" spans="25:30" x14ac:dyDescent="0.3">
      <c r="Y990" s="287"/>
      <c r="Z990" s="288">
        <v>-1.8985096673326156</v>
      </c>
      <c r="AA990" s="288">
        <v>-0.17124882779678541</v>
      </c>
      <c r="AB990" s="288">
        <v>4.9000000000000004</v>
      </c>
      <c r="AC990" s="288">
        <v>-1.0773536985132779</v>
      </c>
      <c r="AD990" s="288">
        <v>0.56372187683148156</v>
      </c>
    </row>
    <row r="991" spans="25:30" x14ac:dyDescent="0.3">
      <c r="Y991" s="287"/>
      <c r="Z991" s="288">
        <v>-0.50685351581466187</v>
      </c>
      <c r="AA991" s="288">
        <v>-3.5795382907769228E-2</v>
      </c>
      <c r="AB991" s="288">
        <v>4.9000000000000004</v>
      </c>
      <c r="AC991" s="288">
        <v>-2.0654930578616728</v>
      </c>
      <c r="AD991" s="288">
        <v>0.25502218501471169</v>
      </c>
    </row>
    <row r="992" spans="25:30" x14ac:dyDescent="0.3">
      <c r="Y992" s="287"/>
      <c r="Z992" s="288">
        <v>2.2546259904003412</v>
      </c>
      <c r="AA992" s="288">
        <v>-0.10200996796325408</v>
      </c>
      <c r="AB992" s="288">
        <v>4.9000000000000004</v>
      </c>
      <c r="AC992" s="288">
        <v>2.2507286548167258</v>
      </c>
      <c r="AD992" s="288">
        <v>-0.21051782653328693</v>
      </c>
    </row>
    <row r="993" spans="25:30" x14ac:dyDescent="0.3">
      <c r="Y993" s="287"/>
      <c r="Z993" s="288">
        <v>-1.2414435985106065</v>
      </c>
      <c r="AA993" s="288">
        <v>1.4755547123718595E-2</v>
      </c>
      <c r="AB993" s="288">
        <v>4.9000000000000004</v>
      </c>
      <c r="AC993" s="288">
        <v>0.93306152155294342</v>
      </c>
      <c r="AD993" s="288">
        <v>-0.68505743555625997</v>
      </c>
    </row>
    <row r="994" spans="25:30" x14ac:dyDescent="0.3">
      <c r="Y994" s="287"/>
      <c r="Z994" s="288">
        <v>0.73628021064344673</v>
      </c>
      <c r="AA994" s="288">
        <v>-8.8050457567360407E-2</v>
      </c>
      <c r="AB994" s="288">
        <v>4.9000000000000004</v>
      </c>
      <c r="AC994" s="288">
        <v>-0.83171492526599877</v>
      </c>
      <c r="AD994" s="288">
        <v>-1.1896826119511457</v>
      </c>
    </row>
    <row r="995" spans="25:30" x14ac:dyDescent="0.3">
      <c r="Y995" s="287"/>
      <c r="Z995" s="288">
        <v>0.26379607884903833</v>
      </c>
      <c r="AA995" s="288">
        <v>-0.16204863670163738</v>
      </c>
      <c r="AB995" s="288">
        <v>4.9000000000000004</v>
      </c>
      <c r="AC995" s="288">
        <v>-1.2110595387265732</v>
      </c>
      <c r="AD995" s="288">
        <v>-0.8522166908983918</v>
      </c>
    </row>
    <row r="996" spans="25:30" x14ac:dyDescent="0.3">
      <c r="Y996" s="287"/>
      <c r="Z996" s="288">
        <v>0.49539333163108767</v>
      </c>
      <c r="AA996" s="288">
        <v>8.5070643241406917E-3</v>
      </c>
      <c r="AB996" s="288">
        <v>4.9000000000000004</v>
      </c>
      <c r="AC996" s="288">
        <v>-2.7935710048959663</v>
      </c>
      <c r="AD996" s="288">
        <v>-0.8312980184475427</v>
      </c>
    </row>
    <row r="997" spans="25:30" x14ac:dyDescent="0.3">
      <c r="Y997" s="287"/>
      <c r="Z997" s="288">
        <v>-2.6181517001701686</v>
      </c>
      <c r="AA997" s="288">
        <v>0.43042930934574042</v>
      </c>
      <c r="AB997" s="288">
        <v>4.9000000000000004</v>
      </c>
      <c r="AC997" s="288">
        <v>-4.6097299332774782</v>
      </c>
      <c r="AD997" s="288">
        <v>-0.13524100067939621</v>
      </c>
    </row>
    <row r="998" spans="25:30" x14ac:dyDescent="0.3">
      <c r="Y998" s="287"/>
      <c r="Z998" s="288">
        <v>-1.0248407697546005</v>
      </c>
      <c r="AA998" s="288">
        <v>0.86402909829387653</v>
      </c>
      <c r="AB998" s="288">
        <v>4.9000000000000004</v>
      </c>
      <c r="AC998" s="288">
        <v>0.29676838950760498</v>
      </c>
      <c r="AD998" s="288">
        <v>1.3311299422184715</v>
      </c>
    </row>
    <row r="999" spans="25:30" x14ac:dyDescent="0.3">
      <c r="Y999" s="287"/>
      <c r="Z999" s="288">
        <v>3.4485158975807875</v>
      </c>
      <c r="AA999" s="288">
        <v>0.89677004245177871</v>
      </c>
      <c r="AB999" s="288">
        <v>4.9000000000000004</v>
      </c>
      <c r="AC999" s="288">
        <v>2.397159361972669</v>
      </c>
      <c r="AD999" s="288">
        <v>2.0373250069647315</v>
      </c>
    </row>
    <row r="1000" spans="25:30" x14ac:dyDescent="0.3">
      <c r="Y1000" s="287"/>
      <c r="Z1000" s="288">
        <v>1.7120121166405919</v>
      </c>
      <c r="AA1000" s="288">
        <v>0.83448270432308791</v>
      </c>
      <c r="AB1000" s="288">
        <v>4.9000000000000004</v>
      </c>
      <c r="AC1000" s="288">
        <v>5.8054606459299691</v>
      </c>
      <c r="AD1000" s="288">
        <v>2.741102607871162</v>
      </c>
    </row>
    <row r="1001" spans="25:30" x14ac:dyDescent="0.3">
      <c r="Y1001" s="287"/>
      <c r="Z1001" s="288">
        <v>3.7714787332803996</v>
      </c>
      <c r="AA1001" s="288">
        <v>1.270816525098988</v>
      </c>
      <c r="AB1001" s="288">
        <v>4.9000000000000004</v>
      </c>
      <c r="AC1001" s="288">
        <v>9.4328816750190754</v>
      </c>
      <c r="AD1001" s="288">
        <v>3.6739243583550296</v>
      </c>
    </row>
    <row r="1002" spans="25:30" x14ac:dyDescent="0.3">
      <c r="Y1002" s="287"/>
      <c r="Z1002" s="288">
        <v>0.49298268795435329</v>
      </c>
      <c r="AA1002" s="288">
        <v>1.3382726306745012</v>
      </c>
      <c r="AB1002" s="288">
        <v>4.9000000000000004</v>
      </c>
      <c r="AC1002" s="288">
        <v>3.7323059144972461</v>
      </c>
      <c r="AD1002" s="288">
        <v>3.6988202469255191</v>
      </c>
    </row>
    <row r="1003" spans="25:30" x14ac:dyDescent="0.3">
      <c r="Y1003" s="287"/>
      <c r="Z1003" s="288">
        <v>5.9381964730251369E-2</v>
      </c>
      <c r="AA1003" s="288">
        <v>0.56759197338008405</v>
      </c>
      <c r="AB1003" s="288">
        <v>4.9000000000000004</v>
      </c>
      <c r="AC1003" s="288">
        <v>2.1328722014490467</v>
      </c>
      <c r="AD1003" s="288">
        <v>3.2708080315030066</v>
      </c>
    </row>
    <row r="1004" spans="25:30" x14ac:dyDescent="0.3">
      <c r="Y1004" s="287"/>
      <c r="Z1004" s="288">
        <v>0.43618504526113355</v>
      </c>
      <c r="AA1004" s="288">
        <v>0.11753509967195587</v>
      </c>
      <c r="AB1004" s="288">
        <v>4.9000000000000004</v>
      </c>
      <c r="AC1004" s="288">
        <v>1.9200223201095952</v>
      </c>
      <c r="AD1004" s="288">
        <v>2.2891614034973133</v>
      </c>
    </row>
    <row r="1005" spans="25:30" x14ac:dyDescent="0.3">
      <c r="Y1005" s="287"/>
      <c r="Z1005" s="288">
        <v>-0.55264803072600799</v>
      </c>
      <c r="AA1005" s="288">
        <v>-0.57588871445100498</v>
      </c>
      <c r="AB1005" s="288">
        <v>4.9000000000000004</v>
      </c>
      <c r="AC1005" s="288">
        <v>0.47103960950103385</v>
      </c>
      <c r="AD1005" s="288">
        <v>0.67063629338732611</v>
      </c>
    </row>
    <row r="1006" spans="25:30" x14ac:dyDescent="0.3">
      <c r="Y1006" s="287"/>
      <c r="Z1006" s="288">
        <v>-1.9462487034801339</v>
      </c>
      <c r="AA1006" s="288">
        <v>-0.90026572381931891</v>
      </c>
      <c r="AB1006" s="288">
        <v>4.9000000000000004</v>
      </c>
      <c r="AC1006" s="288">
        <v>-0.59892614598491889</v>
      </c>
      <c r="AD1006" s="288">
        <v>-9.1955553077253532E-2</v>
      </c>
    </row>
    <row r="1007" spans="25:30" x14ac:dyDescent="0.3">
      <c r="Y1007" s="287"/>
      <c r="Z1007" s="288">
        <v>-1.4383859993163046</v>
      </c>
      <c r="AA1007" s="288">
        <v>-1.0684555911498339</v>
      </c>
      <c r="AB1007" s="288">
        <v>4.9000000000000004</v>
      </c>
      <c r="AC1007" s="288">
        <v>-1.0660657501098854</v>
      </c>
      <c r="AD1007" s="288">
        <v>-0.97344490051309307</v>
      </c>
    </row>
    <row r="1008" spans="25:30" x14ac:dyDescent="0.3">
      <c r="Y1008" s="287"/>
      <c r="Z1008" s="288">
        <v>-1.0824879655803261</v>
      </c>
      <c r="AA1008" s="288">
        <v>-1.3223739475826917</v>
      </c>
      <c r="AB1008" s="288">
        <v>4.9000000000000004</v>
      </c>
      <c r="AC1008" s="288">
        <v>-1.8967940957508347</v>
      </c>
      <c r="AD1008" s="288">
        <v>-1.7535901774106353</v>
      </c>
    </row>
    <row r="1009" spans="25:30" x14ac:dyDescent="0.3">
      <c r="Y1009" s="287"/>
      <c r="Z1009" s="288">
        <v>-1.7776563776238443</v>
      </c>
      <c r="AA1009" s="288">
        <v>-1.4994208005690897</v>
      </c>
      <c r="AB1009" s="288">
        <v>4.9000000000000004</v>
      </c>
      <c r="AC1009" s="288">
        <v>-1.6058370107548114</v>
      </c>
      <c r="AD1009" s="288">
        <v>-2.3306863956048329</v>
      </c>
    </row>
    <row r="1010" spans="25:30" x14ac:dyDescent="0.3">
      <c r="Y1010" s="287"/>
      <c r="Z1010" s="288">
        <v>-1.1179471065833535</v>
      </c>
      <c r="AA1010" s="288">
        <v>-0.93022593009479138</v>
      </c>
      <c r="AB1010" s="288">
        <v>4.9000000000000004</v>
      </c>
      <c r="AC1010" s="288">
        <v>-4.03755323060183</v>
      </c>
      <c r="AD1010" s="288">
        <v>-1.8335594316994031</v>
      </c>
    </row>
    <row r="1011" spans="25:30" x14ac:dyDescent="0.3">
      <c r="Y1011" s="287"/>
      <c r="Z1011" s="288">
        <v>-1.3412434497688701</v>
      </c>
      <c r="AA1011" s="288">
        <v>-1.1907785858604412</v>
      </c>
      <c r="AB1011" s="288">
        <v>4.9000000000000004</v>
      </c>
      <c r="AC1011" s="288">
        <v>-3.540994618173201</v>
      </c>
      <c r="AD1011" s="288">
        <v>-2.6420443625880461</v>
      </c>
    </row>
    <row r="1012" spans="25:30" x14ac:dyDescent="0.3">
      <c r="Y1012" s="287">
        <v>44835</v>
      </c>
      <c r="Z1012" s="288">
        <v>-1.7919760016307946</v>
      </c>
      <c r="AA1012" s="288">
        <v>-1.0558384709509847</v>
      </c>
      <c r="AB1012" s="288"/>
      <c r="AC1012" s="288">
        <v>-3.5686339178583495</v>
      </c>
      <c r="AD1012" s="288">
        <v>-2.9037632667799023</v>
      </c>
    </row>
    <row r="1013" spans="25:30" x14ac:dyDescent="0.3">
      <c r="Y1013" s="287"/>
      <c r="Z1013" s="288">
        <v>2.0381153898399553</v>
      </c>
      <c r="AA1013" s="288">
        <v>-1.1157755927328288</v>
      </c>
      <c r="AB1013" s="288"/>
      <c r="AC1013" s="288">
        <v>2.8809626013530902</v>
      </c>
      <c r="AD1013" s="288">
        <v>-2.5645884246954336</v>
      </c>
    </row>
    <row r="1014" spans="25:30" x14ac:dyDescent="0.3">
      <c r="Y1014" s="287"/>
      <c r="Z1014" s="288">
        <v>-3.2622545896758544</v>
      </c>
      <c r="AA1014" s="288">
        <v>-0.9629153259759019</v>
      </c>
      <c r="AB1014" s="288"/>
      <c r="AC1014" s="288">
        <v>-6.7254602663303871</v>
      </c>
      <c r="AD1014" s="288">
        <v>-2.5785989207239077</v>
      </c>
    </row>
    <row r="1015" spans="25:30" x14ac:dyDescent="0.3">
      <c r="Y1015" s="287"/>
      <c r="Z1015" s="288">
        <v>-0.13790716121413044</v>
      </c>
      <c r="AA1015" s="288">
        <v>-0.82892409009168855</v>
      </c>
      <c r="AB1015" s="288"/>
      <c r="AC1015" s="288">
        <v>-3.7288264250938283</v>
      </c>
      <c r="AD1015" s="288">
        <v>-2.3483647435491872</v>
      </c>
    </row>
    <row r="1016" spans="25:30" x14ac:dyDescent="0.3">
      <c r="Y1016" s="287"/>
      <c r="Z1016" s="288">
        <v>-2.1972162300967537</v>
      </c>
      <c r="AA1016" s="288">
        <v>-0.25714116613295174</v>
      </c>
      <c r="AB1016" s="288"/>
      <c r="AC1016" s="288">
        <v>0.76838688383647025</v>
      </c>
      <c r="AD1016" s="288">
        <v>-1.8012154687501314</v>
      </c>
    </row>
    <row r="1017" spans="25:30" x14ac:dyDescent="0.3">
      <c r="Y1017" s="287"/>
      <c r="Z1017" s="288">
        <v>-4.7925239284864807E-2</v>
      </c>
      <c r="AA1017" s="288">
        <v>-0.1092098762151222</v>
      </c>
      <c r="AB1017" s="288"/>
      <c r="AC1017" s="288">
        <v>-4.1356267028011473</v>
      </c>
      <c r="AD1017" s="288">
        <v>-2.10646176804834</v>
      </c>
    </row>
    <row r="1018" spans="25:30" x14ac:dyDescent="0.3">
      <c r="Y1018" s="287"/>
      <c r="Z1018" s="288">
        <v>-0.40330479857937718</v>
      </c>
      <c r="AA1018" s="288">
        <v>3.6700064303709388E-2</v>
      </c>
      <c r="AB1018" s="288"/>
      <c r="AC1018" s="288">
        <v>-1.9293553779501593</v>
      </c>
      <c r="AD1018" s="288">
        <v>-1.6856517745591577</v>
      </c>
    </row>
    <row r="1019" spans="25:30" x14ac:dyDescent="0.3">
      <c r="Y1019" s="287"/>
      <c r="Z1019" s="288">
        <v>2.2105044660803634</v>
      </c>
      <c r="AA1019" s="288">
        <v>-0.15960460367179513</v>
      </c>
      <c r="AB1019" s="288"/>
      <c r="AC1019" s="288">
        <v>0.26141100573504161</v>
      </c>
      <c r="AD1019" s="288">
        <v>-1.3802667032771012</v>
      </c>
    </row>
    <row r="1020" spans="25:30" x14ac:dyDescent="0.3">
      <c r="Y1020" s="287"/>
      <c r="Z1020" s="288">
        <v>3.0736344192647622</v>
      </c>
      <c r="AA1020" s="288">
        <v>4.1952964981054004E-2</v>
      </c>
      <c r="AB1020" s="288"/>
      <c r="AC1020" s="288">
        <v>0.74423850626563137</v>
      </c>
      <c r="AD1020" s="288">
        <v>-2.0498248811621522</v>
      </c>
    </row>
    <row r="1021" spans="25:30" x14ac:dyDescent="0.3">
      <c r="Y1021" s="287"/>
      <c r="Z1021" s="288">
        <v>-2.2408850060440342</v>
      </c>
      <c r="AA1021" s="288">
        <v>-0.2252823061452312</v>
      </c>
      <c r="AB1021" s="288"/>
      <c r="AC1021" s="288">
        <v>-3.7797903119061118</v>
      </c>
      <c r="AD1021" s="288">
        <v>-2.2331800160258024</v>
      </c>
    </row>
    <row r="1022" spans="25:30" x14ac:dyDescent="0.3">
      <c r="Y1022" s="287"/>
      <c r="Z1022" s="288">
        <v>-1.512039837042662</v>
      </c>
      <c r="AA1022" s="288">
        <v>-0.41326451304105688</v>
      </c>
      <c r="AB1022" s="288"/>
      <c r="AC1022" s="288">
        <v>-1.5911309261194333</v>
      </c>
      <c r="AD1022" s="288">
        <v>-2.5281927099190256</v>
      </c>
    </row>
    <row r="1023" spans="25:30" x14ac:dyDescent="0.3">
      <c r="Y1023" s="287"/>
      <c r="Z1023" s="288">
        <v>-0.78631324952680925</v>
      </c>
      <c r="AA1023" s="288">
        <v>-0.67806535721783778</v>
      </c>
      <c r="AB1023" s="288"/>
      <c r="AC1023" s="288">
        <v>-3.9185203613588868</v>
      </c>
      <c r="AD1023" s="288">
        <v>-2.795685308079809</v>
      </c>
    </row>
    <row r="1024" spans="25:30" x14ac:dyDescent="0.3">
      <c r="Y1024" s="287"/>
      <c r="Z1024" s="288">
        <v>-1.9185721371688615</v>
      </c>
      <c r="AA1024" s="288">
        <v>-0.76453024482829768</v>
      </c>
      <c r="AB1024" s="288"/>
      <c r="AC1024" s="288">
        <v>-5.419112646846699</v>
      </c>
      <c r="AD1024" s="288">
        <v>-2.5519918430080071</v>
      </c>
    </row>
    <row r="1025" spans="25:30" x14ac:dyDescent="0.3">
      <c r="Y1025" s="287"/>
      <c r="Z1025" s="288">
        <v>-1.7191802468501565</v>
      </c>
      <c r="AA1025" s="288">
        <v>-1.1344388617083669</v>
      </c>
      <c r="AB1025" s="288"/>
      <c r="AC1025" s="288">
        <v>-3.994444235202721</v>
      </c>
      <c r="AD1025" s="288">
        <v>-2.5083078833176762</v>
      </c>
    </row>
    <row r="1026" spans="25:30" x14ac:dyDescent="0.3">
      <c r="Y1026" s="287"/>
      <c r="Z1026" s="288">
        <v>0.35689855684289762</v>
      </c>
      <c r="AA1026" s="288">
        <v>-0.83230598059216099</v>
      </c>
      <c r="AB1026" s="288"/>
      <c r="AC1026" s="288">
        <v>-1.6110371813904436</v>
      </c>
      <c r="AD1026" s="288">
        <v>-2.5238897383428713</v>
      </c>
    </row>
    <row r="1027" spans="25:30" x14ac:dyDescent="0.3">
      <c r="Y1027" s="287"/>
      <c r="Z1027" s="288">
        <v>2.4683802059915423</v>
      </c>
      <c r="AA1027" s="288">
        <v>-0.75689849349197658</v>
      </c>
      <c r="AB1027" s="288"/>
      <c r="AC1027" s="288">
        <v>2.4500927617682464</v>
      </c>
      <c r="AD1027" s="288">
        <v>-2.4472456361307571</v>
      </c>
    </row>
    <row r="1028" spans="25:30" x14ac:dyDescent="0.3">
      <c r="Y1028" s="287"/>
      <c r="Z1028" s="288">
        <v>-4.8302453242045207</v>
      </c>
      <c r="AA1028" s="288">
        <v>-0.36307814678433825</v>
      </c>
      <c r="AB1028" s="288"/>
      <c r="AC1028" s="288">
        <v>-3.4740025940737951</v>
      </c>
      <c r="AD1028" s="288">
        <v>-2.3344655106479775</v>
      </c>
    </row>
    <row r="1029" spans="25:30" x14ac:dyDescent="0.3">
      <c r="Y1029" s="287"/>
      <c r="Z1029" s="288">
        <v>0.60289033077078202</v>
      </c>
      <c r="AA1029" s="288">
        <v>0.56134314727404544</v>
      </c>
      <c r="AB1029" s="288"/>
      <c r="AC1029" s="288">
        <v>-1.7002039112958016</v>
      </c>
      <c r="AD1029" s="288">
        <v>-2.0421014449877481</v>
      </c>
    </row>
    <row r="1030" spans="25:30" x14ac:dyDescent="0.3">
      <c r="Y1030" s="287"/>
      <c r="Z1030" s="288">
        <v>-0.2584608398255186</v>
      </c>
      <c r="AA1030" s="288">
        <v>0.60796426317726471</v>
      </c>
      <c r="AB1030" s="288"/>
      <c r="AC1030" s="288">
        <v>-3.382011645874087</v>
      </c>
      <c r="AD1030" s="288">
        <v>-1.9684630730137798</v>
      </c>
    </row>
    <row r="1031" spans="25:30" x14ac:dyDescent="0.3">
      <c r="Y1031" s="287"/>
      <c r="Z1031" s="288">
        <v>0.83817028978460595</v>
      </c>
      <c r="AA1031" s="288">
        <v>0.42103180137251212</v>
      </c>
      <c r="AB1031" s="288"/>
      <c r="AC1031" s="288">
        <v>-4.6296517684672409</v>
      </c>
      <c r="AD1031" s="288">
        <v>-2.4470584689480472</v>
      </c>
    </row>
    <row r="1032" spans="25:30" x14ac:dyDescent="0.3">
      <c r="Y1032" s="287"/>
      <c r="Z1032" s="288">
        <v>4.751768811558529</v>
      </c>
      <c r="AA1032" s="288">
        <v>0.80352288183688081</v>
      </c>
      <c r="AB1032" s="288"/>
      <c r="AC1032" s="288">
        <v>-1.9478957755811166</v>
      </c>
      <c r="AD1032" s="288">
        <v>-2.3225894049263514</v>
      </c>
    </row>
    <row r="1033" spans="25:30" x14ac:dyDescent="0.3">
      <c r="Y1033" s="287"/>
      <c r="Z1033" s="288">
        <v>0.68324636816543305</v>
      </c>
      <c r="AA1033" s="288">
        <v>1.0348230372644898</v>
      </c>
      <c r="AB1033" s="288"/>
      <c r="AC1033" s="288">
        <v>-1.0955685775726636</v>
      </c>
      <c r="AD1033" s="288">
        <v>-2.0723805541434279</v>
      </c>
    </row>
    <row r="1034" spans="25:30" x14ac:dyDescent="0.3">
      <c r="Y1034" s="287"/>
      <c r="Z1034" s="288">
        <v>1.1598529733582748</v>
      </c>
      <c r="AA1034" s="288">
        <v>1.3797122997580404</v>
      </c>
      <c r="AB1034" s="288"/>
      <c r="AC1034" s="288">
        <v>-0.90007500977162636</v>
      </c>
      <c r="AD1034" s="288">
        <v>-1.949722450421969</v>
      </c>
    </row>
    <row r="1035" spans="25:30" x14ac:dyDescent="0.3">
      <c r="Y1035" s="287"/>
      <c r="Z1035" s="288">
        <v>-2.1528077609539409</v>
      </c>
      <c r="AA1035" s="288">
        <v>1.3807195944965778</v>
      </c>
      <c r="AB1035" s="288"/>
      <c r="AC1035" s="288">
        <v>-2.6027191459219239</v>
      </c>
      <c r="AD1035" s="288">
        <v>-2.1661584115640369</v>
      </c>
    </row>
    <row r="1036" spans="25:30" x14ac:dyDescent="0.3">
      <c r="Y1036" s="287"/>
      <c r="Z1036" s="288">
        <v>2.2219914187640453</v>
      </c>
      <c r="AA1036" s="288">
        <v>1.2263016751306208</v>
      </c>
      <c r="AB1036" s="288"/>
      <c r="AC1036" s="288">
        <v>5.1258044184663731E-2</v>
      </c>
      <c r="AD1036" s="288">
        <v>-1.7119294842474528</v>
      </c>
    </row>
    <row r="1037" spans="25:30" x14ac:dyDescent="0.3">
      <c r="Y1037" s="287"/>
      <c r="Z1037" s="288">
        <v>2.1557639976293359</v>
      </c>
      <c r="AA1037" s="288">
        <v>1.0100741549731296</v>
      </c>
      <c r="AB1037" s="288"/>
      <c r="AC1037" s="288">
        <v>-2.523404919823875</v>
      </c>
      <c r="AD1037" s="288">
        <v>-1.4138825767706606</v>
      </c>
    </row>
    <row r="1038" spans="25:30" x14ac:dyDescent="0.3">
      <c r="Y1038" s="287"/>
      <c r="Z1038" s="288">
        <v>0.8452213529543684</v>
      </c>
      <c r="AA1038" s="288">
        <v>1.2900732731926767</v>
      </c>
      <c r="AB1038" s="288"/>
      <c r="AC1038" s="288">
        <v>-6.144703496461716</v>
      </c>
      <c r="AD1038" s="288">
        <v>-0.93832780764479451</v>
      </c>
    </row>
    <row r="1039" spans="25:30" x14ac:dyDescent="0.3">
      <c r="Y1039" s="287"/>
      <c r="Z1039" s="288">
        <v>3.6708433759968293</v>
      </c>
      <c r="AA1039" s="288">
        <v>0.36860558508101959</v>
      </c>
      <c r="AB1039" s="288"/>
      <c r="AC1039" s="288">
        <v>1.2317067156349708</v>
      </c>
      <c r="AD1039" s="288">
        <v>-2.1963559460277264</v>
      </c>
    </row>
    <row r="1040" spans="25:30" x14ac:dyDescent="0.3">
      <c r="Y1040" s="287"/>
      <c r="Z1040" s="288">
        <v>-0.83034627293700469</v>
      </c>
      <c r="AA1040" s="288">
        <v>0.60607328596389465</v>
      </c>
      <c r="AB1040" s="288"/>
      <c r="AC1040" s="288">
        <v>0.9907597747648822</v>
      </c>
      <c r="AD1040" s="288">
        <v>-1.5169276603270967</v>
      </c>
    </row>
    <row r="1041" spans="25:30" x14ac:dyDescent="0.3">
      <c r="Y1041" s="287"/>
      <c r="Z1041" s="288">
        <v>3.119846800895103</v>
      </c>
      <c r="AA1041" s="288">
        <v>0.22557367467687059</v>
      </c>
      <c r="AB1041" s="288"/>
      <c r="AC1041" s="288">
        <v>2.4288083741094368</v>
      </c>
      <c r="AD1041" s="288">
        <v>-1.3862035777314585</v>
      </c>
    </row>
    <row r="1042" spans="25:30" x14ac:dyDescent="0.3">
      <c r="Y1042" s="287"/>
      <c r="Z1042" s="288">
        <v>-8.6030815777355407</v>
      </c>
      <c r="AA1042" s="288">
        <v>-9.1586981335283008E-2</v>
      </c>
      <c r="AB1042" s="288"/>
      <c r="AC1042" s="288">
        <v>-11.408916114602448</v>
      </c>
      <c r="AD1042" s="288">
        <v>-0.94305921153173855</v>
      </c>
    </row>
    <row r="1043" spans="25:30" x14ac:dyDescent="0.3">
      <c r="Y1043" s="287">
        <v>44866</v>
      </c>
      <c r="Z1043" s="288">
        <v>3.8842653249441708</v>
      </c>
      <c r="AA1043" s="288">
        <v>-0.41297093768342841</v>
      </c>
      <c r="AB1043" s="288"/>
      <c r="AC1043" s="288">
        <v>4.8072560440890726</v>
      </c>
      <c r="AD1043" s="288">
        <v>-1.2041920670023387</v>
      </c>
    </row>
    <row r="1044" spans="25:30" x14ac:dyDescent="0.3">
      <c r="Y1044" s="287"/>
      <c r="Z1044" s="288">
        <v>-0.50773328137983298</v>
      </c>
      <c r="AA1044" s="288">
        <v>-0.27352988862259403</v>
      </c>
      <c r="AB1044" s="288"/>
      <c r="AC1044" s="288">
        <v>-1.6083363416544074</v>
      </c>
      <c r="AD1044" s="288">
        <v>-1.0917051517810583</v>
      </c>
    </row>
    <row r="1045" spans="25:30" x14ac:dyDescent="0.3">
      <c r="Y1045" s="287"/>
      <c r="Z1045" s="288">
        <v>-1.3749032391307059</v>
      </c>
      <c r="AA1045" s="288">
        <v>-0.75559893012127721</v>
      </c>
      <c r="AB1045" s="288"/>
      <c r="AC1045" s="288">
        <v>-3.0426929330636767</v>
      </c>
      <c r="AD1045" s="288">
        <v>-0.79453691339541466</v>
      </c>
    </row>
    <row r="1046" spans="25:30" x14ac:dyDescent="0.3">
      <c r="Y1046" s="287"/>
      <c r="Z1046" s="288">
        <v>1.4211556815598108</v>
      </c>
      <c r="AA1046" s="288">
        <v>-0.40673071140212869</v>
      </c>
      <c r="AB1046" s="288"/>
      <c r="AC1046" s="288">
        <v>-0.59622327265923047</v>
      </c>
      <c r="AD1046" s="288">
        <v>0.48398899829039366</v>
      </c>
    </row>
    <row r="1047" spans="25:30" x14ac:dyDescent="0.3">
      <c r="Y1047" s="287"/>
      <c r="Z1047" s="288">
        <v>0.14574107048883644</v>
      </c>
      <c r="AA1047" s="288">
        <v>-1.1234733039485989</v>
      </c>
      <c r="AB1047" s="288"/>
      <c r="AC1047" s="288">
        <v>1.7781681813138448</v>
      </c>
      <c r="AD1047" s="288">
        <v>-0.50389172006423977</v>
      </c>
    </row>
    <row r="1048" spans="25:30" x14ac:dyDescent="0.3">
      <c r="Y1048" s="287"/>
      <c r="Z1048" s="288">
        <v>-0.25463648959567825</v>
      </c>
      <c r="AA1048" s="288">
        <v>-1.1412633829644581</v>
      </c>
      <c r="AB1048" s="288"/>
      <c r="AC1048" s="288">
        <v>4.5089860428089423</v>
      </c>
      <c r="AD1048" s="288">
        <v>-0.83745060221762102</v>
      </c>
    </row>
    <row r="1049" spans="25:30" x14ac:dyDescent="0.3">
      <c r="Y1049" s="287"/>
      <c r="Z1049" s="288">
        <v>-6.1610040467015015</v>
      </c>
      <c r="AA1049" s="288">
        <v>-1.2912723852804859</v>
      </c>
      <c r="AB1049" s="288"/>
      <c r="AC1049" s="288">
        <v>-2.4592347328017894</v>
      </c>
      <c r="AD1049" s="288">
        <v>-1.1776759035434492</v>
      </c>
    </row>
    <row r="1050" spans="25:30" x14ac:dyDescent="0.3">
      <c r="Y1050" s="287"/>
      <c r="Z1050" s="288">
        <v>-1.1329328228811213</v>
      </c>
      <c r="AA1050" s="288">
        <v>-1.914150401190496</v>
      </c>
      <c r="AB1050" s="288"/>
      <c r="AC1050" s="288">
        <v>-2.1079089843933616</v>
      </c>
      <c r="AD1050" s="288">
        <v>-1.818141589565075</v>
      </c>
    </row>
    <row r="1051" spans="25:30" x14ac:dyDescent="0.3">
      <c r="Y1051" s="287"/>
      <c r="Z1051" s="288">
        <v>-0.632263834490846</v>
      </c>
      <c r="AA1051" s="288">
        <v>-2.4513208384414633</v>
      </c>
      <c r="AB1051" s="288"/>
      <c r="AC1051" s="288">
        <v>-3.943248516728076</v>
      </c>
      <c r="AD1051" s="288">
        <v>-2.8686533809480954</v>
      </c>
    </row>
    <row r="1052" spans="25:30" x14ac:dyDescent="0.3">
      <c r="Y1052" s="287"/>
      <c r="Z1052" s="288">
        <v>-2.4249662553429019</v>
      </c>
      <c r="AA1052" s="288">
        <v>-2.3269140481457771</v>
      </c>
      <c r="AB1052" s="288"/>
      <c r="AC1052" s="288">
        <v>-5.4242700423444745</v>
      </c>
      <c r="AD1052" s="288">
        <v>-3.3356797148901114</v>
      </c>
    </row>
    <row r="1053" spans="25:30" x14ac:dyDescent="0.3">
      <c r="Y1053" s="287"/>
      <c r="Z1053" s="288">
        <v>-2.9389904298102589</v>
      </c>
      <c r="AA1053" s="288">
        <v>-2.6647269296910427</v>
      </c>
      <c r="AB1053" s="288"/>
      <c r="AC1053" s="288">
        <v>-5.0794830748106108</v>
      </c>
      <c r="AD1053" s="288">
        <v>-3.5118222664594874</v>
      </c>
    </row>
    <row r="1054" spans="25:30" x14ac:dyDescent="0.3">
      <c r="Y1054" s="287"/>
      <c r="Z1054" s="288">
        <v>-3.6144519902679328</v>
      </c>
      <c r="AA1054" s="288">
        <v>-2.610294974378482</v>
      </c>
      <c r="AB1054" s="288"/>
      <c r="AC1054" s="288">
        <v>-5.575414358367297</v>
      </c>
      <c r="AD1054" s="288">
        <v>-4.1950303174597332</v>
      </c>
    </row>
    <row r="1055" spans="25:30" x14ac:dyDescent="0.3">
      <c r="Y1055" s="287"/>
      <c r="Z1055" s="288">
        <v>0.61621104247412206</v>
      </c>
      <c r="AA1055" s="288">
        <v>-2.4416510776227542</v>
      </c>
      <c r="AB1055" s="288"/>
      <c r="AC1055" s="288">
        <v>1.2398017052148305</v>
      </c>
      <c r="AD1055" s="288">
        <v>-4.0582951470122453</v>
      </c>
    </row>
    <row r="1056" spans="25:30" x14ac:dyDescent="0.3">
      <c r="Y1056" s="287"/>
      <c r="Z1056" s="288">
        <v>-8.5256942175183603</v>
      </c>
      <c r="AA1056" s="288">
        <v>-2.5862373864379338</v>
      </c>
      <c r="AB1056" s="288"/>
      <c r="AC1056" s="288">
        <v>-3.6922325937874234</v>
      </c>
      <c r="AD1056" s="288">
        <v>-4.3387612457808968</v>
      </c>
    </row>
    <row r="1057" spans="25:30" x14ac:dyDescent="0.3">
      <c r="Y1057" s="287"/>
      <c r="Z1057" s="288">
        <v>-0.75190913569319262</v>
      </c>
      <c r="AA1057" s="288">
        <v>-2.195575318587657</v>
      </c>
      <c r="AB1057" s="288"/>
      <c r="AC1057" s="288">
        <v>-6.8903653413950821</v>
      </c>
      <c r="AD1057" s="288">
        <v>-4.0601681014486468</v>
      </c>
    </row>
    <row r="1058" spans="25:30" x14ac:dyDescent="0.3">
      <c r="Y1058" s="287"/>
      <c r="Z1058" s="288">
        <v>0.54824344279924464</v>
      </c>
      <c r="AA1058" s="288">
        <v>-1.7889769395332515</v>
      </c>
      <c r="AB1058" s="288"/>
      <c r="AC1058" s="288">
        <v>-2.9861023235956594</v>
      </c>
      <c r="AD1058" s="288">
        <v>-3.7998683473433164</v>
      </c>
    </row>
    <row r="1059" spans="25:30" x14ac:dyDescent="0.3">
      <c r="Y1059" s="287"/>
      <c r="Z1059" s="288">
        <v>-3.4370704170491591</v>
      </c>
      <c r="AA1059" s="288">
        <v>-1.6626712323739639</v>
      </c>
      <c r="AB1059" s="288"/>
      <c r="AC1059" s="288">
        <v>-7.3875327337250383</v>
      </c>
      <c r="AD1059" s="288">
        <v>-4.5753016633040478</v>
      </c>
    </row>
    <row r="1060" spans="25:30" x14ac:dyDescent="0.3">
      <c r="Y1060" s="287"/>
      <c r="Z1060" s="288">
        <v>-0.20435595485832031</v>
      </c>
      <c r="AA1060" s="288">
        <v>-0.88358400880283294</v>
      </c>
      <c r="AB1060" s="288"/>
      <c r="AC1060" s="288">
        <v>-3.1293310644848589</v>
      </c>
      <c r="AD1060" s="288">
        <v>-4.1103274960904814</v>
      </c>
    </row>
    <row r="1061" spans="25:30" x14ac:dyDescent="0.3">
      <c r="Y1061" s="287"/>
      <c r="Z1061" s="288">
        <v>-0.76826333688709558</v>
      </c>
      <c r="AA1061" s="288">
        <v>-0.91485411840839215</v>
      </c>
      <c r="AB1061" s="288"/>
      <c r="AC1061" s="288">
        <v>-3.7533160796299825</v>
      </c>
      <c r="AD1061" s="288">
        <v>-4.0624775702591496</v>
      </c>
    </row>
    <row r="1062" spans="25:30" x14ac:dyDescent="0.3">
      <c r="Y1062" s="287"/>
      <c r="Z1062" s="288">
        <v>1.5003509925891367</v>
      </c>
      <c r="AA1062" s="288">
        <v>-0.95535046239804922</v>
      </c>
      <c r="AB1062" s="288"/>
      <c r="AC1062" s="288">
        <v>-4.1882315065102915</v>
      </c>
      <c r="AD1062" s="288">
        <v>-4.0162962374600983</v>
      </c>
    </row>
    <row r="1063" spans="25:30" x14ac:dyDescent="0.3">
      <c r="Y1063" s="287"/>
      <c r="Z1063" s="288">
        <v>-3.0720836525204445</v>
      </c>
      <c r="AA1063" s="288">
        <v>-1.2634562143237851</v>
      </c>
      <c r="AB1063" s="288"/>
      <c r="AC1063" s="288">
        <v>-0.4374134232924547</v>
      </c>
      <c r="AD1063" s="288">
        <v>-4.2024183960691017</v>
      </c>
    </row>
    <row r="1064" spans="25:30" x14ac:dyDescent="0.3">
      <c r="Y1064" s="287"/>
      <c r="Z1064" s="288">
        <v>-0.97079990293210605</v>
      </c>
      <c r="AA1064" s="288">
        <v>-1.6705960290804593</v>
      </c>
      <c r="AB1064" s="288"/>
      <c r="AC1064" s="288">
        <v>-6.5554158605757635</v>
      </c>
      <c r="AD1064" s="288">
        <v>-3.8815015548319809</v>
      </c>
    </row>
    <row r="1065" spans="25:30" x14ac:dyDescent="0.3">
      <c r="Y1065" s="287"/>
      <c r="Z1065" s="288">
        <v>0.26476903487164405</v>
      </c>
      <c r="AA1065" s="288">
        <v>-1.9826606660717456</v>
      </c>
      <c r="AB1065" s="288"/>
      <c r="AC1065" s="288">
        <v>-2.6628329940023008</v>
      </c>
      <c r="AD1065" s="288">
        <v>-2.7871444844491782</v>
      </c>
    </row>
    <row r="1066" spans="25:30" x14ac:dyDescent="0.3">
      <c r="Y1066" s="287"/>
      <c r="Z1066" s="288">
        <v>-5.5938106805293089</v>
      </c>
      <c r="AA1066" s="288">
        <v>-2.2898275722423946</v>
      </c>
      <c r="AB1066" s="288"/>
      <c r="AC1066" s="288">
        <v>-8.6903878439880629</v>
      </c>
      <c r="AD1066" s="288">
        <v>-1.4778572484135057</v>
      </c>
    </row>
    <row r="1067" spans="25:30" x14ac:dyDescent="0.3">
      <c r="Y1067" s="287"/>
      <c r="Z1067" s="288">
        <v>-3.0543346581550428</v>
      </c>
      <c r="AA1067" s="288">
        <v>-3.5038050799538594</v>
      </c>
      <c r="AB1067" s="288"/>
      <c r="AC1067" s="288">
        <v>-0.88291317582500994</v>
      </c>
      <c r="AD1067" s="288">
        <v>-1.9937963030367192</v>
      </c>
    </row>
    <row r="1068" spans="25:30" x14ac:dyDescent="0.3">
      <c r="Y1068" s="287"/>
      <c r="Z1068" s="288">
        <v>-2.9527157958260979</v>
      </c>
      <c r="AA1068" s="288">
        <v>-3.997665816841466</v>
      </c>
      <c r="AB1068" s="288"/>
      <c r="AC1068" s="288">
        <v>3.907183413049637</v>
      </c>
      <c r="AD1068" s="288">
        <v>-1.1468877856689741</v>
      </c>
    </row>
    <row r="1069" spans="25:30" x14ac:dyDescent="0.3">
      <c r="Y1069" s="287"/>
      <c r="Z1069" s="288">
        <v>-0.64981735060540657</v>
      </c>
      <c r="AA1069" s="288">
        <v>-4.0091827776598157</v>
      </c>
      <c r="AB1069" s="288"/>
      <c r="AC1069" s="288">
        <v>4.9767791457394139</v>
      </c>
      <c r="AD1069" s="288">
        <v>-0.67714450749799127</v>
      </c>
    </row>
    <row r="1070" spans="25:30" x14ac:dyDescent="0.3">
      <c r="Y1070" s="287"/>
      <c r="Z1070" s="288">
        <v>-11.569926206500696</v>
      </c>
      <c r="AA1070" s="288">
        <v>-3.332002546850763</v>
      </c>
      <c r="AB1070" s="288"/>
      <c r="AC1070" s="288">
        <v>-4.0489868056549483</v>
      </c>
      <c r="AD1070" s="288">
        <v>0.86634702522096474</v>
      </c>
    </row>
    <row r="1071" spans="25:30" x14ac:dyDescent="0.3">
      <c r="Y1071" s="287"/>
      <c r="Z1071" s="288">
        <v>-4.4278250611453567</v>
      </c>
      <c r="AA1071" s="288">
        <v>-3.9675815169186186</v>
      </c>
      <c r="AB1071" s="288"/>
      <c r="AC1071" s="288">
        <v>-0.62705623900154706</v>
      </c>
      <c r="AD1071" s="288">
        <v>-9.8535490675079787E-2</v>
      </c>
    </row>
    <row r="1072" spans="25:30" x14ac:dyDescent="0.3">
      <c r="Y1072" s="287"/>
      <c r="Z1072" s="288">
        <v>0.18415030914320063</v>
      </c>
      <c r="AA1072" s="288">
        <v>-4.0414312021623298</v>
      </c>
      <c r="AB1072" s="288"/>
      <c r="AC1072" s="288">
        <v>0.62536995319457844</v>
      </c>
      <c r="AD1072" s="288">
        <v>-1.0856088729549194</v>
      </c>
    </row>
    <row r="1073" spans="25:30" x14ac:dyDescent="0.3">
      <c r="Y1073" s="287">
        <v>44896</v>
      </c>
      <c r="Z1073" s="288">
        <v>-0.8535490648659414</v>
      </c>
      <c r="AA1073" s="288">
        <v>-4.0158125845278851</v>
      </c>
      <c r="AB1073" s="288"/>
      <c r="AC1073" s="288">
        <v>2.1140528850446287</v>
      </c>
      <c r="AD1073" s="288">
        <v>-1.5459608239851141</v>
      </c>
    </row>
    <row r="1074" spans="25:30" x14ac:dyDescent="0.3">
      <c r="Y1074" s="287"/>
      <c r="Z1074" s="288">
        <v>-7.5033874486300345</v>
      </c>
      <c r="AA1074" s="288">
        <v>-3.1296238786430663</v>
      </c>
      <c r="AB1074" s="288"/>
      <c r="AC1074" s="288">
        <v>-7.6370907870973213</v>
      </c>
      <c r="AD1074" s="288">
        <v>-0.77008986531545121</v>
      </c>
    </row>
    <row r="1075" spans="25:30" x14ac:dyDescent="0.3">
      <c r="Y1075" s="287"/>
      <c r="Z1075" s="288">
        <v>-3.46966359253208</v>
      </c>
      <c r="AA1075" s="288">
        <v>-3.1620170002986465</v>
      </c>
      <c r="AB1075" s="288"/>
      <c r="AC1075" s="288">
        <v>-3.0023302629092399</v>
      </c>
      <c r="AD1075" s="288">
        <v>-2.6302210111505935</v>
      </c>
    </row>
    <row r="1076" spans="25:30" x14ac:dyDescent="0.3">
      <c r="Y1076" s="287"/>
      <c r="Z1076" s="288">
        <v>-0.47048702716429303</v>
      </c>
      <c r="AA1076" s="288">
        <v>-3.5168603655057304</v>
      </c>
      <c r="AB1076" s="288"/>
      <c r="AC1076" s="288">
        <v>1.7543154885280501</v>
      </c>
      <c r="AD1076" s="288">
        <v>-3.0004046581048738</v>
      </c>
    </row>
    <row r="1077" spans="25:30" x14ac:dyDescent="0.3">
      <c r="Y1077" s="287"/>
      <c r="Z1077" s="288">
        <v>-5.366605265306962</v>
      </c>
      <c r="AA1077" s="288">
        <v>-3.7340736483482702</v>
      </c>
      <c r="AB1077" s="288"/>
      <c r="AC1077" s="288">
        <v>1.3821099050326922</v>
      </c>
      <c r="AD1077" s="288">
        <v>-3.4193062400070704</v>
      </c>
    </row>
    <row r="1078" spans="25:30" x14ac:dyDescent="0.3">
      <c r="Y1078" s="287"/>
      <c r="Z1078" s="288">
        <v>-4.6545769127344165</v>
      </c>
      <c r="AA1078" s="288">
        <v>-3.8507151636211625</v>
      </c>
      <c r="AB1078" s="288"/>
      <c r="AC1078" s="288">
        <v>-13.647974259847544</v>
      </c>
      <c r="AD1078" s="288">
        <v>-3.9048793599988931</v>
      </c>
    </row>
    <row r="1079" spans="25:30" x14ac:dyDescent="0.3">
      <c r="Y1079" s="287"/>
      <c r="Z1079" s="288">
        <v>-2.2997532473063833</v>
      </c>
      <c r="AA1079" s="288">
        <v>-4.7014986484842112</v>
      </c>
      <c r="AB1079" s="288"/>
      <c r="AC1079" s="288">
        <v>-1.9659155754853828</v>
      </c>
      <c r="AD1079" s="288">
        <v>-5.2522382901051197</v>
      </c>
    </row>
    <row r="1080" spans="25:30" x14ac:dyDescent="0.3">
      <c r="Y1080" s="287"/>
      <c r="Z1080" s="288">
        <v>-2.3740420447637183</v>
      </c>
      <c r="AA1080" s="288">
        <v>-5.1112984705428399</v>
      </c>
      <c r="AB1080" s="288"/>
      <c r="AC1080" s="288">
        <v>-0.8182581882707467</v>
      </c>
      <c r="AD1080" s="288">
        <v>-6.662006532510353</v>
      </c>
    </row>
    <row r="1081" spans="25:30" x14ac:dyDescent="0.3">
      <c r="Y1081" s="287"/>
      <c r="Z1081" s="288">
        <v>-8.3198780555402845</v>
      </c>
      <c r="AA1081" s="288">
        <v>-4.3547705960008605</v>
      </c>
      <c r="AB1081" s="288"/>
      <c r="AC1081" s="288">
        <v>-11.03610262704008</v>
      </c>
      <c r="AD1081" s="288">
        <v>-7.1123514935932235</v>
      </c>
    </row>
    <row r="1082" spans="25:30" x14ac:dyDescent="0.3">
      <c r="Y1082" s="287"/>
      <c r="Z1082" s="288">
        <v>-9.4251479865734229</v>
      </c>
      <c r="AA1082" s="288">
        <v>-4.1373779032030464</v>
      </c>
      <c r="AB1082" s="288"/>
      <c r="AC1082" s="288">
        <v>-12.433842773652827</v>
      </c>
      <c r="AD1082" s="288">
        <v>-5.3855910285577249</v>
      </c>
    </row>
    <row r="1083" spans="25:30" x14ac:dyDescent="0.3">
      <c r="Y1083" s="287"/>
      <c r="Z1083" s="288">
        <v>-3.3390857815746915</v>
      </c>
      <c r="AA1083" s="288">
        <v>-4.0889576692727898</v>
      </c>
      <c r="AB1083" s="288"/>
      <c r="AC1083" s="288">
        <v>-8.1140622083085816</v>
      </c>
      <c r="AD1083" s="288">
        <v>-5.381433507571125</v>
      </c>
    </row>
    <row r="1084" spans="25:30" x14ac:dyDescent="0.3">
      <c r="Y1084" s="287"/>
      <c r="Z1084" s="288">
        <v>-7.0910143513108426E-2</v>
      </c>
      <c r="AA1084" s="288">
        <v>-4.5375482487048142</v>
      </c>
      <c r="AB1084" s="288"/>
      <c r="AC1084" s="288">
        <v>-1.7703048225474021</v>
      </c>
      <c r="AD1084" s="288">
        <v>-6.1151424278563429</v>
      </c>
    </row>
    <row r="1085" spans="25:30" x14ac:dyDescent="0.3">
      <c r="Y1085" s="287"/>
      <c r="Z1085" s="288">
        <v>-3.132828063149713</v>
      </c>
      <c r="AA1085" s="288">
        <v>-3.6962828258103797</v>
      </c>
      <c r="AB1085" s="288"/>
      <c r="AC1085" s="288">
        <v>-1.5606510045990518</v>
      </c>
      <c r="AD1085" s="288">
        <v>-5.4052972726115671</v>
      </c>
    </row>
    <row r="1086" spans="25:30" x14ac:dyDescent="0.3">
      <c r="Y1086" s="287"/>
      <c r="Z1086" s="288">
        <v>-1.9608116097945936</v>
      </c>
      <c r="AA1086" s="288">
        <v>-3.1101923721193501</v>
      </c>
      <c r="AB1086" s="288"/>
      <c r="AC1086" s="288">
        <v>-1.9368129285791866</v>
      </c>
      <c r="AD1086" s="288">
        <v>-4.5211990476757524</v>
      </c>
    </row>
    <row r="1087" spans="25:30" x14ac:dyDescent="0.3">
      <c r="Y1087" s="287"/>
      <c r="Z1087" s="288">
        <v>-5.5141761007878856</v>
      </c>
      <c r="AA1087" s="288">
        <v>-2.9113285586918303</v>
      </c>
      <c r="AB1087" s="288"/>
      <c r="AC1087" s="288">
        <v>-5.9542206302672724</v>
      </c>
      <c r="AD1087" s="288">
        <v>-3.5454363132253826</v>
      </c>
    </row>
    <row r="1088" spans="25:30" x14ac:dyDescent="0.3">
      <c r="Y1088" s="287"/>
      <c r="Z1088" s="288">
        <v>-2.4310200952792433</v>
      </c>
      <c r="AA1088" s="288">
        <v>-3.4259283492612349</v>
      </c>
      <c r="AB1088" s="288"/>
      <c r="AC1088" s="288">
        <v>-6.0671865403266452</v>
      </c>
      <c r="AD1088" s="288">
        <v>-3.2314700059163051</v>
      </c>
    </row>
    <row r="1089" spans="25:30" x14ac:dyDescent="0.3">
      <c r="Y1089" s="287"/>
      <c r="Z1089" s="288">
        <v>-5.3225148107362177</v>
      </c>
      <c r="AA1089" s="288">
        <v>-3.4661639931625738</v>
      </c>
      <c r="AB1089" s="288"/>
      <c r="AC1089" s="288">
        <v>-6.245155199102129</v>
      </c>
      <c r="AD1089" s="288">
        <v>-2.8050726209697712</v>
      </c>
    </row>
    <row r="1090" spans="25:30" x14ac:dyDescent="0.3">
      <c r="Y1090" s="287"/>
      <c r="Z1090" s="288">
        <v>-1.9470390875820494</v>
      </c>
      <c r="AA1090" s="288">
        <v>-3.5022562825122363</v>
      </c>
      <c r="AB1090" s="288"/>
      <c r="AC1090" s="288">
        <v>-1.2837230671559894</v>
      </c>
      <c r="AD1090" s="288">
        <v>-2.4162575415998617</v>
      </c>
    </row>
    <row r="1091" spans="25:30" x14ac:dyDescent="0.3">
      <c r="Y1091" s="287"/>
      <c r="Z1091" s="288">
        <v>-3.673108677498945</v>
      </c>
      <c r="AA1091" s="288">
        <v>-3.1515652345495266</v>
      </c>
      <c r="AB1091" s="288"/>
      <c r="AC1091" s="288">
        <v>0.42745932861613767</v>
      </c>
      <c r="AD1091" s="288">
        <v>-2.2400035619411978</v>
      </c>
    </row>
    <row r="1092" spans="25:30" x14ac:dyDescent="0.3">
      <c r="Y1092" s="287"/>
      <c r="Z1092" s="288">
        <v>-3.4144775704590806</v>
      </c>
      <c r="AA1092" s="288">
        <v>-3.6192095209350446</v>
      </c>
      <c r="AB1092" s="288"/>
      <c r="AC1092" s="288">
        <v>1.4241306900266864</v>
      </c>
      <c r="AD1092" s="288">
        <v>-2.1616522749019333</v>
      </c>
    </row>
    <row r="1093" spans="25:30" x14ac:dyDescent="0.3">
      <c r="Y1093" s="287"/>
      <c r="Z1093" s="288">
        <v>-2.213457635242237</v>
      </c>
      <c r="AA1093" s="288">
        <v>-1.6573064361705114</v>
      </c>
      <c r="AB1093" s="288"/>
      <c r="AC1093" s="288">
        <v>0.78489262701017992</v>
      </c>
      <c r="AD1093" s="288">
        <v>-3.2500758150226669E-2</v>
      </c>
    </row>
    <row r="1094" spans="25:30" x14ac:dyDescent="0.3">
      <c r="Y1094" s="287"/>
      <c r="Z1094" s="288">
        <v>-3.0593387650489152</v>
      </c>
      <c r="AA1094" s="288">
        <v>-0.90401418568596748</v>
      </c>
      <c r="AB1094" s="288"/>
      <c r="AC1094" s="288">
        <v>-4.7204427726566252</v>
      </c>
      <c r="AD1094" s="288">
        <v>0.22703991848837493</v>
      </c>
    </row>
    <row r="1095" spans="25:30" x14ac:dyDescent="0.3">
      <c r="Y1095" s="287"/>
      <c r="Z1095" s="288">
        <v>-5.7045300999778696</v>
      </c>
      <c r="AA1095" s="288"/>
      <c r="AB1095" s="288"/>
      <c r="AC1095" s="288">
        <v>-5.5187275310517947</v>
      </c>
      <c r="AD1095" s="288"/>
    </row>
    <row r="1096" spans="25:30" x14ac:dyDescent="0.3">
      <c r="Y1096" s="287"/>
      <c r="Z1096" s="288">
        <v>8.4108067826155164</v>
      </c>
      <c r="AA1096" s="288"/>
      <c r="AB1096" s="288"/>
      <c r="AC1096" s="288">
        <v>8.6589054181598186</v>
      </c>
      <c r="AD1096" s="288"/>
    </row>
    <row r="1097" spans="25:30" x14ac:dyDescent="0.3">
      <c r="Y1097" s="287">
        <v>44920</v>
      </c>
      <c r="Z1097" s="288">
        <v>3.3260066658097585</v>
      </c>
      <c r="AA1097" s="288"/>
      <c r="AB1097" s="288"/>
      <c r="AC1097" s="288">
        <v>0.53306166931422183</v>
      </c>
      <c r="AD1097" s="288"/>
    </row>
    <row r="1098" spans="25:30" x14ac:dyDescent="0.3">
      <c r="Y1098" s="287"/>
    </row>
    <row r="1099" spans="25:30" x14ac:dyDescent="0.3">
      <c r="Y1099" s="287"/>
    </row>
    <row r="1100" spans="25:30" x14ac:dyDescent="0.3">
      <c r="Y1100" s="287"/>
    </row>
    <row r="1101" spans="25:30" x14ac:dyDescent="0.3">
      <c r="Y1101" s="287"/>
    </row>
    <row r="1102" spans="25:30" x14ac:dyDescent="0.3">
      <c r="Y1102" s="287"/>
    </row>
    <row r="1103" spans="25:30" x14ac:dyDescent="0.3">
      <c r="Y1103" s="287"/>
    </row>
    <row r="1104" spans="25:30" x14ac:dyDescent="0.3">
      <c r="Y1104" s="287"/>
    </row>
    <row r="1105" spans="25:25" x14ac:dyDescent="0.3">
      <c r="Y1105" s="287"/>
    </row>
    <row r="1106" spans="25:25" x14ac:dyDescent="0.3">
      <c r="Y1106" s="287"/>
    </row>
    <row r="1107" spans="25:25" x14ac:dyDescent="0.3">
      <c r="Y1107" s="287"/>
    </row>
    <row r="1108" spans="25:25" x14ac:dyDescent="0.3">
      <c r="Y1108" s="287"/>
    </row>
    <row r="1109" spans="25:25" x14ac:dyDescent="0.3">
      <c r="Y1109" s="287"/>
    </row>
    <row r="1110" spans="25:25" x14ac:dyDescent="0.3">
      <c r="Y1110" s="287"/>
    </row>
    <row r="1111" spans="25:25" x14ac:dyDescent="0.3">
      <c r="Y1111" s="287"/>
    </row>
    <row r="1112" spans="25:25" x14ac:dyDescent="0.3">
      <c r="Y1112" s="287"/>
    </row>
    <row r="1113" spans="25:25" x14ac:dyDescent="0.3">
      <c r="Y1113" s="287"/>
    </row>
    <row r="1114" spans="25:25" x14ac:dyDescent="0.3">
      <c r="Y1114" s="287"/>
    </row>
    <row r="1115" spans="25:25" x14ac:dyDescent="0.3">
      <c r="Y1115" s="287"/>
    </row>
    <row r="1116" spans="25:25" x14ac:dyDescent="0.3">
      <c r="Y1116" s="287"/>
    </row>
    <row r="1117" spans="25:25" x14ac:dyDescent="0.3">
      <c r="Y1117" s="287"/>
    </row>
    <row r="1118" spans="25:25" x14ac:dyDescent="0.3">
      <c r="Y1118" s="287"/>
    </row>
    <row r="1119" spans="25:25" x14ac:dyDescent="0.3">
      <c r="Y1119" s="287"/>
    </row>
    <row r="1120" spans="25:25" x14ac:dyDescent="0.3">
      <c r="Y1120" s="287"/>
    </row>
    <row r="1121" spans="25:25" x14ac:dyDescent="0.3">
      <c r="Y1121" s="287"/>
    </row>
    <row r="1122" spans="25:25" x14ac:dyDescent="0.3">
      <c r="Y1122" s="287"/>
    </row>
    <row r="1123" spans="25:25" x14ac:dyDescent="0.3">
      <c r="Y1123" s="287"/>
    </row>
    <row r="1124" spans="25:25" x14ac:dyDescent="0.3">
      <c r="Y1124" s="287"/>
    </row>
    <row r="1125" spans="25:25" x14ac:dyDescent="0.3">
      <c r="Y1125" s="287"/>
    </row>
    <row r="1126" spans="25:25" x14ac:dyDescent="0.3">
      <c r="Y1126" s="287"/>
    </row>
    <row r="1127" spans="25:25" x14ac:dyDescent="0.3">
      <c r="Y1127" s="287"/>
    </row>
    <row r="1128" spans="25:25" x14ac:dyDescent="0.3">
      <c r="Y1128" s="287"/>
    </row>
    <row r="1129" spans="25:25" x14ac:dyDescent="0.3">
      <c r="Y1129" s="287"/>
    </row>
    <row r="1130" spans="25:25" x14ac:dyDescent="0.3">
      <c r="Y1130" s="287"/>
    </row>
    <row r="1131" spans="25:25" x14ac:dyDescent="0.3">
      <c r="Y1131" s="287"/>
    </row>
    <row r="1132" spans="25:25" x14ac:dyDescent="0.3">
      <c r="Y1132" s="287"/>
    </row>
    <row r="1133" spans="25:25" x14ac:dyDescent="0.3">
      <c r="Y1133" s="287"/>
    </row>
    <row r="1134" spans="25:25" x14ac:dyDescent="0.3">
      <c r="Y1134" s="287"/>
    </row>
    <row r="1135" spans="25:25" x14ac:dyDescent="0.3">
      <c r="Y1135" s="287"/>
    </row>
    <row r="1136" spans="25:25" x14ac:dyDescent="0.3">
      <c r="Y1136" s="287"/>
    </row>
    <row r="1137" spans="25:25" x14ac:dyDescent="0.3">
      <c r="Y1137" s="287"/>
    </row>
    <row r="1138" spans="25:25" x14ac:dyDescent="0.3">
      <c r="Y1138" s="287"/>
    </row>
    <row r="1139" spans="25:25" x14ac:dyDescent="0.3">
      <c r="Y1139" s="287"/>
    </row>
    <row r="1140" spans="25:25" x14ac:dyDescent="0.3">
      <c r="Y1140" s="287"/>
    </row>
    <row r="1141" spans="25:25" x14ac:dyDescent="0.3">
      <c r="Y1141" s="287"/>
    </row>
    <row r="1142" spans="25:25" x14ac:dyDescent="0.3">
      <c r="Y1142" s="287"/>
    </row>
    <row r="1143" spans="25:25" x14ac:dyDescent="0.3">
      <c r="Y1143" s="287"/>
    </row>
    <row r="1144" spans="25:25" x14ac:dyDescent="0.3">
      <c r="Y1144" s="287"/>
    </row>
    <row r="1145" spans="25:25" x14ac:dyDescent="0.3">
      <c r="Y1145" s="287"/>
    </row>
    <row r="1146" spans="25:25" x14ac:dyDescent="0.3">
      <c r="Y1146" s="287"/>
    </row>
    <row r="1147" spans="25:25" x14ac:dyDescent="0.3">
      <c r="Y1147" s="287"/>
    </row>
    <row r="1148" spans="25:25" x14ac:dyDescent="0.3">
      <c r="Y1148" s="287"/>
    </row>
    <row r="1149" spans="25:25" x14ac:dyDescent="0.3">
      <c r="Y1149" s="287"/>
    </row>
    <row r="1150" spans="25:25" x14ac:dyDescent="0.3">
      <c r="Y1150" s="287"/>
    </row>
    <row r="1151" spans="25:25" x14ac:dyDescent="0.3">
      <c r="Y1151" s="287"/>
    </row>
    <row r="1152" spans="25:25" x14ac:dyDescent="0.3">
      <c r="Y1152" s="287"/>
    </row>
    <row r="1153" spans="25:25" x14ac:dyDescent="0.3">
      <c r="Y1153" s="287"/>
    </row>
    <row r="1154" spans="25:25" x14ac:dyDescent="0.3">
      <c r="Y1154" s="287"/>
    </row>
    <row r="1155" spans="25:25" x14ac:dyDescent="0.3">
      <c r="Y1155" s="287"/>
    </row>
    <row r="1156" spans="25:25" x14ac:dyDescent="0.3">
      <c r="Y1156" s="287"/>
    </row>
    <row r="1157" spans="25:25" x14ac:dyDescent="0.3">
      <c r="Y1157" s="287"/>
    </row>
    <row r="1158" spans="25:25" x14ac:dyDescent="0.3">
      <c r="Y1158" s="287"/>
    </row>
    <row r="1159" spans="25:25" x14ac:dyDescent="0.3">
      <c r="Y1159" s="287"/>
    </row>
    <row r="1160" spans="25:25" x14ac:dyDescent="0.3">
      <c r="Y1160" s="287"/>
    </row>
    <row r="1161" spans="25:25" x14ac:dyDescent="0.3">
      <c r="Y1161" s="287"/>
    </row>
    <row r="1162" spans="25:25" x14ac:dyDescent="0.3">
      <c r="Y1162" s="287"/>
    </row>
    <row r="1163" spans="25:25" x14ac:dyDescent="0.3">
      <c r="Y1163" s="287"/>
    </row>
    <row r="1164" spans="25:25" x14ac:dyDescent="0.3">
      <c r="Y1164" s="287"/>
    </row>
    <row r="1165" spans="25:25" x14ac:dyDescent="0.3">
      <c r="Y1165" s="287"/>
    </row>
    <row r="1166" spans="25:25" x14ac:dyDescent="0.3">
      <c r="Y1166" s="287"/>
    </row>
    <row r="1167" spans="25:25" x14ac:dyDescent="0.3">
      <c r="Y1167" s="287"/>
    </row>
    <row r="1168" spans="25:25" x14ac:dyDescent="0.3">
      <c r="Y1168" s="287"/>
    </row>
    <row r="1169" spans="25:25" x14ac:dyDescent="0.3">
      <c r="Y1169" s="287"/>
    </row>
    <row r="1170" spans="25:25" x14ac:dyDescent="0.3">
      <c r="Y1170" s="287"/>
    </row>
    <row r="1171" spans="25:25" x14ac:dyDescent="0.3">
      <c r="Y1171" s="287"/>
    </row>
    <row r="1172" spans="25:25" x14ac:dyDescent="0.3">
      <c r="Y1172" s="287"/>
    </row>
    <row r="1173" spans="25:25" x14ac:dyDescent="0.3">
      <c r="Y1173" s="287"/>
    </row>
    <row r="1174" spans="25:25" x14ac:dyDescent="0.3">
      <c r="Y1174" s="287"/>
    </row>
    <row r="1175" spans="25:25" x14ac:dyDescent="0.3">
      <c r="Y1175" s="287"/>
    </row>
    <row r="1176" spans="25:25" x14ac:dyDescent="0.3">
      <c r="Y1176" s="287"/>
    </row>
    <row r="1177" spans="25:25" x14ac:dyDescent="0.3">
      <c r="Y1177" s="287"/>
    </row>
    <row r="1178" spans="25:25" x14ac:dyDescent="0.3">
      <c r="Y1178" s="287"/>
    </row>
    <row r="1179" spans="25:25" x14ac:dyDescent="0.3">
      <c r="Y1179" s="287"/>
    </row>
    <row r="1180" spans="25:25" x14ac:dyDescent="0.3">
      <c r="Y1180" s="287"/>
    </row>
    <row r="1181" spans="25:25" x14ac:dyDescent="0.3">
      <c r="Y1181" s="287"/>
    </row>
    <row r="1182" spans="25:25" x14ac:dyDescent="0.3">
      <c r="Y1182" s="287"/>
    </row>
    <row r="1183" spans="25:25" x14ac:dyDescent="0.3">
      <c r="Y1183" s="287"/>
    </row>
    <row r="1184" spans="25:25" x14ac:dyDescent="0.3">
      <c r="Y1184" s="287"/>
    </row>
    <row r="1185" spans="25:25" x14ac:dyDescent="0.3">
      <c r="Y1185" s="287"/>
    </row>
    <row r="1186" spans="25:25" x14ac:dyDescent="0.3">
      <c r="Y1186" s="287"/>
    </row>
    <row r="1187" spans="25:25" x14ac:dyDescent="0.3">
      <c r="Y1187" s="287"/>
    </row>
    <row r="1188" spans="25:25" x14ac:dyDescent="0.3">
      <c r="Y1188" s="287"/>
    </row>
    <row r="1189" spans="25:25" x14ac:dyDescent="0.3">
      <c r="Y1189" s="287"/>
    </row>
    <row r="1190" spans="25:25" x14ac:dyDescent="0.3">
      <c r="Y1190" s="287"/>
    </row>
    <row r="1191" spans="25:25" x14ac:dyDescent="0.3">
      <c r="Y1191" s="287"/>
    </row>
    <row r="1192" spans="25:25" x14ac:dyDescent="0.3">
      <c r="Y1192" s="287"/>
    </row>
  </sheetData>
  <mergeCells count="37">
    <mergeCell ref="C141:D141"/>
    <mergeCell ref="C162:N163"/>
    <mergeCell ref="C144:D144"/>
    <mergeCell ref="C145:D145"/>
    <mergeCell ref="C147:D147"/>
    <mergeCell ref="C148:D148"/>
    <mergeCell ref="C149:D149"/>
    <mergeCell ref="C150:D150"/>
    <mergeCell ref="C151:D151"/>
    <mergeCell ref="C152:D152"/>
    <mergeCell ref="C153:D153"/>
    <mergeCell ref="C155:K156"/>
    <mergeCell ref="C157:K158"/>
    <mergeCell ref="D39:G39"/>
    <mergeCell ref="H39:M39"/>
    <mergeCell ref="N39:Q39"/>
    <mergeCell ref="D40:E40"/>
    <mergeCell ref="G137:H138"/>
    <mergeCell ref="I137:I138"/>
    <mergeCell ref="J137:J138"/>
    <mergeCell ref="K137:L138"/>
    <mergeCell ref="B2:X2"/>
    <mergeCell ref="B4:V4"/>
    <mergeCell ref="Y4:AD4"/>
    <mergeCell ref="C6:U9"/>
    <mergeCell ref="C143:D143"/>
    <mergeCell ref="G40:G41"/>
    <mergeCell ref="H40:J40"/>
    <mergeCell ref="K40:M40"/>
    <mergeCell ref="N40:Q40"/>
    <mergeCell ref="C134:N134"/>
    <mergeCell ref="C136:D138"/>
    <mergeCell ref="E136:H136"/>
    <mergeCell ref="I136:L136"/>
    <mergeCell ref="E137:E138"/>
    <mergeCell ref="F137:F138"/>
    <mergeCell ref="C39:C41"/>
  </mergeCells>
  <pageMargins left="0.7" right="0.7" top="0.75" bottom="0.75" header="0.3" footer="0.3"/>
  <pageSetup paperSize="9" orientation="portrait" horizontalDpi="1200" verticalDpi="12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O160"/>
  <sheetViews>
    <sheetView showGridLines="0" zoomScale="80" zoomScaleNormal="80" workbookViewId="0">
      <pane xSplit="3" topLeftCell="AT1" activePane="topRight" state="frozen"/>
      <selection activeCell="AV5" sqref="AV5:AY5"/>
      <selection pane="topRight" activeCell="AV5" sqref="AV5:AY5"/>
    </sheetView>
  </sheetViews>
  <sheetFormatPr defaultRowHeight="14.4" x14ac:dyDescent="0.3"/>
  <cols>
    <col min="1" max="1" width="54.88671875" customWidth="1"/>
    <col min="2" max="2" width="8.44140625" customWidth="1"/>
    <col min="3" max="3" width="18.109375" customWidth="1"/>
    <col min="4" max="51" width="11.6640625" customWidth="1"/>
    <col min="52" max="52" width="9.6640625" customWidth="1"/>
    <col min="53" max="53" width="10.109375" bestFit="1" customWidth="1"/>
    <col min="54" max="54" width="10" bestFit="1" customWidth="1"/>
    <col min="64" max="67" width="10.44140625" bestFit="1" customWidth="1"/>
  </cols>
  <sheetData>
    <row r="2" spans="1:67" x14ac:dyDescent="0.3"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5"/>
      <c r="AG2" s="115"/>
      <c r="AH2" s="115"/>
      <c r="AI2" s="115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5"/>
      <c r="AW2" s="115"/>
      <c r="AX2" s="115"/>
      <c r="AY2" s="115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</row>
    <row r="3" spans="1:67" x14ac:dyDescent="0.3"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5"/>
      <c r="AG3" s="115"/>
      <c r="AH3" s="115"/>
      <c r="AI3" s="115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5"/>
      <c r="AW3" s="115"/>
      <c r="AX3" s="115"/>
      <c r="AY3" s="115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</row>
    <row r="4" spans="1:67" ht="20.25" customHeight="1" x14ac:dyDescent="0.35">
      <c r="A4" s="423" t="s">
        <v>183</v>
      </c>
      <c r="B4" s="423"/>
      <c r="C4" s="423"/>
      <c r="D4" s="423"/>
      <c r="E4" s="423"/>
      <c r="F4" s="423"/>
      <c r="G4" s="423"/>
      <c r="H4" s="423"/>
      <c r="I4" s="423"/>
      <c r="J4" s="423"/>
      <c r="K4" s="423"/>
      <c r="L4" s="423"/>
      <c r="M4" s="423"/>
      <c r="N4" s="423"/>
      <c r="O4" s="423"/>
      <c r="P4" s="423"/>
      <c r="Q4" s="423"/>
      <c r="R4" s="423"/>
      <c r="S4" s="423"/>
      <c r="T4" s="423"/>
      <c r="U4" s="423"/>
      <c r="V4" s="423"/>
      <c r="W4" s="423"/>
      <c r="X4" s="423"/>
      <c r="Y4" s="423"/>
      <c r="Z4" s="423"/>
      <c r="AA4" s="423"/>
      <c r="AB4" s="423"/>
      <c r="AC4" s="423"/>
      <c r="AD4" s="423"/>
      <c r="AE4" s="423"/>
      <c r="AF4" s="423"/>
    </row>
    <row r="5" spans="1:67" x14ac:dyDescent="0.3"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422"/>
      <c r="AW5" s="422"/>
      <c r="AX5" s="422"/>
      <c r="AY5" s="422"/>
    </row>
    <row r="6" spans="1:67" ht="23.25" customHeight="1" thickBot="1" x14ac:dyDescent="0.35">
      <c r="A6" s="424"/>
      <c r="B6" s="101"/>
      <c r="C6" s="102"/>
      <c r="D6" s="427" t="s">
        <v>25</v>
      </c>
      <c r="E6" s="428"/>
      <c r="F6" s="428"/>
      <c r="G6" s="428"/>
      <c r="H6" s="428"/>
      <c r="I6" s="428"/>
      <c r="J6" s="428"/>
      <c r="K6" s="428"/>
      <c r="L6" s="428"/>
      <c r="M6" s="428"/>
      <c r="N6" s="428"/>
      <c r="O6" s="428"/>
      <c r="P6" s="428"/>
      <c r="Q6" s="428"/>
      <c r="R6" s="428"/>
      <c r="S6" s="428"/>
      <c r="T6" s="428"/>
      <c r="U6" s="428"/>
      <c r="V6" s="428"/>
      <c r="W6" s="428"/>
      <c r="X6" s="428"/>
      <c r="Y6" s="428"/>
      <c r="Z6" s="428"/>
      <c r="AA6" s="428"/>
      <c r="AB6" s="428"/>
      <c r="AC6" s="428"/>
      <c r="AD6" s="428"/>
      <c r="AE6" s="428"/>
      <c r="AF6" s="428"/>
      <c r="AG6" s="428"/>
      <c r="AH6" s="428"/>
      <c r="AI6" s="428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298"/>
      <c r="BA6" s="298"/>
      <c r="BB6" s="298"/>
      <c r="BC6" s="298"/>
      <c r="BD6" s="298"/>
      <c r="BE6" s="298"/>
      <c r="BF6" s="298"/>
      <c r="BG6" s="298"/>
      <c r="BH6" s="298"/>
      <c r="BI6" s="298"/>
      <c r="BJ6" s="298"/>
      <c r="BK6" s="298"/>
      <c r="BL6" s="298"/>
      <c r="BM6" s="298"/>
      <c r="BN6" s="298"/>
      <c r="BO6" s="298"/>
    </row>
    <row r="7" spans="1:67" s="104" customFormat="1" ht="23.25" customHeight="1" thickBot="1" x14ac:dyDescent="0.35">
      <c r="A7" s="425"/>
      <c r="B7" s="103"/>
      <c r="C7" s="117"/>
      <c r="D7" s="419">
        <v>2019</v>
      </c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1"/>
      <c r="T7" s="419">
        <v>2020</v>
      </c>
      <c r="U7" s="420"/>
      <c r="V7" s="420"/>
      <c r="W7" s="420"/>
      <c r="X7" s="420"/>
      <c r="Y7" s="420"/>
      <c r="Z7" s="420"/>
      <c r="AA7" s="420"/>
      <c r="AB7" s="420"/>
      <c r="AC7" s="420"/>
      <c r="AD7" s="420"/>
      <c r="AE7" s="420"/>
      <c r="AF7" s="420"/>
      <c r="AG7" s="420"/>
      <c r="AH7" s="420"/>
      <c r="AI7" s="421"/>
      <c r="AJ7" s="419">
        <v>2021</v>
      </c>
      <c r="AK7" s="420"/>
      <c r="AL7" s="420"/>
      <c r="AM7" s="420"/>
      <c r="AN7" s="420"/>
      <c r="AO7" s="420"/>
      <c r="AP7" s="420"/>
      <c r="AQ7" s="420"/>
      <c r="AR7" s="420"/>
      <c r="AS7" s="420"/>
      <c r="AT7" s="420"/>
      <c r="AU7" s="420"/>
      <c r="AV7" s="420"/>
      <c r="AW7" s="420"/>
      <c r="AX7" s="420"/>
      <c r="AY7" s="421"/>
      <c r="AZ7" s="419">
        <v>2022</v>
      </c>
      <c r="BA7" s="420"/>
      <c r="BB7" s="420"/>
      <c r="BC7" s="420"/>
      <c r="BD7" s="420"/>
      <c r="BE7" s="420"/>
      <c r="BF7" s="420"/>
      <c r="BG7" s="420"/>
      <c r="BH7" s="420"/>
      <c r="BI7" s="420"/>
      <c r="BJ7" s="420"/>
      <c r="BK7" s="420"/>
      <c r="BL7" s="420"/>
      <c r="BM7" s="420"/>
      <c r="BN7" s="420"/>
      <c r="BO7" s="421"/>
    </row>
    <row r="8" spans="1:67" ht="41.25" customHeight="1" x14ac:dyDescent="0.3">
      <c r="A8" s="426"/>
      <c r="B8" s="105" t="s">
        <v>3</v>
      </c>
      <c r="C8" s="106" t="s">
        <v>26</v>
      </c>
      <c r="D8" s="107" t="s">
        <v>27</v>
      </c>
      <c r="E8" s="107" t="s">
        <v>28</v>
      </c>
      <c r="F8" s="107" t="s">
        <v>29</v>
      </c>
      <c r="G8" s="107" t="s">
        <v>121</v>
      </c>
      <c r="H8" s="107" t="s">
        <v>146</v>
      </c>
      <c r="I8" s="107" t="s">
        <v>178</v>
      </c>
      <c r="J8" s="107" t="s">
        <v>184</v>
      </c>
      <c r="K8" s="107" t="s">
        <v>185</v>
      </c>
      <c r="L8" s="107" t="s">
        <v>186</v>
      </c>
      <c r="M8" s="107" t="s">
        <v>189</v>
      </c>
      <c r="N8" s="107" t="s">
        <v>190</v>
      </c>
      <c r="O8" s="107" t="s">
        <v>191</v>
      </c>
      <c r="P8" s="107" t="s">
        <v>30</v>
      </c>
      <c r="Q8" s="107" t="s">
        <v>147</v>
      </c>
      <c r="R8" s="107" t="s">
        <v>149</v>
      </c>
      <c r="S8" s="107" t="s">
        <v>148</v>
      </c>
      <c r="T8" s="107" t="s">
        <v>27</v>
      </c>
      <c r="U8" s="107" t="s">
        <v>28</v>
      </c>
      <c r="V8" s="107" t="s">
        <v>29</v>
      </c>
      <c r="W8" s="107" t="s">
        <v>121</v>
      </c>
      <c r="X8" s="107" t="s">
        <v>146</v>
      </c>
      <c r="Y8" s="107" t="s">
        <v>178</v>
      </c>
      <c r="Z8" s="107" t="s">
        <v>184</v>
      </c>
      <c r="AA8" s="107" t="s">
        <v>185</v>
      </c>
      <c r="AB8" s="107" t="s">
        <v>186</v>
      </c>
      <c r="AC8" s="107" t="s">
        <v>189</v>
      </c>
      <c r="AD8" s="107" t="s">
        <v>190</v>
      </c>
      <c r="AE8" s="107" t="s">
        <v>191</v>
      </c>
      <c r="AF8" s="108" t="s">
        <v>30</v>
      </c>
      <c r="AG8" s="108" t="s">
        <v>147</v>
      </c>
      <c r="AH8" s="108" t="s">
        <v>149</v>
      </c>
      <c r="AI8" s="108" t="s">
        <v>148</v>
      </c>
      <c r="AJ8" s="107" t="s">
        <v>27</v>
      </c>
      <c r="AK8" s="107" t="s">
        <v>28</v>
      </c>
      <c r="AL8" s="107" t="s">
        <v>29</v>
      </c>
      <c r="AM8" s="107" t="s">
        <v>121</v>
      </c>
      <c r="AN8" s="107" t="s">
        <v>146</v>
      </c>
      <c r="AO8" s="107" t="s">
        <v>178</v>
      </c>
      <c r="AP8" s="107" t="s">
        <v>184</v>
      </c>
      <c r="AQ8" s="107" t="s">
        <v>185</v>
      </c>
      <c r="AR8" s="107" t="s">
        <v>186</v>
      </c>
      <c r="AS8" s="107" t="s">
        <v>189</v>
      </c>
      <c r="AT8" s="107" t="s">
        <v>190</v>
      </c>
      <c r="AU8" s="107" t="s">
        <v>191</v>
      </c>
      <c r="AV8" s="108" t="s">
        <v>30</v>
      </c>
      <c r="AW8" s="108" t="s">
        <v>147</v>
      </c>
      <c r="AX8" s="108" t="s">
        <v>149</v>
      </c>
      <c r="AY8" s="108" t="s">
        <v>148</v>
      </c>
      <c r="AZ8" s="107" t="s">
        <v>27</v>
      </c>
      <c r="BA8" s="107" t="s">
        <v>28</v>
      </c>
      <c r="BB8" s="107" t="s">
        <v>29</v>
      </c>
      <c r="BC8" s="107" t="s">
        <v>121</v>
      </c>
      <c r="BD8" s="107" t="s">
        <v>146</v>
      </c>
      <c r="BE8" s="107" t="s">
        <v>178</v>
      </c>
      <c r="BF8" s="107" t="s">
        <v>184</v>
      </c>
      <c r="BG8" s="107" t="s">
        <v>185</v>
      </c>
      <c r="BH8" s="107" t="s">
        <v>186</v>
      </c>
      <c r="BI8" s="107" t="s">
        <v>189</v>
      </c>
      <c r="BJ8" s="107" t="s">
        <v>190</v>
      </c>
      <c r="BK8" s="107" t="s">
        <v>191</v>
      </c>
      <c r="BL8" s="108" t="s">
        <v>30</v>
      </c>
      <c r="BM8" s="108" t="s">
        <v>147</v>
      </c>
      <c r="BN8" s="108" t="s">
        <v>149</v>
      </c>
      <c r="BO8" s="108" t="s">
        <v>148</v>
      </c>
    </row>
    <row r="9" spans="1:67" x14ac:dyDescent="0.3">
      <c r="A9" s="219" t="s">
        <v>206</v>
      </c>
      <c r="B9" s="220" t="s">
        <v>207</v>
      </c>
      <c r="C9" s="144"/>
      <c r="D9" s="145">
        <v>111.9</v>
      </c>
      <c r="E9" s="146">
        <v>111.5</v>
      </c>
      <c r="F9" s="146">
        <v>109.3</v>
      </c>
      <c r="G9" s="146">
        <v>109.2</v>
      </c>
      <c r="H9" s="146">
        <v>108.4</v>
      </c>
      <c r="I9" s="146">
        <v>109.5</v>
      </c>
      <c r="J9" s="146">
        <v>108.1</v>
      </c>
      <c r="K9" s="146">
        <v>107.3</v>
      </c>
      <c r="L9" s="146">
        <v>107.3</v>
      </c>
      <c r="M9" s="146">
        <v>107.3</v>
      </c>
      <c r="N9" s="146">
        <v>108.8</v>
      </c>
      <c r="O9" s="146">
        <v>106.5</v>
      </c>
      <c r="P9" s="145">
        <v>110.89999999999999</v>
      </c>
      <c r="Q9" s="146">
        <v>109.03333333333335</v>
      </c>
      <c r="R9" s="146">
        <v>107.56666666666666</v>
      </c>
      <c r="S9" s="146">
        <v>107.53333333333335</v>
      </c>
      <c r="T9" s="147">
        <v>108.7</v>
      </c>
      <c r="U9" s="146">
        <v>107.6</v>
      </c>
      <c r="V9" s="146">
        <v>99.4</v>
      </c>
      <c r="W9" s="146">
        <v>62.9</v>
      </c>
      <c r="X9" s="146">
        <v>59.1</v>
      </c>
      <c r="Y9" s="146">
        <v>74.5</v>
      </c>
      <c r="Z9" s="146">
        <v>88.6</v>
      </c>
      <c r="AA9" s="146">
        <v>89.3</v>
      </c>
      <c r="AB9" s="146">
        <v>91.6</v>
      </c>
      <c r="AC9" s="146">
        <v>93.7</v>
      </c>
      <c r="AD9" s="146">
        <v>89.7</v>
      </c>
      <c r="AE9" s="148">
        <v>92.4</v>
      </c>
      <c r="AF9" s="145">
        <v>105.23333333333335</v>
      </c>
      <c r="AG9" s="146">
        <v>65.5</v>
      </c>
      <c r="AH9" s="146">
        <v>89.833333333333329</v>
      </c>
      <c r="AI9" s="149">
        <v>91.933333333333337</v>
      </c>
      <c r="AJ9" s="147">
        <v>92.8</v>
      </c>
      <c r="AK9" s="146">
        <v>90.4</v>
      </c>
      <c r="AL9" s="146">
        <v>97.5</v>
      </c>
      <c r="AM9" s="146">
        <v>100.5</v>
      </c>
      <c r="AN9" s="146">
        <v>106</v>
      </c>
      <c r="AO9" s="146">
        <v>109.7</v>
      </c>
      <c r="AP9" s="146">
        <v>105.4</v>
      </c>
      <c r="AQ9" s="146">
        <v>108.6</v>
      </c>
      <c r="AR9" s="146">
        <v>108.4</v>
      </c>
      <c r="AS9" s="146">
        <v>109.1</v>
      </c>
      <c r="AT9" s="146">
        <v>109.6</v>
      </c>
      <c r="AU9" s="148">
        <v>108.8</v>
      </c>
      <c r="AV9" s="145">
        <v>93.566666666666663</v>
      </c>
      <c r="AW9" s="146">
        <v>105.39999999999999</v>
      </c>
      <c r="AX9" s="146">
        <v>107.46666666666665</v>
      </c>
      <c r="AY9" s="149">
        <v>109.16666666666667</v>
      </c>
      <c r="AZ9" s="147">
        <v>106.5</v>
      </c>
      <c r="BA9" s="146">
        <v>111.2</v>
      </c>
      <c r="BB9" s="146">
        <v>104</v>
      </c>
      <c r="BC9" s="146">
        <v>106.7</v>
      </c>
      <c r="BD9" s="146">
        <v>106.7</v>
      </c>
      <c r="BE9" s="146">
        <v>105.8</v>
      </c>
      <c r="BF9" s="146">
        <v>103.7</v>
      </c>
      <c r="BG9" s="146">
        <v>102.9</v>
      </c>
      <c r="BH9" s="146">
        <v>99.9</v>
      </c>
      <c r="BI9" s="146">
        <v>98</v>
      </c>
      <c r="BJ9" s="146">
        <v>97.5</v>
      </c>
      <c r="BK9" s="148" t="s">
        <v>122</v>
      </c>
      <c r="BL9" s="146">
        <v>107.23333333333333</v>
      </c>
      <c r="BM9" s="146">
        <v>106.39999999999999</v>
      </c>
      <c r="BN9" s="146">
        <v>102.16666666666667</v>
      </c>
      <c r="BO9" s="149" t="s">
        <v>122</v>
      </c>
    </row>
    <row r="10" spans="1:67" s="40" customFormat="1" x14ac:dyDescent="0.3">
      <c r="A10" s="221"/>
      <c r="B10" s="222"/>
      <c r="C10" s="222" t="s">
        <v>31</v>
      </c>
      <c r="D10" s="223">
        <v>-8.8573959255978732E-3</v>
      </c>
      <c r="E10" s="224">
        <v>-1.5017667844522993E-2</v>
      </c>
      <c r="F10" s="224">
        <v>-3.7852112676056315E-2</v>
      </c>
      <c r="G10" s="224">
        <v>-2.3255813953488323E-2</v>
      </c>
      <c r="H10" s="224">
        <v>-2.7802690582959592E-2</v>
      </c>
      <c r="I10" s="224">
        <v>-3.268551236749119E-2</v>
      </c>
      <c r="J10" s="224">
        <v>-4.6737213403880165E-2</v>
      </c>
      <c r="K10" s="224">
        <v>-4.1964285714285739E-2</v>
      </c>
      <c r="L10" s="224">
        <v>-3.5938903863432167E-2</v>
      </c>
      <c r="M10" s="224">
        <v>-2.5431425976385081E-2</v>
      </c>
      <c r="N10" s="224">
        <v>-1.4492753623188482E-2</v>
      </c>
      <c r="O10" s="224">
        <v>-4.9107142857142856E-2</v>
      </c>
      <c r="P10" s="223">
        <v>-2.0606417427141803E-2</v>
      </c>
      <c r="Q10" s="224">
        <v>-2.7934621099554167E-2</v>
      </c>
      <c r="R10" s="224">
        <v>-4.1580041580041624E-2</v>
      </c>
      <c r="S10" s="224">
        <v>-2.9774436090225412E-2</v>
      </c>
      <c r="T10" s="150">
        <v>-2.859696157283291E-2</v>
      </c>
      <c r="U10" s="224">
        <v>-3.4977578475336377E-2</v>
      </c>
      <c r="V10" s="224">
        <v>-9.0576395242451896E-2</v>
      </c>
      <c r="W10" s="224">
        <v>-0.42399267399267404</v>
      </c>
      <c r="X10" s="224">
        <v>-0.45479704797047971</v>
      </c>
      <c r="Y10" s="224">
        <v>-0.31963470319634701</v>
      </c>
      <c r="Z10" s="224">
        <v>-0.18038852913968548</v>
      </c>
      <c r="AA10" s="224">
        <v>-0.16775396085740915</v>
      </c>
      <c r="AB10" s="224">
        <v>-0.1463187325256291</v>
      </c>
      <c r="AC10" s="224">
        <v>-0.12674743709226463</v>
      </c>
      <c r="AD10" s="224">
        <v>-0.17555147058823525</v>
      </c>
      <c r="AE10" s="225">
        <v>-0.13239436619718303</v>
      </c>
      <c r="AF10" s="223">
        <v>-5.1097084460474694E-2</v>
      </c>
      <c r="AG10" s="224">
        <v>-0.39926627942525228</v>
      </c>
      <c r="AH10" s="224">
        <v>-0.16485900216919741</v>
      </c>
      <c r="AI10" s="226">
        <v>-0.14507129572225672</v>
      </c>
      <c r="AJ10" s="150">
        <v>-0.14627414903403868</v>
      </c>
      <c r="AK10" s="224">
        <v>-0.15985130111524154</v>
      </c>
      <c r="AL10" s="224">
        <v>-1.9114688128772692E-2</v>
      </c>
      <c r="AM10" s="224">
        <v>0.5977742448330684</v>
      </c>
      <c r="AN10" s="224">
        <v>0.79357021996615906</v>
      </c>
      <c r="AO10" s="224">
        <v>0.47248322147651012</v>
      </c>
      <c r="AP10" s="224">
        <v>0.18961625282167058</v>
      </c>
      <c r="AQ10" s="224">
        <v>0.21612541993281073</v>
      </c>
      <c r="AR10" s="224">
        <v>0.18340611353711803</v>
      </c>
      <c r="AS10" s="224">
        <v>0.16435432230522937</v>
      </c>
      <c r="AT10" s="224">
        <v>0.22185061315496088</v>
      </c>
      <c r="AU10" s="225">
        <v>0.17748917748917739</v>
      </c>
      <c r="AV10" s="223">
        <v>-0.11086474501108663</v>
      </c>
      <c r="AW10" s="224">
        <v>0.60916030534351129</v>
      </c>
      <c r="AX10" s="224">
        <v>0.19628942486085335</v>
      </c>
      <c r="AY10" s="226">
        <v>0.18745467730239304</v>
      </c>
      <c r="AZ10" s="150">
        <v>0.14762931034482762</v>
      </c>
      <c r="BA10" s="224">
        <v>0.23008849557522118</v>
      </c>
      <c r="BB10" s="224">
        <v>6.6666666666666666E-2</v>
      </c>
      <c r="BC10" s="224">
        <v>6.1691542288557243E-2</v>
      </c>
      <c r="BD10" s="224">
        <v>6.6037735849056875E-3</v>
      </c>
      <c r="BE10" s="224">
        <v>-3.5551504102096676E-2</v>
      </c>
      <c r="BF10" s="224">
        <v>-1.6129032258064543E-2</v>
      </c>
      <c r="BG10" s="224">
        <v>-5.2486187845303768E-2</v>
      </c>
      <c r="BH10" s="224">
        <v>-7.8413284132841321E-2</v>
      </c>
      <c r="BI10" s="224">
        <v>-0.10174152153987163</v>
      </c>
      <c r="BJ10" s="224">
        <v>-0.11040145985401455</v>
      </c>
      <c r="BK10" s="225" t="s">
        <v>122</v>
      </c>
      <c r="BL10" s="224">
        <v>0.14606341289633065</v>
      </c>
      <c r="BM10" s="224">
        <v>9.487666034155599E-3</v>
      </c>
      <c r="BN10" s="224">
        <v>-4.9317617866004811E-2</v>
      </c>
      <c r="BO10" s="226" t="s">
        <v>122</v>
      </c>
    </row>
    <row r="11" spans="1:67" x14ac:dyDescent="0.3">
      <c r="A11" s="221" t="s">
        <v>208</v>
      </c>
      <c r="B11" s="222" t="s">
        <v>207</v>
      </c>
      <c r="C11" s="143"/>
      <c r="D11" s="151">
        <v>112.9</v>
      </c>
      <c r="E11" s="152">
        <v>112.7</v>
      </c>
      <c r="F11" s="152">
        <v>112.6</v>
      </c>
      <c r="G11" s="152">
        <v>114.3</v>
      </c>
      <c r="H11" s="152">
        <v>111.2</v>
      </c>
      <c r="I11" s="152">
        <v>111.7</v>
      </c>
      <c r="J11" s="152">
        <v>110.6</v>
      </c>
      <c r="K11" s="152">
        <v>112.4</v>
      </c>
      <c r="L11" s="152">
        <v>112.5</v>
      </c>
      <c r="M11" s="152">
        <v>111.5</v>
      </c>
      <c r="N11" s="152">
        <v>112.6</v>
      </c>
      <c r="O11" s="152">
        <v>112.8</v>
      </c>
      <c r="P11" s="151">
        <v>112.73333333333335</v>
      </c>
      <c r="Q11" s="152">
        <v>112.39999999999999</v>
      </c>
      <c r="R11" s="152">
        <v>111.83333333333333</v>
      </c>
      <c r="S11" s="152">
        <v>112.3</v>
      </c>
      <c r="T11" s="153">
        <v>113.8</v>
      </c>
      <c r="U11" s="152">
        <v>114.1</v>
      </c>
      <c r="V11" s="152">
        <v>108.3</v>
      </c>
      <c r="W11" s="152">
        <v>70.400000000000006</v>
      </c>
      <c r="X11" s="152">
        <v>89.4</v>
      </c>
      <c r="Y11" s="152">
        <v>94.2</v>
      </c>
      <c r="Z11" s="152">
        <v>99</v>
      </c>
      <c r="AA11" s="152">
        <v>103.9</v>
      </c>
      <c r="AB11" s="152">
        <v>103.5</v>
      </c>
      <c r="AC11" s="152">
        <v>105.5</v>
      </c>
      <c r="AD11" s="152">
        <v>101.8</v>
      </c>
      <c r="AE11" s="154">
        <v>104</v>
      </c>
      <c r="AF11" s="151">
        <v>112.06666666666666</v>
      </c>
      <c r="AG11" s="152">
        <v>84.666666666666671</v>
      </c>
      <c r="AH11" s="152">
        <v>102.13333333333333</v>
      </c>
      <c r="AI11" s="155">
        <v>103.76666666666667</v>
      </c>
      <c r="AJ11" s="153">
        <v>102.1</v>
      </c>
      <c r="AK11" s="152">
        <v>102.1</v>
      </c>
      <c r="AL11" s="152">
        <v>106.4</v>
      </c>
      <c r="AM11" s="152">
        <v>106.8</v>
      </c>
      <c r="AN11" s="152">
        <v>109.5</v>
      </c>
      <c r="AO11" s="152">
        <v>110.4</v>
      </c>
      <c r="AP11" s="152">
        <v>111</v>
      </c>
      <c r="AQ11" s="152">
        <v>108.5</v>
      </c>
      <c r="AR11" s="152">
        <v>104.7</v>
      </c>
      <c r="AS11" s="152">
        <v>112.3</v>
      </c>
      <c r="AT11" s="152">
        <v>111.9</v>
      </c>
      <c r="AU11" s="154">
        <v>111.7</v>
      </c>
      <c r="AV11" s="151">
        <v>103.53333333333335</v>
      </c>
      <c r="AW11" s="152">
        <v>108.90000000000002</v>
      </c>
      <c r="AX11" s="152">
        <v>108.06666666666666</v>
      </c>
      <c r="AY11" s="155">
        <v>111.96666666666665</v>
      </c>
      <c r="AZ11" s="153">
        <v>112.4</v>
      </c>
      <c r="BA11" s="152">
        <v>114.3</v>
      </c>
      <c r="BB11" s="152">
        <v>112.1</v>
      </c>
      <c r="BC11" s="152">
        <v>111</v>
      </c>
      <c r="BD11" s="152">
        <v>110.8</v>
      </c>
      <c r="BE11" s="152">
        <v>109.8</v>
      </c>
      <c r="BF11" s="152">
        <v>109.8</v>
      </c>
      <c r="BG11" s="152">
        <v>109.4</v>
      </c>
      <c r="BH11" s="152">
        <v>108.1</v>
      </c>
      <c r="BI11" s="152">
        <v>106.6</v>
      </c>
      <c r="BJ11" s="152">
        <v>111.8</v>
      </c>
      <c r="BK11" s="154" t="s">
        <v>122</v>
      </c>
      <c r="BL11" s="152">
        <v>112.93333333333332</v>
      </c>
      <c r="BM11" s="152">
        <v>110.53333333333335</v>
      </c>
      <c r="BN11" s="152">
        <v>109.09999999999998</v>
      </c>
      <c r="BO11" s="155" t="s">
        <v>122</v>
      </c>
    </row>
    <row r="12" spans="1:67" x14ac:dyDescent="0.3">
      <c r="A12" s="227"/>
      <c r="B12" s="228"/>
      <c r="C12" s="228" t="s">
        <v>31</v>
      </c>
      <c r="D12" s="229">
        <v>-1.05170902716914E-2</v>
      </c>
      <c r="E12" s="230">
        <v>-1.9999999999999976E-2</v>
      </c>
      <c r="F12" s="230">
        <v>-1.5734265734265833E-2</v>
      </c>
      <c r="G12" s="230">
        <v>-6.0869565217391555E-3</v>
      </c>
      <c r="H12" s="230">
        <v>-2.7972027972027996E-2</v>
      </c>
      <c r="I12" s="230">
        <v>-1.9315188762072017E-2</v>
      </c>
      <c r="J12" s="230">
        <v>-4.1594454072790388E-2</v>
      </c>
      <c r="K12" s="230">
        <v>2.6761819803747672E-3</v>
      </c>
      <c r="L12" s="230">
        <v>-3.5429583702391997E-3</v>
      </c>
      <c r="M12" s="230">
        <v>-2.2787028921998197E-2</v>
      </c>
      <c r="N12" s="230">
        <v>-2.4263431542461102E-2</v>
      </c>
      <c r="O12" s="230">
        <v>-1.9130434782608719E-2</v>
      </c>
      <c r="P12" s="229">
        <v>-1.5429403202328834E-2</v>
      </c>
      <c r="Q12" s="230">
        <v>-1.7768715409263142E-2</v>
      </c>
      <c r="R12" s="230">
        <v>-1.4394829612220852E-2</v>
      </c>
      <c r="S12" s="230">
        <v>-2.2060957910014497E-2</v>
      </c>
      <c r="T12" s="156">
        <v>7.9716563330380109E-3</v>
      </c>
      <c r="U12" s="230">
        <v>1.242236024844713E-2</v>
      </c>
      <c r="V12" s="230">
        <v>-3.8188277087033727E-2</v>
      </c>
      <c r="W12" s="230">
        <v>-0.38407699037620291</v>
      </c>
      <c r="X12" s="230">
        <v>-0.19604316546762587</v>
      </c>
      <c r="Y12" s="230">
        <v>-0.15666965085049239</v>
      </c>
      <c r="Z12" s="230">
        <v>-0.10488245931283902</v>
      </c>
      <c r="AA12" s="230">
        <v>-7.5622775800711736E-2</v>
      </c>
      <c r="AB12" s="230">
        <v>-0.08</v>
      </c>
      <c r="AC12" s="230">
        <v>-5.3811659192825115E-2</v>
      </c>
      <c r="AD12" s="230">
        <v>-9.5914742451154514E-2</v>
      </c>
      <c r="AE12" s="231">
        <v>-7.8014184397163094E-2</v>
      </c>
      <c r="AF12" s="229">
        <v>-5.9136605558842599E-3</v>
      </c>
      <c r="AG12" s="230">
        <v>-0.24673784104389077</v>
      </c>
      <c r="AH12" s="230">
        <v>-8.67362146050671E-2</v>
      </c>
      <c r="AI12" s="232">
        <v>-7.5986939744731363E-2</v>
      </c>
      <c r="AJ12" s="156">
        <v>-0.10281195079086118</v>
      </c>
      <c r="AK12" s="230">
        <v>-0.105170902716915</v>
      </c>
      <c r="AL12" s="230">
        <v>-1.754385964912273E-2</v>
      </c>
      <c r="AM12" s="230">
        <v>0.51704545454545436</v>
      </c>
      <c r="AN12" s="230">
        <v>0.2248322147651006</v>
      </c>
      <c r="AO12" s="230">
        <v>0.17197452229299365</v>
      </c>
      <c r="AP12" s="230">
        <v>0.12121212121212122</v>
      </c>
      <c r="AQ12" s="230">
        <v>4.4273339749759326E-2</v>
      </c>
      <c r="AR12" s="230">
        <v>1.1594202898550753E-2</v>
      </c>
      <c r="AS12" s="230">
        <v>6.4454976303317507E-2</v>
      </c>
      <c r="AT12" s="230">
        <v>9.9214145383104219E-2</v>
      </c>
      <c r="AU12" s="231">
        <v>7.4038461538461567E-2</v>
      </c>
      <c r="AV12" s="229">
        <v>-7.6145151695419258E-2</v>
      </c>
      <c r="AW12" s="230">
        <v>0.28622047244094506</v>
      </c>
      <c r="AX12" s="230">
        <v>5.8093994778067926E-2</v>
      </c>
      <c r="AY12" s="232">
        <v>7.9023450048184923E-2</v>
      </c>
      <c r="AZ12" s="156">
        <v>0.10088148873653292</v>
      </c>
      <c r="BA12" s="230">
        <v>0.11949069539666997</v>
      </c>
      <c r="BB12" s="230">
        <v>5.3571428571428464E-2</v>
      </c>
      <c r="BC12" s="230">
        <v>3.932584269662924E-2</v>
      </c>
      <c r="BD12" s="230">
        <v>1.1872146118721436E-2</v>
      </c>
      <c r="BE12" s="230">
        <v>-5.4347826086957292E-3</v>
      </c>
      <c r="BF12" s="230">
        <v>-1.0810810810810836E-2</v>
      </c>
      <c r="BG12" s="230">
        <v>8.2949308755760898E-3</v>
      </c>
      <c r="BH12" s="230">
        <v>3.2473734479465055E-2</v>
      </c>
      <c r="BI12" s="230">
        <v>-5.0756901157613561E-2</v>
      </c>
      <c r="BJ12" s="230">
        <v>-8.936550491511039E-4</v>
      </c>
      <c r="BK12" s="231" t="s">
        <v>122</v>
      </c>
      <c r="BL12" s="230">
        <v>9.0792015453959846E-2</v>
      </c>
      <c r="BM12" s="230">
        <v>1.4998469543924017E-2</v>
      </c>
      <c r="BN12" s="230">
        <v>9.5619987661935586E-3</v>
      </c>
      <c r="BO12" s="232" t="s">
        <v>122</v>
      </c>
    </row>
    <row r="13" spans="1:67" x14ac:dyDescent="0.3">
      <c r="A13" s="219" t="s">
        <v>209</v>
      </c>
      <c r="B13" s="220" t="s">
        <v>32</v>
      </c>
      <c r="C13" s="157" t="s">
        <v>210</v>
      </c>
      <c r="D13" s="233">
        <v>-7.7987080072999981E-2</v>
      </c>
      <c r="E13" s="234">
        <v>-9.2513079185666647E-2</v>
      </c>
      <c r="F13" s="234">
        <v>-0.10300395070866664</v>
      </c>
      <c r="G13" s="234">
        <v>-0.10880847864799997</v>
      </c>
      <c r="H13" s="234">
        <v>-0.10684105020999998</v>
      </c>
      <c r="I13" s="234">
        <v>-0.10105873971933331</v>
      </c>
      <c r="J13" s="234">
        <v>-0.10031278808166663</v>
      </c>
      <c r="K13" s="234">
        <v>-0.10363988958099998</v>
      </c>
      <c r="L13" s="234">
        <v>-0.12200394948966663</v>
      </c>
      <c r="M13" s="234">
        <v>-0.13319764177899998</v>
      </c>
      <c r="N13" s="234">
        <v>-0.13045127875766666</v>
      </c>
      <c r="O13" s="234">
        <v>-0.11702235435533331</v>
      </c>
      <c r="P13" s="233"/>
      <c r="Q13" s="234"/>
      <c r="R13" s="234"/>
      <c r="S13" s="234"/>
      <c r="T13" s="158">
        <v>-9.9877908970333315E-2</v>
      </c>
      <c r="U13" s="234">
        <v>-0.10265337529566665</v>
      </c>
      <c r="V13" s="234">
        <v>-0.12125650643166665</v>
      </c>
      <c r="W13" s="234">
        <v>-0.2367464997803333</v>
      </c>
      <c r="X13" s="234">
        <v>-0.42894977082966668</v>
      </c>
      <c r="Y13" s="234">
        <v>-0.58904904145699999</v>
      </c>
      <c r="Z13" s="234">
        <v>-0.62013025893366669</v>
      </c>
      <c r="AA13" s="234">
        <v>-0.54941696073199997</v>
      </c>
      <c r="AB13" s="234">
        <v>-0.48660810698700002</v>
      </c>
      <c r="AC13" s="234">
        <v>-0.44435987173433339</v>
      </c>
      <c r="AD13" s="234">
        <v>-0.41720029128833341</v>
      </c>
      <c r="AE13" s="235">
        <v>-0.38021332286266668</v>
      </c>
      <c r="AF13" s="159"/>
      <c r="AG13" s="160"/>
      <c r="AH13" s="160"/>
      <c r="AI13" s="161"/>
      <c r="AJ13" s="158">
        <v>-0.34855206745566669</v>
      </c>
      <c r="AK13" s="234">
        <v>-0.32781060665933331</v>
      </c>
      <c r="AL13" s="234">
        <v>-0.31463356216233335</v>
      </c>
      <c r="AM13" s="234">
        <v>-0.29517578424099994</v>
      </c>
      <c r="AN13" s="234">
        <v>-0.22508369355044441</v>
      </c>
      <c r="AO13" s="234">
        <v>-0.17207614929855553</v>
      </c>
      <c r="AP13" s="234">
        <v>-0.12634606599133333</v>
      </c>
      <c r="AQ13" s="234">
        <v>-0.12640850328799999</v>
      </c>
      <c r="AR13" s="234">
        <v>-0.121356071026</v>
      </c>
      <c r="AS13" s="234">
        <v>-0.11120764085066667</v>
      </c>
      <c r="AT13" s="234">
        <v>-0.11633604650466667</v>
      </c>
      <c r="AU13" s="235">
        <v>-0.11065836894066669</v>
      </c>
      <c r="AV13" s="159"/>
      <c r="AW13" s="160"/>
      <c r="AX13" s="160"/>
      <c r="AY13" s="161"/>
      <c r="AZ13" s="158">
        <v>-0.11019342641466666</v>
      </c>
      <c r="BA13" s="234">
        <v>-8.6899944455999995E-2</v>
      </c>
      <c r="BB13" s="234">
        <v>-8.7572733068333339E-2</v>
      </c>
      <c r="BC13" s="234">
        <v>-9.3871994853666665E-2</v>
      </c>
      <c r="BD13" s="234">
        <v>-0.11175913099733334</v>
      </c>
      <c r="BE13" s="234">
        <v>-0.114470798134</v>
      </c>
      <c r="BF13" s="234">
        <v>-0.11487244106533334</v>
      </c>
      <c r="BG13" s="234">
        <v>-0.11273242041700002</v>
      </c>
      <c r="BH13" s="234">
        <v>-0.11147744096500001</v>
      </c>
      <c r="BI13" s="234">
        <v>-0.12988903618266667</v>
      </c>
      <c r="BJ13" s="234">
        <v>-0.14362360809666666</v>
      </c>
      <c r="BK13" s="235" t="s">
        <v>122</v>
      </c>
      <c r="BL13" s="160"/>
      <c r="BM13" s="160"/>
      <c r="BN13" s="160"/>
      <c r="BO13" s="161"/>
    </row>
    <row r="14" spans="1:67" x14ac:dyDescent="0.3">
      <c r="A14" s="162"/>
      <c r="B14" s="228"/>
      <c r="C14" s="228" t="s">
        <v>211</v>
      </c>
      <c r="D14" s="229">
        <v>-0.10475206007466664</v>
      </c>
      <c r="E14" s="230">
        <v>-0.10169401483266664</v>
      </c>
      <c r="F14" s="230">
        <v>-0.10256577721866664</v>
      </c>
      <c r="G14" s="230">
        <v>-0.12216564389266665</v>
      </c>
      <c r="H14" s="230">
        <v>-9.579172951866663E-2</v>
      </c>
      <c r="I14" s="230">
        <v>-8.5218845746666647E-2</v>
      </c>
      <c r="J14" s="230">
        <v>-0.11992778897966665</v>
      </c>
      <c r="K14" s="230">
        <v>-0.10577303401666666</v>
      </c>
      <c r="L14" s="230">
        <v>-0.14031102547266663</v>
      </c>
      <c r="M14" s="230">
        <v>-0.15350886584766665</v>
      </c>
      <c r="N14" s="230">
        <v>-9.7533944952666651E-2</v>
      </c>
      <c r="O14" s="230">
        <v>-0.10002425226566665</v>
      </c>
      <c r="P14" s="229"/>
      <c r="Q14" s="230"/>
      <c r="R14" s="230"/>
      <c r="S14" s="230"/>
      <c r="T14" s="156">
        <v>-0.10207552969266664</v>
      </c>
      <c r="U14" s="230">
        <v>-0.10586034392866665</v>
      </c>
      <c r="V14" s="230">
        <v>-0.15583364567366664</v>
      </c>
      <c r="W14" s="230">
        <v>-0.44854550973866664</v>
      </c>
      <c r="X14" s="230">
        <v>-0.68247015707666658</v>
      </c>
      <c r="Y14" s="230">
        <v>-0.63613145755566658</v>
      </c>
      <c r="Z14" s="230">
        <v>-0.54178916216866668</v>
      </c>
      <c r="AA14" s="230">
        <v>-0.47033026247166665</v>
      </c>
      <c r="AB14" s="230">
        <v>-0.44770489632066662</v>
      </c>
      <c r="AC14" s="230">
        <v>-0.41504445641066667</v>
      </c>
      <c r="AD14" s="230">
        <v>-0.38885152113366667</v>
      </c>
      <c r="AE14" s="231">
        <v>-0.33674399104366665</v>
      </c>
      <c r="AF14" s="163"/>
      <c r="AG14" s="164"/>
      <c r="AH14" s="164"/>
      <c r="AI14" s="165"/>
      <c r="AJ14" s="156">
        <v>-0.32006069018966665</v>
      </c>
      <c r="AK14" s="230">
        <v>-0.32662713874466659</v>
      </c>
      <c r="AL14" s="230">
        <v>-0.29721285755266663</v>
      </c>
      <c r="AM14" s="230">
        <v>-0.26168735642566665</v>
      </c>
      <c r="AN14" s="230">
        <v>-0.116350866673</v>
      </c>
      <c r="AO14" s="230">
        <v>-0.13819022479699999</v>
      </c>
      <c r="AP14" s="230">
        <v>-0.124497106504</v>
      </c>
      <c r="AQ14" s="230">
        <v>-0.116538178563</v>
      </c>
      <c r="AR14" s="230">
        <v>-0.12303292801099999</v>
      </c>
      <c r="AS14" s="230">
        <v>-9.4051815977999997E-2</v>
      </c>
      <c r="AT14" s="230">
        <v>-0.13192339552499999</v>
      </c>
      <c r="AU14" s="231">
        <v>-0.105999895319</v>
      </c>
      <c r="AV14" s="163"/>
      <c r="AW14" s="164"/>
      <c r="AX14" s="164"/>
      <c r="AY14" s="165"/>
      <c r="AZ14" s="156">
        <v>-9.2656988400000001E-2</v>
      </c>
      <c r="BA14" s="230">
        <v>-6.2042949649E-2</v>
      </c>
      <c r="BB14" s="230">
        <v>-0.10801826115600001</v>
      </c>
      <c r="BC14" s="230">
        <v>-0.11155477375600001</v>
      </c>
      <c r="BD14" s="230">
        <v>-0.11570435807999999</v>
      </c>
      <c r="BE14" s="230">
        <v>-0.11615326256599999</v>
      </c>
      <c r="BF14" s="230">
        <v>-0.11275970255000001</v>
      </c>
      <c r="BG14" s="230">
        <v>-0.109284296135</v>
      </c>
      <c r="BH14" s="230">
        <v>-0.11238832421</v>
      </c>
      <c r="BI14" s="230">
        <v>-0.167994488203</v>
      </c>
      <c r="BJ14" s="230">
        <v>-0.15048801187700001</v>
      </c>
      <c r="BK14" s="231" t="s">
        <v>122</v>
      </c>
      <c r="BL14" s="164"/>
      <c r="BM14" s="164"/>
      <c r="BN14" s="164"/>
      <c r="BO14" s="165"/>
    </row>
    <row r="15" spans="1:67" x14ac:dyDescent="0.3">
      <c r="A15" s="221" t="s">
        <v>123</v>
      </c>
      <c r="B15" s="222" t="s">
        <v>32</v>
      </c>
      <c r="C15" s="222" t="s">
        <v>124</v>
      </c>
      <c r="D15" s="151">
        <v>112.07</v>
      </c>
      <c r="E15" s="152">
        <v>107.66</v>
      </c>
      <c r="F15" s="152">
        <v>112.6</v>
      </c>
      <c r="G15" s="152">
        <v>111.12</v>
      </c>
      <c r="H15" s="152">
        <v>122.24</v>
      </c>
      <c r="I15" s="152">
        <v>107.31</v>
      </c>
      <c r="J15" s="152">
        <v>121.74</v>
      </c>
      <c r="K15" s="152">
        <v>92.31</v>
      </c>
      <c r="L15" s="152">
        <v>109.99</v>
      </c>
      <c r="M15" s="152">
        <v>118.54</v>
      </c>
      <c r="N15" s="152">
        <v>112.7</v>
      </c>
      <c r="O15" s="152">
        <v>107.73</v>
      </c>
      <c r="P15" s="151">
        <v>110.77666666666666</v>
      </c>
      <c r="Q15" s="152">
        <v>113.55666666666667</v>
      </c>
      <c r="R15" s="152">
        <v>108.01333333333334</v>
      </c>
      <c r="S15" s="152">
        <v>112.99000000000001</v>
      </c>
      <c r="T15" s="153">
        <v>111.93</v>
      </c>
      <c r="U15" s="152">
        <v>104.57</v>
      </c>
      <c r="V15" s="152">
        <v>102.12</v>
      </c>
      <c r="W15" s="152">
        <v>73.39</v>
      </c>
      <c r="X15" s="152">
        <v>83.56</v>
      </c>
      <c r="Y15" s="152">
        <v>95.32</v>
      </c>
      <c r="Z15" s="152">
        <v>108.58</v>
      </c>
      <c r="AA15" s="152">
        <v>86.98</v>
      </c>
      <c r="AB15" s="152">
        <v>108.13</v>
      </c>
      <c r="AC15" s="152">
        <v>109.36</v>
      </c>
      <c r="AD15" s="152">
        <v>108.26</v>
      </c>
      <c r="AE15" s="154">
        <v>100.45</v>
      </c>
      <c r="AF15" s="151">
        <v>106.20666666666666</v>
      </c>
      <c r="AG15" s="152">
        <v>84.089999999999989</v>
      </c>
      <c r="AH15" s="152">
        <v>101.23</v>
      </c>
      <c r="AI15" s="155">
        <v>106.02333333333333</v>
      </c>
      <c r="AJ15" s="153">
        <v>101.45</v>
      </c>
      <c r="AK15" s="152">
        <v>101.44</v>
      </c>
      <c r="AL15" s="152">
        <v>118.79</v>
      </c>
      <c r="AM15" s="152">
        <v>112.73</v>
      </c>
      <c r="AN15" s="152">
        <v>114.81</v>
      </c>
      <c r="AO15" s="152">
        <v>113.19</v>
      </c>
      <c r="AP15" s="152">
        <v>121.2</v>
      </c>
      <c r="AQ15" s="152">
        <v>98.23</v>
      </c>
      <c r="AR15" s="152">
        <v>118.99</v>
      </c>
      <c r="AS15" s="152">
        <v>119.87</v>
      </c>
      <c r="AT15" s="152">
        <v>125.47</v>
      </c>
      <c r="AU15" s="154">
        <v>117.75</v>
      </c>
      <c r="AV15" s="151">
        <v>107.22666666666667</v>
      </c>
      <c r="AW15" s="152">
        <v>113.57666666666667</v>
      </c>
      <c r="AX15" s="152">
        <v>112.80666666666667</v>
      </c>
      <c r="AY15" s="155">
        <v>121.03000000000002</v>
      </c>
      <c r="AZ15" s="153">
        <v>118.74</v>
      </c>
      <c r="BA15" s="152">
        <v>124.45</v>
      </c>
      <c r="BB15" s="152">
        <v>148.86000000000001</v>
      </c>
      <c r="BC15" s="152">
        <v>133.80000000000001</v>
      </c>
      <c r="BD15" s="152">
        <v>148.1</v>
      </c>
      <c r="BE15" s="152">
        <v>148.86000000000001</v>
      </c>
      <c r="BF15" s="152">
        <v>150.63999999999999</v>
      </c>
      <c r="BG15" s="152">
        <v>126.96</v>
      </c>
      <c r="BH15" s="152">
        <v>145.32</v>
      </c>
      <c r="BI15" s="152">
        <v>139.27000000000001</v>
      </c>
      <c r="BJ15" s="152" t="s">
        <v>122</v>
      </c>
      <c r="BK15" s="154" t="s">
        <v>122</v>
      </c>
      <c r="BL15" s="152">
        <v>130.68333333333334</v>
      </c>
      <c r="BM15" s="152">
        <v>143.58666666666667</v>
      </c>
      <c r="BN15" s="152">
        <v>140.97333333333333</v>
      </c>
      <c r="BO15" s="155" t="s">
        <v>122</v>
      </c>
    </row>
    <row r="16" spans="1:67" x14ac:dyDescent="0.3">
      <c r="A16" s="221"/>
      <c r="B16" s="222"/>
      <c r="C16" s="222" t="s">
        <v>31</v>
      </c>
      <c r="D16" s="223">
        <v>3.052873563218398E-2</v>
      </c>
      <c r="E16" s="224">
        <v>1.0227801022779203E-3</v>
      </c>
      <c r="F16" s="224">
        <v>-2.8305143251639749E-2</v>
      </c>
      <c r="G16" s="224">
        <v>7.5256142896000713E-3</v>
      </c>
      <c r="H16" s="224">
        <v>2.7658680117696406E-2</v>
      </c>
      <c r="I16" s="224">
        <v>-9.228556927761801E-2</v>
      </c>
      <c r="J16" s="224">
        <v>2.9658922392485467E-3</v>
      </c>
      <c r="K16" s="224">
        <v>-6.7858224780369625E-2</v>
      </c>
      <c r="L16" s="224">
        <v>-2.3786278512470033E-2</v>
      </c>
      <c r="M16" s="224">
        <v>-9.2709650231768135E-4</v>
      </c>
      <c r="N16" s="224">
        <v>-1.6579406631762623E-2</v>
      </c>
      <c r="O16" s="224">
        <v>7.6700028060987793E-3</v>
      </c>
      <c r="P16" s="223">
        <v>4.5156240592434473E-4</v>
      </c>
      <c r="Q16" s="224">
        <v>-1.954181776319578E-2</v>
      </c>
      <c r="R16" s="224">
        <v>-2.7140626876425978E-2</v>
      </c>
      <c r="S16" s="224">
        <v>-3.4983537158982275E-3</v>
      </c>
      <c r="T16" s="150">
        <v>-1.2492192379761492E-3</v>
      </c>
      <c r="U16" s="224">
        <v>-2.8701467583132113E-2</v>
      </c>
      <c r="V16" s="224">
        <v>-9.3072824156305523E-2</v>
      </c>
      <c r="W16" s="224">
        <v>-0.33954283657307416</v>
      </c>
      <c r="X16" s="224">
        <v>-0.31642670157068054</v>
      </c>
      <c r="Y16" s="224">
        <v>-0.11173236417854823</v>
      </c>
      <c r="Z16" s="224">
        <v>-0.10809922786265816</v>
      </c>
      <c r="AA16" s="224">
        <v>-5.7740223161087553E-2</v>
      </c>
      <c r="AB16" s="224">
        <v>-1.691062823893091E-2</v>
      </c>
      <c r="AC16" s="224">
        <v>-7.7442213598785226E-2</v>
      </c>
      <c r="AD16" s="224">
        <v>-3.9396628216504012E-2</v>
      </c>
      <c r="AE16" s="225">
        <v>-6.7576348278102646E-2</v>
      </c>
      <c r="AF16" s="223">
        <v>-4.1254175066951469E-2</v>
      </c>
      <c r="AG16" s="224">
        <v>-0.25948865470983662</v>
      </c>
      <c r="AH16" s="224">
        <v>-6.2800888779163053E-2</v>
      </c>
      <c r="AI16" s="226">
        <v>-6.1657373808891781E-2</v>
      </c>
      <c r="AJ16" s="150">
        <v>-9.3629947288483922E-2</v>
      </c>
      <c r="AK16" s="224">
        <v>-2.9932102897580536E-2</v>
      </c>
      <c r="AL16" s="224">
        <v>0.16323932628280446</v>
      </c>
      <c r="AM16" s="224">
        <v>0.53604033247036365</v>
      </c>
      <c r="AN16" s="224">
        <v>0.37398276687410259</v>
      </c>
      <c r="AO16" s="224">
        <v>0.1874737725556021</v>
      </c>
      <c r="AP16" s="224">
        <v>0.11622766623687596</v>
      </c>
      <c r="AQ16" s="224">
        <v>0.12934007817889154</v>
      </c>
      <c r="AR16" s="224">
        <v>0.1004346619809489</v>
      </c>
      <c r="AS16" s="224">
        <v>9.6104608632040969E-2</v>
      </c>
      <c r="AT16" s="224">
        <v>0.15896914834657294</v>
      </c>
      <c r="AU16" s="225">
        <v>0.17222498755599802</v>
      </c>
      <c r="AV16" s="223">
        <v>9.6039168915951004E-3</v>
      </c>
      <c r="AW16" s="224">
        <v>0.35065604312839438</v>
      </c>
      <c r="AX16" s="224">
        <v>0.11436003819684548</v>
      </c>
      <c r="AY16" s="226">
        <v>0.14154117018266441</v>
      </c>
      <c r="AZ16" s="150">
        <v>0.17042878265155254</v>
      </c>
      <c r="BA16" s="224">
        <v>0.22683359621451119</v>
      </c>
      <c r="BB16" s="224">
        <v>0.2531357858405589</v>
      </c>
      <c r="BC16" s="224">
        <v>0.18690676838463588</v>
      </c>
      <c r="BD16" s="224">
        <v>0.28995732079087189</v>
      </c>
      <c r="BE16" s="224">
        <v>0.31513384574609093</v>
      </c>
      <c r="BF16" s="224">
        <v>0.2429042904290428</v>
      </c>
      <c r="BG16" s="224">
        <v>0.29247684006922525</v>
      </c>
      <c r="BH16" s="224">
        <v>0.22127909908395665</v>
      </c>
      <c r="BI16" s="224">
        <v>0.16184199549511974</v>
      </c>
      <c r="BJ16" s="224" t="s">
        <v>122</v>
      </c>
      <c r="BK16" s="225" t="s">
        <v>122</v>
      </c>
      <c r="BL16" s="224">
        <v>0.2187577716985824</v>
      </c>
      <c r="BM16" s="224">
        <v>0.26422680714935581</v>
      </c>
      <c r="BN16" s="224">
        <v>0.24968973464925232</v>
      </c>
      <c r="BO16" s="226" t="s">
        <v>122</v>
      </c>
    </row>
    <row r="17" spans="1:67" x14ac:dyDescent="0.3">
      <c r="A17" s="221" t="s">
        <v>125</v>
      </c>
      <c r="B17" s="222" t="s">
        <v>32</v>
      </c>
      <c r="C17" s="222"/>
      <c r="D17" s="223"/>
      <c r="E17" s="224"/>
      <c r="F17" s="224"/>
      <c r="G17" s="224"/>
      <c r="H17" s="224"/>
      <c r="I17" s="224"/>
      <c r="J17" s="224"/>
      <c r="P17" s="223"/>
      <c r="Q17" s="224"/>
      <c r="R17" s="224"/>
      <c r="S17" s="224"/>
      <c r="T17" s="150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25"/>
      <c r="AF17" s="223"/>
      <c r="AG17" s="224"/>
      <c r="AH17" s="224"/>
      <c r="AI17" s="226"/>
      <c r="AJ17" s="150"/>
      <c r="AK17" s="224"/>
      <c r="AL17" s="224"/>
      <c r="AM17" s="224"/>
      <c r="AN17" s="224"/>
      <c r="AO17" s="224"/>
      <c r="AP17" s="224"/>
      <c r="AQ17" s="224"/>
      <c r="AR17" s="224"/>
      <c r="AS17" s="224"/>
      <c r="AT17" s="224"/>
      <c r="AU17" s="225"/>
      <c r="AV17" s="223"/>
      <c r="AW17" s="224"/>
      <c r="AX17" s="224"/>
      <c r="AY17" s="226"/>
      <c r="AZ17" s="150"/>
      <c r="BA17" s="224"/>
      <c r="BB17" s="224"/>
      <c r="BC17" s="224"/>
      <c r="BD17" s="224"/>
      <c r="BE17" s="224"/>
      <c r="BF17" s="224"/>
      <c r="BG17" s="224"/>
      <c r="BH17" s="224"/>
      <c r="BI17" s="224"/>
      <c r="BJ17" s="224"/>
      <c r="BK17" s="225"/>
      <c r="BL17" s="224"/>
      <c r="BM17" s="224"/>
      <c r="BN17" s="224"/>
      <c r="BO17" s="226"/>
    </row>
    <row r="18" spans="1:67" x14ac:dyDescent="0.3">
      <c r="A18" s="236" t="s">
        <v>16</v>
      </c>
      <c r="B18" s="222"/>
      <c r="C18" s="222" t="s">
        <v>124</v>
      </c>
      <c r="D18" s="151">
        <v>106.94</v>
      </c>
      <c r="E18" s="152">
        <v>106.9</v>
      </c>
      <c r="F18" s="152">
        <v>107.13</v>
      </c>
      <c r="G18" s="152">
        <v>107.07</v>
      </c>
      <c r="H18" s="152">
        <v>107.4</v>
      </c>
      <c r="I18" s="152">
        <v>107.31</v>
      </c>
      <c r="J18" s="152">
        <v>108.01</v>
      </c>
      <c r="K18" s="152">
        <v>107.68</v>
      </c>
      <c r="L18" s="152">
        <v>107.9</v>
      </c>
      <c r="M18" s="152">
        <v>107.18</v>
      </c>
      <c r="N18" s="152">
        <v>107.32</v>
      </c>
      <c r="O18" s="152">
        <v>107.63</v>
      </c>
      <c r="P18" s="151">
        <v>106.99000000000001</v>
      </c>
      <c r="Q18" s="152">
        <v>107.25999999999999</v>
      </c>
      <c r="R18" s="152">
        <v>107.86333333333334</v>
      </c>
      <c r="S18" s="152">
        <v>107.37666666666667</v>
      </c>
      <c r="T18" s="153">
        <v>106.28</v>
      </c>
      <c r="U18" s="152">
        <v>106.17</v>
      </c>
      <c r="V18" s="152">
        <v>105.98</v>
      </c>
      <c r="W18" s="152">
        <v>103.71</v>
      </c>
      <c r="X18" s="152">
        <v>103.68</v>
      </c>
      <c r="Y18" s="152">
        <v>104.24</v>
      </c>
      <c r="Z18" s="152">
        <v>104.69</v>
      </c>
      <c r="AA18" s="152">
        <v>104.58</v>
      </c>
      <c r="AB18" s="152">
        <v>104.52</v>
      </c>
      <c r="AC18" s="152">
        <v>103.99</v>
      </c>
      <c r="AD18" s="152">
        <v>104.51</v>
      </c>
      <c r="AE18" s="154">
        <v>104.35</v>
      </c>
      <c r="AF18" s="151">
        <v>106.14333333333333</v>
      </c>
      <c r="AG18" s="152">
        <v>103.87666666666667</v>
      </c>
      <c r="AH18" s="152">
        <v>104.59666666666665</v>
      </c>
      <c r="AI18" s="155">
        <v>104.28333333333335</v>
      </c>
      <c r="AJ18" s="153">
        <v>103.47</v>
      </c>
      <c r="AK18" s="152">
        <v>103.45</v>
      </c>
      <c r="AL18" s="152">
        <v>103.74</v>
      </c>
      <c r="AM18" s="152">
        <v>103.87</v>
      </c>
      <c r="AN18" s="152">
        <v>104.17</v>
      </c>
      <c r="AO18" s="152">
        <v>104.54</v>
      </c>
      <c r="AP18" s="152">
        <v>105.47</v>
      </c>
      <c r="AQ18" s="152">
        <v>105.4</v>
      </c>
      <c r="AR18" s="152">
        <v>105.69</v>
      </c>
      <c r="AS18" s="152">
        <v>105.58</v>
      </c>
      <c r="AT18" s="152">
        <v>106.59</v>
      </c>
      <c r="AU18" s="154">
        <v>106.63</v>
      </c>
      <c r="AV18" s="151">
        <v>103.55333333333334</v>
      </c>
      <c r="AW18" s="152">
        <v>104.19333333333334</v>
      </c>
      <c r="AX18" s="152">
        <v>105.52</v>
      </c>
      <c r="AY18" s="155">
        <v>106.26666666666667</v>
      </c>
      <c r="AZ18" s="153">
        <v>105.94</v>
      </c>
      <c r="BA18" s="152">
        <v>106.29</v>
      </c>
      <c r="BB18" s="152">
        <v>106.91</v>
      </c>
      <c r="BC18" s="152">
        <v>107.01</v>
      </c>
      <c r="BD18" s="152">
        <v>107.5</v>
      </c>
      <c r="BE18" s="152">
        <v>107.55</v>
      </c>
      <c r="BF18" s="152">
        <v>108.32</v>
      </c>
      <c r="BG18" s="152">
        <v>108.12</v>
      </c>
      <c r="BH18" s="152">
        <v>108.18</v>
      </c>
      <c r="BI18" s="152">
        <v>108.19</v>
      </c>
      <c r="BJ18" s="152" t="s">
        <v>122</v>
      </c>
      <c r="BK18" s="154" t="s">
        <v>122</v>
      </c>
      <c r="BL18" s="152">
        <v>106.38</v>
      </c>
      <c r="BM18" s="152">
        <v>107.35333333333334</v>
      </c>
      <c r="BN18" s="152">
        <v>108.20666666666666</v>
      </c>
      <c r="BO18" s="155" t="s">
        <v>122</v>
      </c>
    </row>
    <row r="19" spans="1:67" x14ac:dyDescent="0.3">
      <c r="A19" s="221"/>
      <c r="B19" s="222"/>
      <c r="C19" s="222" t="s">
        <v>31</v>
      </c>
      <c r="D19" s="223">
        <v>1.4611005692599689E-2</v>
      </c>
      <c r="E19" s="224">
        <v>1.2310606060606234E-2</v>
      </c>
      <c r="F19" s="224">
        <v>1.0088629077880284E-2</v>
      </c>
      <c r="G19" s="224">
        <v>6.4861816130851934E-3</v>
      </c>
      <c r="H19" s="224">
        <v>7.8828828828829949E-3</v>
      </c>
      <c r="I19" s="224">
        <v>2.522421524663514E-3</v>
      </c>
      <c r="J19" s="224">
        <v>5.7733494738802446E-3</v>
      </c>
      <c r="K19" s="224">
        <v>5.1339494072624343E-3</v>
      </c>
      <c r="L19" s="224">
        <v>7.5637314408440659E-3</v>
      </c>
      <c r="M19" s="224">
        <v>9.3309694877348191E-5</v>
      </c>
      <c r="N19" s="224">
        <v>-1.8601190476191221E-3</v>
      </c>
      <c r="O19" s="224">
        <v>-2.9643353404354401E-3</v>
      </c>
      <c r="P19" s="223">
        <v>1.2332050715952895E-2</v>
      </c>
      <c r="Q19" s="224">
        <v>5.6253515844738424E-3</v>
      </c>
      <c r="R19" s="224">
        <v>6.1565249836759818E-3</v>
      </c>
      <c r="S19" s="224">
        <v>-1.5807091495165049E-3</v>
      </c>
      <c r="T19" s="150">
        <v>-6.1716850570412872E-3</v>
      </c>
      <c r="U19" s="224">
        <v>-6.8288119738073756E-3</v>
      </c>
      <c r="V19" s="224">
        <v>-1.0734621487911796E-2</v>
      </c>
      <c r="W19" s="224">
        <v>-3.1381339310731275E-2</v>
      </c>
      <c r="X19" s="224">
        <v>-3.4636871508379838E-2</v>
      </c>
      <c r="Y19" s="224">
        <v>-2.8608703755474921E-2</v>
      </c>
      <c r="Z19" s="224">
        <v>-3.0737894639385244E-2</v>
      </c>
      <c r="AA19" s="224">
        <v>-2.8789004457652395E-2</v>
      </c>
      <c r="AB19" s="224">
        <v>-3.1325301204819314E-2</v>
      </c>
      <c r="AC19" s="224">
        <v>-2.976301548796428E-2</v>
      </c>
      <c r="AD19" s="224">
        <v>-2.6183376816995719E-2</v>
      </c>
      <c r="AE19" s="225">
        <v>-3.0474774691071359E-2</v>
      </c>
      <c r="AF19" s="223">
        <v>-7.9135121662461741E-3</v>
      </c>
      <c r="AG19" s="224">
        <v>-3.1543290446889111E-2</v>
      </c>
      <c r="AH19" s="224">
        <v>-3.0285237491888134E-2</v>
      </c>
      <c r="AI19" s="226">
        <v>-2.8808245118430317E-2</v>
      </c>
      <c r="AJ19" s="150">
        <v>-2.6439593526533686E-2</v>
      </c>
      <c r="AK19" s="224">
        <v>-2.5619289818216089E-2</v>
      </c>
      <c r="AL19" s="224">
        <v>-2.1136063408190325E-2</v>
      </c>
      <c r="AM19" s="224">
        <v>1.5427634750749064E-3</v>
      </c>
      <c r="AN19" s="224">
        <v>4.7260802469135397E-3</v>
      </c>
      <c r="AO19" s="224">
        <v>2.8779739063699594E-3</v>
      </c>
      <c r="AP19" s="224">
        <v>7.4505683446366789E-3</v>
      </c>
      <c r="AQ19" s="224">
        <v>7.8408873589597763E-3</v>
      </c>
      <c r="AR19" s="224">
        <v>1.1194029850746291E-2</v>
      </c>
      <c r="AS19" s="224">
        <v>1.528993172420428E-2</v>
      </c>
      <c r="AT19" s="224">
        <v>1.990240168404938E-2</v>
      </c>
      <c r="AU19" s="225">
        <v>2.1849544801149961E-2</v>
      </c>
      <c r="AV19" s="223">
        <v>-2.4400967245548372E-2</v>
      </c>
      <c r="AW19" s="224">
        <v>3.0484869877740631E-3</v>
      </c>
      <c r="AX19" s="224">
        <v>8.8275598330094622E-3</v>
      </c>
      <c r="AY19" s="226">
        <v>1.9018699057055968E-2</v>
      </c>
      <c r="AZ19" s="150">
        <v>2.3871653619406602E-2</v>
      </c>
      <c r="BA19" s="224">
        <v>2.7452875785403563E-2</v>
      </c>
      <c r="BB19" s="224">
        <v>3.055716213610964E-2</v>
      </c>
      <c r="BC19" s="224">
        <v>3.0230095311446947E-2</v>
      </c>
      <c r="BD19" s="224">
        <v>3.1966977056734153E-2</v>
      </c>
      <c r="BE19" s="224">
        <v>2.8792806581212887E-2</v>
      </c>
      <c r="BF19" s="224">
        <v>2.7021901962643396E-2</v>
      </c>
      <c r="BG19" s="224">
        <v>2.5806451612903344E-2</v>
      </c>
      <c r="BH19" s="224">
        <v>2.3559466363894471E-2</v>
      </c>
      <c r="BI19" s="224">
        <v>2.4720591021026622E-2</v>
      </c>
      <c r="BJ19" s="224" t="s">
        <v>122</v>
      </c>
      <c r="BK19" s="225" t="s">
        <v>122</v>
      </c>
      <c r="BL19" s="224">
        <v>2.7296723105645918E-2</v>
      </c>
      <c r="BM19" s="224">
        <v>3.0328235971591237E-2</v>
      </c>
      <c r="BN19" s="224">
        <v>2.5461207985847872E-2</v>
      </c>
      <c r="BO19" s="226" t="s">
        <v>122</v>
      </c>
    </row>
    <row r="20" spans="1:67" x14ac:dyDescent="0.3">
      <c r="A20" s="236" t="s">
        <v>126</v>
      </c>
      <c r="B20" s="222"/>
      <c r="C20" s="222" t="s">
        <v>124</v>
      </c>
      <c r="D20" s="151">
        <v>104.95</v>
      </c>
      <c r="E20" s="152">
        <v>104.6</v>
      </c>
      <c r="F20" s="152">
        <v>104.88</v>
      </c>
      <c r="G20" s="152">
        <v>104.62</v>
      </c>
      <c r="H20" s="152">
        <v>104.94</v>
      </c>
      <c r="I20" s="152">
        <v>104.8</v>
      </c>
      <c r="J20" s="152">
        <v>105.55</v>
      </c>
      <c r="K20" s="152">
        <v>105.71</v>
      </c>
      <c r="L20" s="152">
        <v>105.98</v>
      </c>
      <c r="M20" s="152">
        <v>105.56</v>
      </c>
      <c r="N20" s="152">
        <v>105.22</v>
      </c>
      <c r="O20" s="152">
        <v>105.98</v>
      </c>
      <c r="P20" s="151">
        <v>104.81</v>
      </c>
      <c r="Q20" s="152">
        <v>104.78666666666668</v>
      </c>
      <c r="R20" s="152">
        <v>105.74666666666667</v>
      </c>
      <c r="S20" s="152">
        <v>105.58666666666666</v>
      </c>
      <c r="T20" s="153">
        <v>104.21</v>
      </c>
      <c r="U20" s="152">
        <v>103.93</v>
      </c>
      <c r="V20" s="152">
        <v>103.76</v>
      </c>
      <c r="W20" s="152">
        <v>101.3</v>
      </c>
      <c r="X20" s="152">
        <v>101.2</v>
      </c>
      <c r="Y20" s="152">
        <v>101.92</v>
      </c>
      <c r="Z20" s="152">
        <v>102.24</v>
      </c>
      <c r="AA20" s="152">
        <v>102.46</v>
      </c>
      <c r="AB20" s="152">
        <v>102.38</v>
      </c>
      <c r="AC20" s="152">
        <v>101.49</v>
      </c>
      <c r="AD20" s="152">
        <v>101.8</v>
      </c>
      <c r="AE20" s="154">
        <v>101.84</v>
      </c>
      <c r="AF20" s="151">
        <v>103.96666666666665</v>
      </c>
      <c r="AG20" s="152">
        <v>101.47333333333334</v>
      </c>
      <c r="AH20" s="152">
        <v>102.36</v>
      </c>
      <c r="AI20" s="155">
        <v>101.71</v>
      </c>
      <c r="AJ20" s="153">
        <v>100.27</v>
      </c>
      <c r="AK20" s="152">
        <v>100.09</v>
      </c>
      <c r="AL20" s="152">
        <v>100.35</v>
      </c>
      <c r="AM20" s="152">
        <v>100.25</v>
      </c>
      <c r="AN20" s="152">
        <v>100.62</v>
      </c>
      <c r="AO20" s="152">
        <v>100.9</v>
      </c>
      <c r="AP20" s="152">
        <v>101.72</v>
      </c>
      <c r="AQ20" s="152">
        <v>102.14</v>
      </c>
      <c r="AR20" s="152">
        <v>102.46</v>
      </c>
      <c r="AS20" s="152">
        <v>102.5</v>
      </c>
      <c r="AT20" s="152">
        <v>103.34</v>
      </c>
      <c r="AU20" s="154">
        <v>103.82</v>
      </c>
      <c r="AV20" s="151">
        <v>100.23666666666668</v>
      </c>
      <c r="AW20" s="152">
        <v>100.58999999999999</v>
      </c>
      <c r="AX20" s="152">
        <v>102.10666666666667</v>
      </c>
      <c r="AY20" s="155">
        <v>103.21999999999998</v>
      </c>
      <c r="AZ20" s="153">
        <v>102.59</v>
      </c>
      <c r="BA20" s="152">
        <v>103.12</v>
      </c>
      <c r="BB20" s="152">
        <v>103.82</v>
      </c>
      <c r="BC20" s="152">
        <v>103.96</v>
      </c>
      <c r="BD20" s="152">
        <v>104.47</v>
      </c>
      <c r="BE20" s="152">
        <v>104.33</v>
      </c>
      <c r="BF20" s="152">
        <v>105.19</v>
      </c>
      <c r="BG20" s="152">
        <v>105.2</v>
      </c>
      <c r="BH20" s="152">
        <v>105.32</v>
      </c>
      <c r="BI20" s="152">
        <v>105.16</v>
      </c>
      <c r="BJ20" s="152" t="s">
        <v>122</v>
      </c>
      <c r="BK20" s="154" t="s">
        <v>122</v>
      </c>
      <c r="BL20" s="152">
        <v>103.17666666666666</v>
      </c>
      <c r="BM20" s="152">
        <v>104.25333333333333</v>
      </c>
      <c r="BN20" s="152">
        <v>105.23666666666666</v>
      </c>
      <c r="BO20" s="155" t="s">
        <v>122</v>
      </c>
    </row>
    <row r="21" spans="1:67" x14ac:dyDescent="0.3">
      <c r="A21" s="237"/>
      <c r="B21" s="222"/>
      <c r="C21" s="222" t="s">
        <v>31</v>
      </c>
      <c r="D21" s="223">
        <v>1.0203099432091562E-2</v>
      </c>
      <c r="E21" s="224">
        <v>6.6403618516022792E-3</v>
      </c>
      <c r="F21" s="224">
        <v>5.946671782083115E-3</v>
      </c>
      <c r="G21" s="224">
        <v>-3.8218994840434563E-4</v>
      </c>
      <c r="H21" s="224">
        <v>5.7208237986273503E-4</v>
      </c>
      <c r="I21" s="224">
        <v>-6.1640587956377146E-3</v>
      </c>
      <c r="J21" s="224">
        <v>0</v>
      </c>
      <c r="K21" s="224">
        <v>-1.3226263580537535E-3</v>
      </c>
      <c r="L21" s="224">
        <v>1.9854401058903193E-3</v>
      </c>
      <c r="M21" s="224">
        <v>-1.7022886324947707E-3</v>
      </c>
      <c r="N21" s="224">
        <v>-7.0774747570067119E-3</v>
      </c>
      <c r="O21" s="224">
        <v>-7.3990821391775796E-3</v>
      </c>
      <c r="P21" s="223">
        <v>7.5946933282061745E-3</v>
      </c>
      <c r="Q21" s="224">
        <v>-2.0000634940791173E-3</v>
      </c>
      <c r="R21" s="224">
        <v>2.2070183182540672E-4</v>
      </c>
      <c r="S21" s="224">
        <v>-5.4006531022355274E-3</v>
      </c>
      <c r="T21" s="150">
        <v>-7.0509766555503003E-3</v>
      </c>
      <c r="U21" s="224">
        <v>-6.4053537284894449E-3</v>
      </c>
      <c r="V21" s="224">
        <v>-1.0678871090770202E-2</v>
      </c>
      <c r="W21" s="224">
        <v>-3.1733894092907777E-2</v>
      </c>
      <c r="X21" s="224">
        <v>-3.5639412997903575E-2</v>
      </c>
      <c r="Y21" s="224">
        <v>-2.7480916030534246E-2</v>
      </c>
      <c r="Z21" s="224">
        <v>-3.1359545239223081E-2</v>
      </c>
      <c r="AA21" s="224">
        <v>-3.0744489641471945E-2</v>
      </c>
      <c r="AB21" s="224">
        <v>-3.3968673334591554E-2</v>
      </c>
      <c r="AC21" s="224">
        <v>-3.8556271314892004E-2</v>
      </c>
      <c r="AD21" s="224">
        <v>-3.2503326363809176E-2</v>
      </c>
      <c r="AE21" s="225">
        <v>-3.9063974334780198E-2</v>
      </c>
      <c r="AF21" s="223">
        <v>-8.0463060140573226E-3</v>
      </c>
      <c r="AG21" s="224">
        <v>-3.1619798956610247E-2</v>
      </c>
      <c r="AH21" s="224">
        <v>-3.2026226200983512E-2</v>
      </c>
      <c r="AI21" s="226">
        <v>-3.6715494380603599E-2</v>
      </c>
      <c r="AJ21" s="150">
        <v>-3.7808271758948277E-2</v>
      </c>
      <c r="AK21" s="224">
        <v>-3.6947945732704712E-2</v>
      </c>
      <c r="AL21" s="224">
        <v>-3.2864302235929156E-2</v>
      </c>
      <c r="AM21" s="224">
        <v>-1.0365251727541817E-2</v>
      </c>
      <c r="AN21" s="224">
        <v>-5.731225296442659E-3</v>
      </c>
      <c r="AO21" s="224">
        <v>-1.0007849293563567E-2</v>
      </c>
      <c r="AP21" s="224">
        <v>-5.0860719874803806E-3</v>
      </c>
      <c r="AQ21" s="224">
        <v>-3.1231700175678155E-3</v>
      </c>
      <c r="AR21" s="224">
        <v>7.8140261769860326E-4</v>
      </c>
      <c r="AS21" s="224">
        <v>9.9517193812199874E-3</v>
      </c>
      <c r="AT21" s="224">
        <v>1.512770137524555E-2</v>
      </c>
      <c r="AU21" s="225">
        <v>1.9442262372348723E-2</v>
      </c>
      <c r="AV21" s="223">
        <v>-3.587688361654353E-2</v>
      </c>
      <c r="AW21" s="224">
        <v>-8.7050785099535583E-3</v>
      </c>
      <c r="AX21" s="224">
        <v>-2.4749251009508625E-3</v>
      </c>
      <c r="AY21" s="226">
        <v>1.4846131157211591E-2</v>
      </c>
      <c r="AZ21" s="150">
        <v>2.3137528672584153E-2</v>
      </c>
      <c r="BA21" s="224">
        <v>3.0272754520931075E-2</v>
      </c>
      <c r="BB21" s="224">
        <v>3.457897359242651E-2</v>
      </c>
      <c r="BC21" s="224">
        <v>3.7007481296758016E-2</v>
      </c>
      <c r="BD21" s="224">
        <v>3.8262770820910251E-2</v>
      </c>
      <c r="BE21" s="224">
        <v>3.3994053518334934E-2</v>
      </c>
      <c r="BF21" s="224">
        <v>3.4113252064490639E-2</v>
      </c>
      <c r="BG21" s="224">
        <v>2.9958879968670544E-2</v>
      </c>
      <c r="BH21" s="224">
        <v>2.7913332032012475E-2</v>
      </c>
      <c r="BI21" s="224">
        <v>2.595121951219511E-2</v>
      </c>
      <c r="BJ21" s="224" t="s">
        <v>122</v>
      </c>
      <c r="BK21" s="225" t="s">
        <v>122</v>
      </c>
      <c r="BL21" s="224">
        <v>2.9330584283861361E-2</v>
      </c>
      <c r="BM21" s="224">
        <v>3.641846439341228E-2</v>
      </c>
      <c r="BN21" s="224">
        <v>3.0654217811438973E-2</v>
      </c>
      <c r="BO21" s="226" t="s">
        <v>122</v>
      </c>
    </row>
    <row r="22" spans="1:67" x14ac:dyDescent="0.3">
      <c r="A22" s="236" t="s">
        <v>127</v>
      </c>
      <c r="B22" s="222"/>
      <c r="C22" s="222" t="s">
        <v>124</v>
      </c>
      <c r="D22" s="151">
        <v>108.24</v>
      </c>
      <c r="E22" s="152">
        <v>108.39</v>
      </c>
      <c r="F22" s="152">
        <v>108.57</v>
      </c>
      <c r="G22" s="152">
        <v>108.66</v>
      </c>
      <c r="H22" s="152">
        <v>108.91</v>
      </c>
      <c r="I22" s="152">
        <v>108.83</v>
      </c>
      <c r="J22" s="152">
        <v>109.88</v>
      </c>
      <c r="K22" s="152">
        <v>109.1</v>
      </c>
      <c r="L22" s="152">
        <v>109.43</v>
      </c>
      <c r="M22" s="152">
        <v>109.09</v>
      </c>
      <c r="N22" s="152">
        <v>109.56</v>
      </c>
      <c r="O22" s="152">
        <v>109.75</v>
      </c>
      <c r="P22" s="151">
        <v>108.39999999999999</v>
      </c>
      <c r="Q22" s="152">
        <v>108.8</v>
      </c>
      <c r="R22" s="152">
        <v>109.46999999999998</v>
      </c>
      <c r="S22" s="152">
        <v>109.46666666666665</v>
      </c>
      <c r="T22" s="153">
        <v>108.79</v>
      </c>
      <c r="U22" s="152">
        <v>108.97</v>
      </c>
      <c r="V22" s="152">
        <v>108.75</v>
      </c>
      <c r="W22" s="152">
        <v>106.59</v>
      </c>
      <c r="X22" s="152">
        <v>106.7</v>
      </c>
      <c r="Y22" s="152">
        <v>106.91</v>
      </c>
      <c r="Z22" s="152">
        <v>107.45</v>
      </c>
      <c r="AA22" s="152">
        <v>106.52</v>
      </c>
      <c r="AB22" s="152">
        <v>106.78</v>
      </c>
      <c r="AC22" s="152">
        <v>106.62</v>
      </c>
      <c r="AD22" s="152">
        <v>107.28</v>
      </c>
      <c r="AE22" s="154">
        <v>107.22</v>
      </c>
      <c r="AF22" s="151">
        <v>108.83666666666666</v>
      </c>
      <c r="AG22" s="152">
        <v>106.73333333333335</v>
      </c>
      <c r="AH22" s="152">
        <v>106.91666666666667</v>
      </c>
      <c r="AI22" s="155">
        <v>107.04</v>
      </c>
      <c r="AJ22" s="153">
        <v>106.63</v>
      </c>
      <c r="AK22" s="152">
        <v>106.82</v>
      </c>
      <c r="AL22" s="152">
        <v>107.4</v>
      </c>
      <c r="AM22" s="152">
        <v>108.02</v>
      </c>
      <c r="AN22" s="152">
        <v>108.13</v>
      </c>
      <c r="AO22" s="152">
        <v>108.74</v>
      </c>
      <c r="AP22" s="152">
        <v>109.67</v>
      </c>
      <c r="AQ22" s="152">
        <v>108.92</v>
      </c>
      <c r="AR22" s="152">
        <v>109.33</v>
      </c>
      <c r="AS22" s="152">
        <v>109.3</v>
      </c>
      <c r="AT22" s="152">
        <v>110.37</v>
      </c>
      <c r="AU22" s="154">
        <v>110.22</v>
      </c>
      <c r="AV22" s="151">
        <v>106.95</v>
      </c>
      <c r="AW22" s="152">
        <v>108.29666666666667</v>
      </c>
      <c r="AX22" s="152">
        <v>109.30666666666667</v>
      </c>
      <c r="AY22" s="155">
        <v>109.96333333333332</v>
      </c>
      <c r="AZ22" s="153">
        <v>109.97</v>
      </c>
      <c r="BA22" s="152">
        <v>110.17</v>
      </c>
      <c r="BB22" s="152">
        <v>110.86</v>
      </c>
      <c r="BC22" s="152">
        <v>111.08</v>
      </c>
      <c r="BD22" s="152">
        <v>111.38</v>
      </c>
      <c r="BE22" s="152">
        <v>111.57</v>
      </c>
      <c r="BF22" s="152">
        <v>112.14</v>
      </c>
      <c r="BG22" s="152">
        <v>111.27</v>
      </c>
      <c r="BH22" s="152">
        <v>111.63</v>
      </c>
      <c r="BI22" s="152">
        <v>111.71</v>
      </c>
      <c r="BJ22" s="152" t="s">
        <v>122</v>
      </c>
      <c r="BK22" s="154" t="s">
        <v>122</v>
      </c>
      <c r="BL22" s="152">
        <v>110.33333333333333</v>
      </c>
      <c r="BM22" s="152">
        <v>111.34333333333332</v>
      </c>
      <c r="BN22" s="152">
        <v>111.67999999999999</v>
      </c>
      <c r="BO22" s="155" t="s">
        <v>122</v>
      </c>
    </row>
    <row r="23" spans="1:67" x14ac:dyDescent="0.3">
      <c r="A23" s="237"/>
      <c r="B23" s="222"/>
      <c r="C23" s="222" t="s">
        <v>31</v>
      </c>
      <c r="D23" s="223">
        <v>1.538461538461533E-2</v>
      </c>
      <c r="E23" s="224">
        <v>1.4887640449438209E-2</v>
      </c>
      <c r="F23" s="224">
        <v>1.2213313443967876E-2</v>
      </c>
      <c r="G23" s="224">
        <v>1.2769130394258497E-2</v>
      </c>
      <c r="H23" s="224">
        <v>1.3304800893189252E-2</v>
      </c>
      <c r="I23" s="224">
        <v>6.6598834520394234E-3</v>
      </c>
      <c r="J23" s="224">
        <v>9.6480749793255421E-3</v>
      </c>
      <c r="K23" s="224">
        <v>1.1027708275414626E-2</v>
      </c>
      <c r="L23" s="224">
        <v>1.5591647331786475E-2</v>
      </c>
      <c r="M23" s="224">
        <v>1.0373251829211939E-2</v>
      </c>
      <c r="N23" s="224">
        <v>8.8397790055250881E-3</v>
      </c>
      <c r="O23" s="224">
        <v>8.1756384346867612E-3</v>
      </c>
      <c r="P23" s="223">
        <v>1.4158298509324539E-2</v>
      </c>
      <c r="Q23" s="224">
        <v>1.0901883052527242E-2</v>
      </c>
      <c r="R23" s="224">
        <v>1.2080495546857932E-2</v>
      </c>
      <c r="S23" s="224">
        <v>9.1263866269241985E-3</v>
      </c>
      <c r="T23" s="150">
        <v>5.0813008130081985E-3</v>
      </c>
      <c r="U23" s="224">
        <v>5.3510471445706283E-3</v>
      </c>
      <c r="V23" s="224">
        <v>1.6579165515335603E-3</v>
      </c>
      <c r="W23" s="224">
        <v>-1.9050248481501768E-2</v>
      </c>
      <c r="X23" s="224">
        <v>-2.0291984207143513E-2</v>
      </c>
      <c r="Y23" s="224">
        <v>-1.7642194247909516E-2</v>
      </c>
      <c r="Z23" s="224">
        <v>-2.2115034583181484E-2</v>
      </c>
      <c r="AA23" s="224">
        <v>-2.3648029330889102E-2</v>
      </c>
      <c r="AB23" s="224">
        <v>-2.4216394041853277E-2</v>
      </c>
      <c r="AC23" s="224">
        <v>-2.2641855348794593E-2</v>
      </c>
      <c r="AD23" s="224">
        <v>-2.0810514786418394E-2</v>
      </c>
      <c r="AE23" s="225">
        <v>-2.3052391799544408E-2</v>
      </c>
      <c r="AF23" s="223">
        <v>4.028290282902836E-3</v>
      </c>
      <c r="AG23" s="224">
        <v>-1.8995098039215522E-2</v>
      </c>
      <c r="AH23" s="224">
        <v>-2.3324502907950247E-2</v>
      </c>
      <c r="AI23" s="226">
        <v>-2.2168087697929186E-2</v>
      </c>
      <c r="AJ23" s="150">
        <v>-1.9854766063057382E-2</v>
      </c>
      <c r="AK23" s="224">
        <v>-1.9730200972744853E-2</v>
      </c>
      <c r="AL23" s="224">
        <v>-1.2413793103448256E-2</v>
      </c>
      <c r="AM23" s="224">
        <v>1.3415892672858547E-2</v>
      </c>
      <c r="AN23" s="224">
        <v>1.3402061855670127E-2</v>
      </c>
      <c r="AO23" s="224">
        <v>1.7117201384341883E-2</v>
      </c>
      <c r="AP23" s="224">
        <v>2.0660772452303321E-2</v>
      </c>
      <c r="AQ23" s="224">
        <v>2.2530980097634341E-2</v>
      </c>
      <c r="AR23" s="224">
        <v>2.3880876568645844E-2</v>
      </c>
      <c r="AS23" s="224">
        <v>2.513599699868678E-2</v>
      </c>
      <c r="AT23" s="224">
        <v>2.8803131991051601E-2</v>
      </c>
      <c r="AU23" s="225">
        <v>2.7979854504756502E-2</v>
      </c>
      <c r="AV23" s="223">
        <v>-1.7334844262043944E-2</v>
      </c>
      <c r="AW23" s="224">
        <v>1.4647095565271563E-2</v>
      </c>
      <c r="AX23" s="224">
        <v>2.2353858144972726E-2</v>
      </c>
      <c r="AY23" s="226">
        <v>2.731066268061769E-2</v>
      </c>
      <c r="AZ23" s="150">
        <v>3.1323267373159637E-2</v>
      </c>
      <c r="BA23" s="224">
        <v>3.1361168320539291E-2</v>
      </c>
      <c r="BB23" s="224">
        <v>3.2216014897579158E-2</v>
      </c>
      <c r="BC23" s="224">
        <v>2.8328087391223989E-2</v>
      </c>
      <c r="BD23" s="224">
        <v>3.0056413576250947E-2</v>
      </c>
      <c r="BE23" s="224">
        <v>2.602538164428907E-2</v>
      </c>
      <c r="BF23" s="224">
        <v>2.2522111789915301E-2</v>
      </c>
      <c r="BG23" s="224">
        <v>2.157546823356583E-2</v>
      </c>
      <c r="BH23" s="224">
        <v>2.1037226744717828E-2</v>
      </c>
      <c r="BI23" s="224">
        <v>2.2049405306495941E-2</v>
      </c>
      <c r="BJ23" s="224" t="s">
        <v>122</v>
      </c>
      <c r="BK23" s="225" t="s">
        <v>122</v>
      </c>
      <c r="BL23" s="224">
        <v>3.1634720274271395E-2</v>
      </c>
      <c r="BM23" s="224">
        <v>2.8132598725722421E-2</v>
      </c>
      <c r="BN23" s="224">
        <v>2.1712612832398028E-2</v>
      </c>
      <c r="BO23" s="226" t="s">
        <v>122</v>
      </c>
    </row>
    <row r="24" spans="1:67" x14ac:dyDescent="0.3">
      <c r="A24" s="236" t="s">
        <v>128</v>
      </c>
      <c r="B24" s="222"/>
      <c r="C24" s="222" t="s">
        <v>124</v>
      </c>
      <c r="D24" s="151">
        <v>111.46</v>
      </c>
      <c r="E24" s="152">
        <v>112.17</v>
      </c>
      <c r="F24" s="152">
        <v>112.36</v>
      </c>
      <c r="G24" s="152">
        <v>112.6</v>
      </c>
      <c r="H24" s="152">
        <v>113.12</v>
      </c>
      <c r="I24" s="152">
        <v>113.13</v>
      </c>
      <c r="J24" s="152">
        <v>113.27</v>
      </c>
      <c r="K24" s="152">
        <v>112.32</v>
      </c>
      <c r="L24" s="152">
        <v>112.25</v>
      </c>
      <c r="M24" s="152">
        <v>109.74</v>
      </c>
      <c r="N24" s="152">
        <v>110.63</v>
      </c>
      <c r="O24" s="152">
        <v>109.82</v>
      </c>
      <c r="P24" s="151">
        <v>111.99666666666667</v>
      </c>
      <c r="Q24" s="152">
        <v>112.95</v>
      </c>
      <c r="R24" s="152">
        <v>112.61333333333333</v>
      </c>
      <c r="S24" s="152">
        <v>110.06333333333333</v>
      </c>
      <c r="T24" s="153">
        <v>108.77</v>
      </c>
      <c r="U24" s="152">
        <v>108.7</v>
      </c>
      <c r="V24" s="152">
        <v>108.42</v>
      </c>
      <c r="W24" s="152">
        <v>106.09</v>
      </c>
      <c r="X24" s="152">
        <v>106</v>
      </c>
      <c r="Y24" s="152">
        <v>106.76</v>
      </c>
      <c r="Z24" s="152">
        <v>107.48</v>
      </c>
      <c r="AA24" s="152">
        <v>108</v>
      </c>
      <c r="AB24" s="152">
        <v>107.33</v>
      </c>
      <c r="AC24" s="152">
        <v>107.03</v>
      </c>
      <c r="AD24" s="152">
        <v>107.98</v>
      </c>
      <c r="AE24" s="154">
        <v>107.16</v>
      </c>
      <c r="AF24" s="151">
        <v>108.63</v>
      </c>
      <c r="AG24" s="152">
        <v>106.28333333333335</v>
      </c>
      <c r="AH24" s="152">
        <v>107.60333333333334</v>
      </c>
      <c r="AI24" s="155">
        <v>107.38999999999999</v>
      </c>
      <c r="AJ24" s="153">
        <v>107.63</v>
      </c>
      <c r="AK24" s="152">
        <v>107.7</v>
      </c>
      <c r="AL24" s="152">
        <v>107.6</v>
      </c>
      <c r="AM24" s="152">
        <v>107.51</v>
      </c>
      <c r="AN24" s="152">
        <v>107.83</v>
      </c>
      <c r="AO24" s="152">
        <v>108.04</v>
      </c>
      <c r="AP24" s="152">
        <v>109.54</v>
      </c>
      <c r="AQ24" s="152">
        <v>109.28</v>
      </c>
      <c r="AR24" s="152">
        <v>109.33</v>
      </c>
      <c r="AS24" s="152">
        <v>108.63</v>
      </c>
      <c r="AT24" s="152">
        <v>110.19</v>
      </c>
      <c r="AU24" s="154">
        <v>109.29</v>
      </c>
      <c r="AV24" s="151">
        <v>107.64333333333332</v>
      </c>
      <c r="AW24" s="152">
        <v>107.79333333333334</v>
      </c>
      <c r="AX24" s="152">
        <v>109.38333333333333</v>
      </c>
      <c r="AY24" s="155">
        <v>109.37</v>
      </c>
      <c r="AZ24" s="153">
        <v>109.26</v>
      </c>
      <c r="BA24" s="152">
        <v>109.54</v>
      </c>
      <c r="BB24" s="152">
        <v>109.9</v>
      </c>
      <c r="BC24" s="152">
        <v>109.71</v>
      </c>
      <c r="BD24" s="152">
        <v>110.48</v>
      </c>
      <c r="BE24" s="152">
        <v>110.87</v>
      </c>
      <c r="BF24" s="152">
        <v>111.91</v>
      </c>
      <c r="BG24" s="152">
        <v>112.39</v>
      </c>
      <c r="BH24" s="152">
        <v>111.69</v>
      </c>
      <c r="BI24" s="152">
        <v>111.98</v>
      </c>
      <c r="BJ24" s="152" t="s">
        <v>122</v>
      </c>
      <c r="BK24" s="154" t="s">
        <v>122</v>
      </c>
      <c r="BL24" s="152">
        <v>109.56666666666668</v>
      </c>
      <c r="BM24" s="152">
        <v>110.35333333333334</v>
      </c>
      <c r="BN24" s="152">
        <v>111.99666666666667</v>
      </c>
      <c r="BO24" s="155" t="s">
        <v>122</v>
      </c>
    </row>
    <row r="25" spans="1:67" x14ac:dyDescent="0.3">
      <c r="A25" s="237"/>
      <c r="B25" s="222"/>
      <c r="C25" s="222" t="s">
        <v>31</v>
      </c>
      <c r="D25" s="223">
        <v>2.5579683474420137E-2</v>
      </c>
      <c r="E25" s="224">
        <v>2.2050113895216442E-2</v>
      </c>
      <c r="F25" s="224">
        <v>1.6005063748982595E-2</v>
      </c>
      <c r="G25" s="224">
        <v>1.177104861173504E-2</v>
      </c>
      <c r="H25" s="224">
        <v>1.5713387806411135E-2</v>
      </c>
      <c r="I25" s="224">
        <v>1.6533381256177364E-2</v>
      </c>
      <c r="J25" s="224">
        <v>1.2243074173369024E-2</v>
      </c>
      <c r="K25" s="224">
        <v>1.0617239517725353E-2</v>
      </c>
      <c r="L25" s="224">
        <v>1.1443503333933904E-2</v>
      </c>
      <c r="M25" s="224">
        <v>-1.2685560053981249E-2</v>
      </c>
      <c r="N25" s="224">
        <v>-6.1983471074380245E-3</v>
      </c>
      <c r="O25" s="224">
        <v>-1.0808863267879616E-2</v>
      </c>
      <c r="P25" s="223">
        <v>2.1184122545741941E-2</v>
      </c>
      <c r="Q25" s="224">
        <v>1.4672855217846914E-2</v>
      </c>
      <c r="R25" s="224">
        <v>1.1436440931680546E-2</v>
      </c>
      <c r="S25" s="224">
        <v>-9.8953491858827115E-3</v>
      </c>
      <c r="T25" s="150">
        <v>-2.413421855374125E-2</v>
      </c>
      <c r="U25" s="224">
        <v>-3.0935187661585106E-2</v>
      </c>
      <c r="V25" s="224">
        <v>-3.5065859736561011E-2</v>
      </c>
      <c r="W25" s="224">
        <v>-5.7815275310834691E-2</v>
      </c>
      <c r="X25" s="224">
        <v>-6.2942008486562881E-2</v>
      </c>
      <c r="Y25" s="224">
        <v>-5.6306903562273476E-2</v>
      </c>
      <c r="Z25" s="224">
        <v>-5.111680056502152E-2</v>
      </c>
      <c r="AA25" s="224">
        <v>-3.8461538461538394E-2</v>
      </c>
      <c r="AB25" s="224">
        <v>-4.3830734966592358E-2</v>
      </c>
      <c r="AC25" s="224">
        <v>-2.4694733005285061E-2</v>
      </c>
      <c r="AD25" s="224">
        <v>-2.3953719605893441E-2</v>
      </c>
      <c r="AE25" s="225">
        <v>-2.4221453287197221E-2</v>
      </c>
      <c r="AF25" s="223">
        <v>-3.0060418464835328E-2</v>
      </c>
      <c r="AG25" s="224">
        <v>-5.9023166592887623E-2</v>
      </c>
      <c r="AH25" s="224">
        <v>-4.4488515273502172E-2</v>
      </c>
      <c r="AI25" s="226">
        <v>-2.4289045700960171E-2</v>
      </c>
      <c r="AJ25" s="150">
        <v>-1.0480831111519819E-2</v>
      </c>
      <c r="AK25" s="224">
        <v>-9.1996320147194402E-3</v>
      </c>
      <c r="AL25" s="224">
        <v>-7.5631802250507004E-3</v>
      </c>
      <c r="AM25" s="224">
        <v>1.3384861909699168E-2</v>
      </c>
      <c r="AN25" s="224">
        <v>1.7264150943396145E-2</v>
      </c>
      <c r="AO25" s="224">
        <v>1.1989509179467887E-2</v>
      </c>
      <c r="AP25" s="224">
        <v>1.9166356531447663E-2</v>
      </c>
      <c r="AQ25" s="224">
        <v>1.1851851851851763E-2</v>
      </c>
      <c r="AR25" s="224">
        <v>1.8634119072020922E-2</v>
      </c>
      <c r="AS25" s="224">
        <v>1.4949079697281036E-2</v>
      </c>
      <c r="AT25" s="224">
        <v>2.0466753102426339E-2</v>
      </c>
      <c r="AU25" s="225">
        <v>1.9876819708846652E-2</v>
      </c>
      <c r="AV25" s="223">
        <v>-9.0828193562246043E-3</v>
      </c>
      <c r="AW25" s="224">
        <v>1.4207307511368896E-2</v>
      </c>
      <c r="AX25" s="224">
        <v>1.6542238468448812E-2</v>
      </c>
      <c r="AY25" s="226">
        <v>1.8437470900456453E-2</v>
      </c>
      <c r="AZ25" s="150">
        <v>1.5144476447087385E-2</v>
      </c>
      <c r="BA25" s="224">
        <v>1.7084493964716785E-2</v>
      </c>
      <c r="BB25" s="224">
        <v>2.1375464684014956E-2</v>
      </c>
      <c r="BC25" s="224">
        <v>2.046321272439755E-2</v>
      </c>
      <c r="BD25" s="224">
        <v>2.4575721042381531E-2</v>
      </c>
      <c r="BE25" s="224">
        <v>2.6194002221399587E-2</v>
      </c>
      <c r="BF25" s="224">
        <v>2.1635932079605597E-2</v>
      </c>
      <c r="BG25" s="224">
        <v>2.8459004392386477E-2</v>
      </c>
      <c r="BH25" s="224">
        <v>2.1586023964145228E-2</v>
      </c>
      <c r="BI25" s="224">
        <v>3.0838626530424306E-2</v>
      </c>
      <c r="BJ25" s="224" t="s">
        <v>122</v>
      </c>
      <c r="BK25" s="225" t="s">
        <v>122</v>
      </c>
      <c r="BL25" s="224">
        <v>1.7867649335769616E-2</v>
      </c>
      <c r="BM25" s="224">
        <v>2.3749149607273198E-2</v>
      </c>
      <c r="BN25" s="224">
        <v>2.3891513027578949E-2</v>
      </c>
      <c r="BO25" s="226" t="s">
        <v>122</v>
      </c>
    </row>
    <row r="26" spans="1:67" x14ac:dyDescent="0.3">
      <c r="A26" s="236" t="s">
        <v>129</v>
      </c>
      <c r="B26" s="222"/>
      <c r="C26" s="222" t="s">
        <v>124</v>
      </c>
      <c r="D26" s="151">
        <v>100.81</v>
      </c>
      <c r="E26" s="152">
        <v>99.62</v>
      </c>
      <c r="F26" s="152">
        <v>99.73</v>
      </c>
      <c r="G26" s="152">
        <v>99.78</v>
      </c>
      <c r="H26" s="152">
        <v>100.11</v>
      </c>
      <c r="I26" s="152">
        <v>100.04</v>
      </c>
      <c r="J26" s="152">
        <v>99.41</v>
      </c>
      <c r="K26" s="152">
        <v>99.35</v>
      </c>
      <c r="L26" s="152">
        <v>99.02</v>
      </c>
      <c r="M26" s="152">
        <v>99.11</v>
      </c>
      <c r="N26" s="152">
        <v>99.64</v>
      </c>
      <c r="O26" s="152">
        <v>99.84</v>
      </c>
      <c r="P26" s="151">
        <v>100.05333333333334</v>
      </c>
      <c r="Q26" s="152">
        <v>99.976666666666674</v>
      </c>
      <c r="R26" s="152">
        <v>99.259999999999991</v>
      </c>
      <c r="S26" s="152">
        <v>99.530000000000015</v>
      </c>
      <c r="T26" s="153">
        <v>99.79</v>
      </c>
      <c r="U26" s="152">
        <v>99</v>
      </c>
      <c r="V26" s="152">
        <v>99.19</v>
      </c>
      <c r="W26" s="152">
        <v>99.34</v>
      </c>
      <c r="X26" s="152">
        <v>99.27</v>
      </c>
      <c r="Y26" s="152">
        <v>99.88</v>
      </c>
      <c r="Z26" s="152">
        <v>100.17</v>
      </c>
      <c r="AA26" s="152">
        <v>99.82</v>
      </c>
      <c r="AB26" s="152">
        <v>99.88</v>
      </c>
      <c r="AC26" s="152">
        <v>100.14</v>
      </c>
      <c r="AD26" s="152">
        <v>100.35</v>
      </c>
      <c r="AE26" s="154">
        <v>99.56</v>
      </c>
      <c r="AF26" s="151">
        <v>99.326666666666668</v>
      </c>
      <c r="AG26" s="152">
        <v>99.49666666666667</v>
      </c>
      <c r="AH26" s="152">
        <v>99.956666666666663</v>
      </c>
      <c r="AI26" s="155">
        <v>100.01666666666667</v>
      </c>
      <c r="AJ26" s="153">
        <v>99.54</v>
      </c>
      <c r="AK26" s="152">
        <v>99.13</v>
      </c>
      <c r="AL26" s="152">
        <v>98.99</v>
      </c>
      <c r="AM26" s="152">
        <v>98.88</v>
      </c>
      <c r="AN26" s="152">
        <v>99.92</v>
      </c>
      <c r="AO26" s="152">
        <v>100.29</v>
      </c>
      <c r="AP26" s="152">
        <v>99.93</v>
      </c>
      <c r="AQ26" s="152">
        <v>99.94</v>
      </c>
      <c r="AR26" s="152">
        <v>99.61</v>
      </c>
      <c r="AS26" s="152">
        <v>99.65</v>
      </c>
      <c r="AT26" s="152">
        <v>99.71</v>
      </c>
      <c r="AU26" s="154">
        <v>99.66</v>
      </c>
      <c r="AV26" s="151">
        <v>99.220000000000013</v>
      </c>
      <c r="AW26" s="152">
        <v>99.696666666666673</v>
      </c>
      <c r="AX26" s="152">
        <v>99.826666666666668</v>
      </c>
      <c r="AY26" s="155">
        <v>99.673333333333332</v>
      </c>
      <c r="AZ26" s="153">
        <v>99.4</v>
      </c>
      <c r="BA26" s="152">
        <v>98.84</v>
      </c>
      <c r="BB26" s="152">
        <v>98.86</v>
      </c>
      <c r="BC26" s="152">
        <v>98.73</v>
      </c>
      <c r="BD26" s="152">
        <v>99.15</v>
      </c>
      <c r="BE26" s="152">
        <v>99.1</v>
      </c>
      <c r="BF26" s="152">
        <v>98.96</v>
      </c>
      <c r="BG26" s="152">
        <v>98.57</v>
      </c>
      <c r="BH26" s="152">
        <v>98.99</v>
      </c>
      <c r="BI26" s="152">
        <v>99.18</v>
      </c>
      <c r="BJ26" s="152" t="s">
        <v>122</v>
      </c>
      <c r="BK26" s="154" t="s">
        <v>122</v>
      </c>
      <c r="BL26" s="152">
        <v>99.033333333333346</v>
      </c>
      <c r="BM26" s="152">
        <v>98.993333333333339</v>
      </c>
      <c r="BN26" s="152">
        <v>98.839999999999989</v>
      </c>
      <c r="BO26" s="155" t="s">
        <v>122</v>
      </c>
    </row>
    <row r="27" spans="1:67" x14ac:dyDescent="0.3">
      <c r="A27" s="227"/>
      <c r="B27" s="228"/>
      <c r="C27" s="228" t="s">
        <v>31</v>
      </c>
      <c r="D27" s="229">
        <v>1.869442198868242E-2</v>
      </c>
      <c r="E27" s="230">
        <v>2.0174091141833089E-2</v>
      </c>
      <c r="F27" s="230">
        <v>2.1405161818926644E-2</v>
      </c>
      <c r="G27" s="230">
        <v>2.223132875729945E-2</v>
      </c>
      <c r="H27" s="230">
        <v>2.4143222506393728E-2</v>
      </c>
      <c r="I27" s="230">
        <v>2.1337417049515039E-2</v>
      </c>
      <c r="J27" s="230">
        <v>2.1685508735868525E-2</v>
      </c>
      <c r="K27" s="230">
        <v>1.9706455917068554E-2</v>
      </c>
      <c r="L27" s="230">
        <v>-1.0591526778577104E-2</v>
      </c>
      <c r="M27" s="230">
        <v>-1.0087894526568277E-2</v>
      </c>
      <c r="N27" s="230">
        <v>-7.1741729772817567E-3</v>
      </c>
      <c r="O27" s="230">
        <v>-6.9624030236722948E-3</v>
      </c>
      <c r="P27" s="229">
        <v>2.0084961767204892E-2</v>
      </c>
      <c r="Q27" s="230">
        <v>2.2569977157273987E-2</v>
      </c>
      <c r="R27" s="230">
        <v>1.0074285132797343E-2</v>
      </c>
      <c r="S27" s="230">
        <v>-8.0725533187163863E-3</v>
      </c>
      <c r="T27" s="156">
        <v>-1.0118043844856572E-2</v>
      </c>
      <c r="U27" s="230">
        <v>-6.2236498695041574E-3</v>
      </c>
      <c r="V27" s="230">
        <v>-5.4146194725760207E-3</v>
      </c>
      <c r="W27" s="230">
        <v>-4.4097013429545487E-3</v>
      </c>
      <c r="X27" s="230">
        <v>-8.3907701528319473E-3</v>
      </c>
      <c r="Y27" s="230">
        <v>-1.5993602558978636E-3</v>
      </c>
      <c r="Z27" s="230">
        <v>7.6451061261441564E-3</v>
      </c>
      <c r="AA27" s="230">
        <v>4.7307498741821523E-3</v>
      </c>
      <c r="AB27" s="230">
        <v>8.6851141183599614E-3</v>
      </c>
      <c r="AC27" s="230">
        <v>1.0392493189385447E-2</v>
      </c>
      <c r="AD27" s="230">
        <v>7.125652348454423E-3</v>
      </c>
      <c r="AE27" s="231">
        <v>-2.8044871794872962E-3</v>
      </c>
      <c r="AF27" s="229">
        <v>-7.2627931769723509E-3</v>
      </c>
      <c r="AG27" s="230">
        <v>-4.8011202613943652E-3</v>
      </c>
      <c r="AH27" s="230">
        <v>7.018604338773651E-3</v>
      </c>
      <c r="AI27" s="232">
        <v>4.8896480123244278E-3</v>
      </c>
      <c r="AJ27" s="156">
        <v>-2.5052610482012485E-3</v>
      </c>
      <c r="AK27" s="230">
        <v>1.3131313131313504E-3</v>
      </c>
      <c r="AL27" s="230">
        <v>-2.0163322915617244E-3</v>
      </c>
      <c r="AM27" s="230">
        <v>-4.630561707268015E-3</v>
      </c>
      <c r="AN27" s="230">
        <v>6.5477989322050689E-3</v>
      </c>
      <c r="AO27" s="230">
        <v>4.1049259110934599E-3</v>
      </c>
      <c r="AP27" s="230">
        <v>-2.3959269242287461E-3</v>
      </c>
      <c r="AQ27" s="230">
        <v>1.2021638950110969E-3</v>
      </c>
      <c r="AR27" s="230">
        <v>-2.7032438926711676E-3</v>
      </c>
      <c r="AS27" s="230">
        <v>-4.8931495905732451E-3</v>
      </c>
      <c r="AT27" s="230">
        <v>-6.3776781265571002E-3</v>
      </c>
      <c r="AU27" s="231">
        <v>1.0044194455605293E-3</v>
      </c>
      <c r="AV27" s="229">
        <v>-1.0738975770184737E-3</v>
      </c>
      <c r="AW27" s="230">
        <v>2.0101175918791534E-3</v>
      </c>
      <c r="AX27" s="230">
        <v>-1.3005635775502264E-3</v>
      </c>
      <c r="AY27" s="232">
        <v>-3.4327612064655928E-3</v>
      </c>
      <c r="AZ27" s="156">
        <v>-1.4064697609002508E-3</v>
      </c>
      <c r="BA27" s="230">
        <v>-2.9254514274185796E-3</v>
      </c>
      <c r="BB27" s="230">
        <v>-1.3132639660571499E-3</v>
      </c>
      <c r="BC27" s="230">
        <v>-1.5169902912620615E-3</v>
      </c>
      <c r="BD27" s="230">
        <v>-7.7061649319455231E-3</v>
      </c>
      <c r="BE27" s="230">
        <v>-1.186558978961031E-2</v>
      </c>
      <c r="BF27" s="230">
        <v>-9.7067947563294864E-3</v>
      </c>
      <c r="BG27" s="230">
        <v>-1.3708224934961067E-2</v>
      </c>
      <c r="BH27" s="230">
        <v>-6.2242746712178132E-3</v>
      </c>
      <c r="BI27" s="230">
        <v>-4.7165077772201866E-3</v>
      </c>
      <c r="BJ27" s="230" t="s">
        <v>122</v>
      </c>
      <c r="BK27" s="231" t="s">
        <v>122</v>
      </c>
      <c r="BL27" s="230">
        <v>-1.8813411274608688E-3</v>
      </c>
      <c r="BM27" s="230">
        <v>-7.0547326891571074E-3</v>
      </c>
      <c r="BN27" s="230">
        <v>-9.8837985842127572E-3</v>
      </c>
      <c r="BO27" s="232" t="s">
        <v>122</v>
      </c>
    </row>
    <row r="28" spans="1:67" x14ac:dyDescent="0.3">
      <c r="A28" s="219" t="s">
        <v>139</v>
      </c>
      <c r="B28" s="220" t="s">
        <v>32</v>
      </c>
      <c r="C28" s="220" t="s">
        <v>124</v>
      </c>
      <c r="D28" s="166">
        <v>105.03</v>
      </c>
      <c r="E28" s="167">
        <v>102.78</v>
      </c>
      <c r="F28" s="167">
        <v>113.71</v>
      </c>
      <c r="G28" s="167">
        <v>113.98</v>
      </c>
      <c r="H28" s="167">
        <v>122.38</v>
      </c>
      <c r="I28" s="167">
        <v>118.27</v>
      </c>
      <c r="J28" s="167">
        <v>129.26</v>
      </c>
      <c r="K28" s="167">
        <v>117.48</v>
      </c>
      <c r="L28" s="167">
        <v>119.46</v>
      </c>
      <c r="M28" s="167">
        <v>126.04</v>
      </c>
      <c r="N28" s="167">
        <v>116.09</v>
      </c>
      <c r="O28" s="167">
        <v>125</v>
      </c>
      <c r="P28" s="166">
        <v>107.17333333333333</v>
      </c>
      <c r="Q28" s="167">
        <v>118.21</v>
      </c>
      <c r="R28" s="167">
        <v>122.06666666666666</v>
      </c>
      <c r="S28" s="167">
        <v>122.37666666666667</v>
      </c>
      <c r="T28" s="168">
        <v>107.15</v>
      </c>
      <c r="U28" s="167">
        <v>103.2</v>
      </c>
      <c r="V28" s="167">
        <v>98.21</v>
      </c>
      <c r="W28" s="167">
        <v>69.72</v>
      </c>
      <c r="X28" s="167">
        <v>79.69</v>
      </c>
      <c r="Y28" s="167">
        <v>94.6</v>
      </c>
      <c r="Z28" s="167">
        <v>107.09</v>
      </c>
      <c r="AA28" s="167">
        <v>99.06</v>
      </c>
      <c r="AB28" s="167">
        <v>104.67</v>
      </c>
      <c r="AC28" s="167">
        <v>106.16</v>
      </c>
      <c r="AD28" s="167">
        <v>101.52</v>
      </c>
      <c r="AE28" s="169">
        <v>108.77</v>
      </c>
      <c r="AF28" s="166">
        <v>102.85333333333334</v>
      </c>
      <c r="AG28" s="167">
        <v>81.336666666666659</v>
      </c>
      <c r="AH28" s="167">
        <v>103.60666666666667</v>
      </c>
      <c r="AI28" s="170">
        <v>105.48333333333333</v>
      </c>
      <c r="AJ28" s="168">
        <v>86.13</v>
      </c>
      <c r="AK28" s="167">
        <v>82.37</v>
      </c>
      <c r="AL28" s="167">
        <v>101.5</v>
      </c>
      <c r="AM28" s="167">
        <v>102.07</v>
      </c>
      <c r="AN28" s="167">
        <v>107.9</v>
      </c>
      <c r="AO28" s="167">
        <v>113.73</v>
      </c>
      <c r="AP28" s="167">
        <v>115.82</v>
      </c>
      <c r="AQ28" s="167">
        <v>111.73</v>
      </c>
      <c r="AR28" s="167">
        <v>117.82</v>
      </c>
      <c r="AS28" s="167">
        <v>119.39</v>
      </c>
      <c r="AT28" s="167">
        <v>123.45</v>
      </c>
      <c r="AU28" s="169">
        <v>126.47</v>
      </c>
      <c r="AV28" s="166">
        <v>90</v>
      </c>
      <c r="AW28" s="167">
        <v>107.89999999999999</v>
      </c>
      <c r="AX28" s="167">
        <v>115.12333333333333</v>
      </c>
      <c r="AY28" s="170">
        <v>123.10333333333334</v>
      </c>
      <c r="AZ28" s="168">
        <v>107</v>
      </c>
      <c r="BA28" s="167">
        <v>109.66</v>
      </c>
      <c r="BB28" s="167">
        <v>131.13999999999999</v>
      </c>
      <c r="BC28" s="167">
        <v>124.87</v>
      </c>
      <c r="BD28" s="167">
        <v>136.75</v>
      </c>
      <c r="BE28" s="167">
        <v>137.22999999999999</v>
      </c>
      <c r="BF28" s="167">
        <v>142.12</v>
      </c>
      <c r="BG28" s="167">
        <v>140.05000000000001</v>
      </c>
      <c r="BH28" s="167">
        <v>144.1</v>
      </c>
      <c r="BI28" s="167">
        <v>139.94</v>
      </c>
      <c r="BJ28" s="167" t="s">
        <v>122</v>
      </c>
      <c r="BK28" s="169" t="s">
        <v>122</v>
      </c>
      <c r="BL28" s="167">
        <v>115.93333333333332</v>
      </c>
      <c r="BM28" s="167">
        <v>132.95000000000002</v>
      </c>
      <c r="BN28" s="167">
        <v>142.09</v>
      </c>
      <c r="BO28" s="170" t="s">
        <v>122</v>
      </c>
    </row>
    <row r="29" spans="1:67" x14ac:dyDescent="0.3">
      <c r="A29" s="227"/>
      <c r="B29" s="228"/>
      <c r="C29" s="228" t="s">
        <v>31</v>
      </c>
      <c r="D29" s="229">
        <v>5.0405040504050334E-2</v>
      </c>
      <c r="E29" s="230">
        <v>5.7625025725457843E-2</v>
      </c>
      <c r="F29" s="230">
        <v>2.8119349005424964E-2</v>
      </c>
      <c r="G29" s="230">
        <v>3.6370249136206498E-2</v>
      </c>
      <c r="H29" s="230">
        <v>2.5559373166848188E-2</v>
      </c>
      <c r="I29" s="230">
        <v>-2.6263790548328673E-2</v>
      </c>
      <c r="J29" s="230">
        <v>4.0154502293393367E-2</v>
      </c>
      <c r="K29" s="230">
        <v>-2.0387359836901453E-3</v>
      </c>
      <c r="L29" s="230">
        <v>3.9053666173784335E-2</v>
      </c>
      <c r="M29" s="230">
        <v>3.9248021108179355E-2</v>
      </c>
      <c r="N29" s="230">
        <v>9.5660492216715909E-3</v>
      </c>
      <c r="O29" s="230">
        <v>4.010650690630712E-2</v>
      </c>
      <c r="P29" s="229">
        <v>4.46762192546383E-2</v>
      </c>
      <c r="Q29" s="230">
        <v>1.1004361832539798E-2</v>
      </c>
      <c r="R29" s="230">
        <v>2.5885253249663693E-2</v>
      </c>
      <c r="S29" s="230">
        <v>2.9962126525459411E-2</v>
      </c>
      <c r="T29" s="156">
        <v>2.0184709130724628E-2</v>
      </c>
      <c r="U29" s="230">
        <v>4.0863981319323277E-3</v>
      </c>
      <c r="V29" s="230">
        <v>-0.13631167003781555</v>
      </c>
      <c r="W29" s="230">
        <v>-0.38831373925250046</v>
      </c>
      <c r="X29" s="230">
        <v>-0.34883150841640786</v>
      </c>
      <c r="Y29" s="230">
        <v>-0.2001352836729518</v>
      </c>
      <c r="Z29" s="230">
        <v>-0.17151477641961932</v>
      </c>
      <c r="AA29" s="230">
        <v>-0.15679264555669051</v>
      </c>
      <c r="AB29" s="230">
        <v>-0.1238071320944249</v>
      </c>
      <c r="AC29" s="230">
        <v>-0.15772770549032061</v>
      </c>
      <c r="AD29" s="230">
        <v>-0.12550607287449395</v>
      </c>
      <c r="AE29" s="231">
        <v>-0.12984000000000009</v>
      </c>
      <c r="AF29" s="229">
        <v>-4.030853446130872E-2</v>
      </c>
      <c r="AG29" s="230">
        <v>-0.31193074471984888</v>
      </c>
      <c r="AH29" s="230">
        <v>-0.15122883670125609</v>
      </c>
      <c r="AI29" s="232">
        <v>-0.13804374472257783</v>
      </c>
      <c r="AJ29" s="156">
        <v>-0.19617358842743826</v>
      </c>
      <c r="AK29" s="230">
        <v>-0.20184108527131783</v>
      </c>
      <c r="AL29" s="230">
        <v>3.3499643620812661E-2</v>
      </c>
      <c r="AM29" s="230">
        <v>0.46399885255306939</v>
      </c>
      <c r="AN29" s="230">
        <v>0.35399673735725939</v>
      </c>
      <c r="AO29" s="230">
        <v>0.20221987315010595</v>
      </c>
      <c r="AP29" s="230">
        <v>8.1520216640209073E-2</v>
      </c>
      <c r="AQ29" s="230">
        <v>0.12790228144558852</v>
      </c>
      <c r="AR29" s="230">
        <v>0.12563294162606284</v>
      </c>
      <c r="AS29" s="230">
        <v>0.12462321024868132</v>
      </c>
      <c r="AT29" s="230">
        <v>0.21601654846335691</v>
      </c>
      <c r="AU29" s="231">
        <v>0.16272869357359568</v>
      </c>
      <c r="AV29" s="229">
        <v>-0.12496759139227384</v>
      </c>
      <c r="AW29" s="230">
        <v>0.32658497602557274</v>
      </c>
      <c r="AX29" s="230">
        <v>0.11115758316710635</v>
      </c>
      <c r="AY29" s="232">
        <v>0.16704060673092119</v>
      </c>
      <c r="AZ29" s="156">
        <v>0.24230813885986308</v>
      </c>
      <c r="BA29" s="230">
        <v>0.33130994294039084</v>
      </c>
      <c r="BB29" s="230">
        <v>0.29201970443349723</v>
      </c>
      <c r="BC29" s="230">
        <v>0.22337611443127273</v>
      </c>
      <c r="BD29" s="230">
        <v>0.26737720111214075</v>
      </c>
      <c r="BE29" s="230">
        <v>0.20662973709663235</v>
      </c>
      <c r="BF29" s="230">
        <v>0.22707649801415997</v>
      </c>
      <c r="BG29" s="230">
        <v>0.25346818222500672</v>
      </c>
      <c r="BH29" s="230">
        <v>0.22305211339331193</v>
      </c>
      <c r="BI29" s="230">
        <v>0.17212496859033408</v>
      </c>
      <c r="BJ29" s="230" t="s">
        <v>122</v>
      </c>
      <c r="BK29" s="231" t="s">
        <v>122</v>
      </c>
      <c r="BL29" s="230">
        <v>0.28814814814814804</v>
      </c>
      <c r="BM29" s="230">
        <v>0.2321594068582023</v>
      </c>
      <c r="BN29" s="230">
        <v>0.23424153806063064</v>
      </c>
      <c r="BO29" s="232" t="s">
        <v>122</v>
      </c>
    </row>
    <row r="30" spans="1:67" x14ac:dyDescent="0.3">
      <c r="A30" s="221" t="s">
        <v>130</v>
      </c>
      <c r="B30" s="222" t="s">
        <v>32</v>
      </c>
      <c r="C30" s="222"/>
      <c r="D30" s="223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3"/>
      <c r="Q30" s="224"/>
      <c r="R30" s="224"/>
      <c r="S30" s="224"/>
      <c r="T30" s="150"/>
      <c r="U30" s="224"/>
      <c r="V30" s="224"/>
      <c r="W30" s="224"/>
      <c r="X30" s="224"/>
      <c r="Y30" s="224"/>
      <c r="Z30" s="224"/>
      <c r="AA30" s="224"/>
      <c r="AB30" s="224"/>
      <c r="AC30" s="224"/>
      <c r="AD30" s="224"/>
      <c r="AE30" s="225"/>
      <c r="AF30" s="223"/>
      <c r="AG30" s="224"/>
      <c r="AH30" s="224"/>
      <c r="AI30" s="226"/>
      <c r="AJ30" s="150"/>
      <c r="AK30" s="224"/>
      <c r="AL30" s="224"/>
      <c r="AM30" s="224"/>
      <c r="AN30" s="224"/>
      <c r="AO30" s="224"/>
      <c r="AP30" s="224"/>
      <c r="AQ30" s="224"/>
      <c r="AR30" s="224"/>
      <c r="AS30" s="224"/>
      <c r="AT30" s="224"/>
      <c r="AU30" s="225"/>
      <c r="AV30" s="223"/>
      <c r="AW30" s="224"/>
      <c r="AX30" s="224"/>
      <c r="AY30" s="226"/>
      <c r="AZ30" s="150"/>
      <c r="BA30" s="224"/>
      <c r="BB30" s="224"/>
      <c r="BC30" s="224"/>
      <c r="BD30" s="224"/>
      <c r="BE30" s="224"/>
      <c r="BF30" s="224"/>
      <c r="BG30" s="224"/>
      <c r="BH30" s="224"/>
      <c r="BI30" s="224"/>
      <c r="BJ30" s="224"/>
      <c r="BK30" s="225"/>
      <c r="BL30" s="224"/>
      <c r="BM30" s="224"/>
      <c r="BN30" s="224"/>
      <c r="BO30" s="226"/>
    </row>
    <row r="31" spans="1:67" x14ac:dyDescent="0.3">
      <c r="A31" s="236" t="s">
        <v>16</v>
      </c>
      <c r="B31" s="222"/>
      <c r="C31" s="222" t="s">
        <v>124</v>
      </c>
      <c r="D31" s="151">
        <v>105.67</v>
      </c>
      <c r="E31" s="152">
        <v>98.36</v>
      </c>
      <c r="F31" s="152">
        <v>111.2</v>
      </c>
      <c r="G31" s="152">
        <v>111.28</v>
      </c>
      <c r="H31" s="152">
        <v>116.91</v>
      </c>
      <c r="I31" s="152">
        <v>114.38</v>
      </c>
      <c r="J31" s="152">
        <v>125.06</v>
      </c>
      <c r="K31" s="152">
        <v>125.83</v>
      </c>
      <c r="L31" s="152">
        <v>113.86</v>
      </c>
      <c r="M31" s="152">
        <v>117.6</v>
      </c>
      <c r="N31" s="152">
        <v>119.35</v>
      </c>
      <c r="O31" s="152">
        <v>142.26</v>
      </c>
      <c r="P31" s="151">
        <v>105.07666666666667</v>
      </c>
      <c r="Q31" s="152">
        <v>114.19</v>
      </c>
      <c r="R31" s="152">
        <v>121.58333333333333</v>
      </c>
      <c r="S31" s="152">
        <v>126.40333333333332</v>
      </c>
      <c r="T31" s="153">
        <v>110.71</v>
      </c>
      <c r="U31" s="152">
        <v>106.93</v>
      </c>
      <c r="V31" s="152">
        <v>105.51</v>
      </c>
      <c r="W31" s="152">
        <v>85.57</v>
      </c>
      <c r="X31" s="152">
        <v>99.7</v>
      </c>
      <c r="Y31" s="152">
        <v>106.5</v>
      </c>
      <c r="Z31" s="152">
        <v>120.36</v>
      </c>
      <c r="AA31" s="152">
        <v>119.93</v>
      </c>
      <c r="AB31" s="152">
        <v>113.86</v>
      </c>
      <c r="AC31" s="152">
        <v>115.71</v>
      </c>
      <c r="AD31" s="152">
        <v>112.39</v>
      </c>
      <c r="AE31" s="154">
        <v>136.25</v>
      </c>
      <c r="AF31" s="151">
        <v>107.71666666666665</v>
      </c>
      <c r="AG31" s="152">
        <v>97.256666666666661</v>
      </c>
      <c r="AH31" s="152">
        <v>118.05000000000001</v>
      </c>
      <c r="AI31" s="155">
        <v>121.45</v>
      </c>
      <c r="AJ31" s="153">
        <v>99.04</v>
      </c>
      <c r="AK31" s="152">
        <v>91.7</v>
      </c>
      <c r="AL31" s="152">
        <v>109.11</v>
      </c>
      <c r="AM31" s="152">
        <v>109.96</v>
      </c>
      <c r="AN31" s="152">
        <v>119.36</v>
      </c>
      <c r="AO31" s="152">
        <v>117.39</v>
      </c>
      <c r="AP31" s="152">
        <v>127.48</v>
      </c>
      <c r="AQ31" s="152">
        <v>128.25</v>
      </c>
      <c r="AR31" s="152">
        <v>121.04</v>
      </c>
      <c r="AS31" s="152">
        <v>125.22</v>
      </c>
      <c r="AT31" s="152">
        <v>130.09</v>
      </c>
      <c r="AU31" s="154">
        <v>151.86000000000001</v>
      </c>
      <c r="AV31" s="151">
        <v>99.95</v>
      </c>
      <c r="AW31" s="152">
        <v>115.57</v>
      </c>
      <c r="AX31" s="152">
        <v>125.59000000000002</v>
      </c>
      <c r="AY31" s="155">
        <v>135.72333333333333</v>
      </c>
      <c r="AZ31" s="153">
        <v>114.3</v>
      </c>
      <c r="BA31" s="152">
        <v>112.38</v>
      </c>
      <c r="BB31" s="152">
        <v>129.63</v>
      </c>
      <c r="BC31" s="152">
        <v>127.43</v>
      </c>
      <c r="BD31" s="152">
        <v>134.38999999999999</v>
      </c>
      <c r="BE31" s="152">
        <v>132.34</v>
      </c>
      <c r="BF31" s="152">
        <v>144.77000000000001</v>
      </c>
      <c r="BG31" s="152">
        <v>145.38999999999999</v>
      </c>
      <c r="BH31" s="152">
        <v>135.30000000000001</v>
      </c>
      <c r="BI31" s="152">
        <v>138.97999999999999</v>
      </c>
      <c r="BJ31" s="152" t="s">
        <v>122</v>
      </c>
      <c r="BK31" s="154" t="s">
        <v>122</v>
      </c>
      <c r="BL31" s="152">
        <v>118.77</v>
      </c>
      <c r="BM31" s="152">
        <v>131.38666666666666</v>
      </c>
      <c r="BN31" s="152">
        <v>141.82</v>
      </c>
      <c r="BO31" s="155" t="s">
        <v>122</v>
      </c>
    </row>
    <row r="32" spans="1:67" x14ac:dyDescent="0.3">
      <c r="A32" s="236"/>
      <c r="B32" s="222"/>
      <c r="C32" s="222" t="s">
        <v>31</v>
      </c>
      <c r="D32" s="223">
        <v>3.9036381514257527E-2</v>
      </c>
      <c r="E32" s="224">
        <v>4.0516238231249418E-2</v>
      </c>
      <c r="F32" s="224">
        <v>1.7383348581884804E-2</v>
      </c>
      <c r="G32" s="224">
        <v>8.746213231701376E-2</v>
      </c>
      <c r="H32" s="224">
        <v>3.5976960567124509E-2</v>
      </c>
      <c r="I32" s="224">
        <v>1.6711111111111166E-2</v>
      </c>
      <c r="J32" s="224">
        <v>3.1677940933839181E-2</v>
      </c>
      <c r="K32" s="224">
        <v>2.1347402597402549E-2</v>
      </c>
      <c r="L32" s="224">
        <v>1.3440142412105161E-2</v>
      </c>
      <c r="M32" s="224">
        <v>1.5631747128421979E-2</v>
      </c>
      <c r="N32" s="224">
        <v>2.8081660780428876E-2</v>
      </c>
      <c r="O32" s="224">
        <v>2.3305999136814817E-2</v>
      </c>
      <c r="P32" s="223">
        <v>3.1748109841913917E-2</v>
      </c>
      <c r="Q32" s="224">
        <v>4.544067382812491E-2</v>
      </c>
      <c r="R32" s="224">
        <v>2.2367351514981614E-2</v>
      </c>
      <c r="S32" s="224">
        <v>2.2404960905904527E-2</v>
      </c>
      <c r="T32" s="150">
        <v>4.769565628844518E-2</v>
      </c>
      <c r="U32" s="224">
        <v>8.7128914192761323E-2</v>
      </c>
      <c r="V32" s="224">
        <v>-5.1169064748201404E-2</v>
      </c>
      <c r="W32" s="224">
        <v>-0.23103882099209203</v>
      </c>
      <c r="X32" s="224">
        <v>-0.14720725344281932</v>
      </c>
      <c r="Y32" s="224">
        <v>-6.8893163140409108E-2</v>
      </c>
      <c r="Z32" s="224">
        <v>-3.7581960658883702E-2</v>
      </c>
      <c r="AA32" s="224">
        <v>-4.6888659302233009E-2</v>
      </c>
      <c r="AB32" s="224">
        <v>0</v>
      </c>
      <c r="AC32" s="224">
        <v>-1.6071428571428611E-2</v>
      </c>
      <c r="AD32" s="224">
        <v>-5.8315877670716387E-2</v>
      </c>
      <c r="AE32" s="225">
        <v>-4.2246590749332145E-2</v>
      </c>
      <c r="AF32" s="223">
        <v>2.5124512260888746E-2</v>
      </c>
      <c r="AG32" s="224">
        <v>-0.14829086026213625</v>
      </c>
      <c r="AH32" s="224">
        <v>-2.906100068540083E-2</v>
      </c>
      <c r="AI32" s="226">
        <v>-3.9186730307744937E-2</v>
      </c>
      <c r="AJ32" s="150">
        <v>-0.10541053202059431</v>
      </c>
      <c r="AK32" s="224">
        <v>-0.14242962685869259</v>
      </c>
      <c r="AL32" s="224">
        <v>3.4119988626670338E-2</v>
      </c>
      <c r="AM32" s="224">
        <v>0.28502980016360879</v>
      </c>
      <c r="AN32" s="224">
        <v>0.19719157472417237</v>
      </c>
      <c r="AO32" s="224">
        <v>0.10225352112676063</v>
      </c>
      <c r="AP32" s="224">
        <v>5.915586573612501E-2</v>
      </c>
      <c r="AQ32" s="224">
        <v>6.9373801384140704E-2</v>
      </c>
      <c r="AR32" s="224">
        <v>6.3059898120498878E-2</v>
      </c>
      <c r="AS32" s="224">
        <v>8.2188229193673981E-2</v>
      </c>
      <c r="AT32" s="224">
        <v>0.15748732093602641</v>
      </c>
      <c r="AU32" s="225">
        <v>0.1145688073394497</v>
      </c>
      <c r="AV32" s="223">
        <v>-7.2102738666253927E-2</v>
      </c>
      <c r="AW32" s="224">
        <v>0.18829900263906502</v>
      </c>
      <c r="AX32" s="224">
        <v>6.3871240999576501E-2</v>
      </c>
      <c r="AY32" s="226">
        <v>0.11752435844654859</v>
      </c>
      <c r="AZ32" s="150">
        <v>0.15407915993537941</v>
      </c>
      <c r="BA32" s="224">
        <v>0.22551799345692472</v>
      </c>
      <c r="BB32" s="224">
        <v>0.18806708825955454</v>
      </c>
      <c r="BC32" s="224">
        <v>0.15887595489268833</v>
      </c>
      <c r="BD32" s="224">
        <v>0.12592158176943685</v>
      </c>
      <c r="BE32" s="224">
        <v>0.1273532668881508</v>
      </c>
      <c r="BF32" s="224">
        <v>0.13562911829306556</v>
      </c>
      <c r="BG32" s="224">
        <v>0.13364522417153979</v>
      </c>
      <c r="BH32" s="224">
        <v>0.11781229345670852</v>
      </c>
      <c r="BI32" s="224">
        <v>0.10988659958473093</v>
      </c>
      <c r="BJ32" s="224" t="s">
        <v>122</v>
      </c>
      <c r="BK32" s="225" t="s">
        <v>122</v>
      </c>
      <c r="BL32" s="224">
        <v>0.1882941470735367</v>
      </c>
      <c r="BM32" s="224">
        <v>0.13685789276340454</v>
      </c>
      <c r="BN32" s="224">
        <v>0.12923003423839458</v>
      </c>
      <c r="BO32" s="226" t="s">
        <v>122</v>
      </c>
    </row>
    <row r="33" spans="1:67" x14ac:dyDescent="0.3">
      <c r="A33" s="236" t="s">
        <v>131</v>
      </c>
      <c r="B33" s="222"/>
      <c r="C33" s="222" t="s">
        <v>124</v>
      </c>
      <c r="D33" s="151">
        <v>102.88</v>
      </c>
      <c r="E33" s="152">
        <v>96.78</v>
      </c>
      <c r="F33" s="152">
        <v>112.61</v>
      </c>
      <c r="G33" s="152">
        <v>112.3</v>
      </c>
      <c r="H33" s="152">
        <v>115.65</v>
      </c>
      <c r="I33" s="152">
        <v>116.11</v>
      </c>
      <c r="J33" s="152">
        <v>124.59</v>
      </c>
      <c r="K33" s="152">
        <v>132.69999999999999</v>
      </c>
      <c r="L33" s="152">
        <v>116.43</v>
      </c>
      <c r="M33" s="152">
        <v>115.61</v>
      </c>
      <c r="N33" s="152">
        <v>115.01</v>
      </c>
      <c r="O33" s="152">
        <v>138.85</v>
      </c>
      <c r="P33" s="151">
        <v>104.08999999999999</v>
      </c>
      <c r="Q33" s="152">
        <v>114.68666666666667</v>
      </c>
      <c r="R33" s="152">
        <v>124.57333333333332</v>
      </c>
      <c r="S33" s="152">
        <v>123.15666666666668</v>
      </c>
      <c r="T33" s="153">
        <v>108.48</v>
      </c>
      <c r="U33" s="152">
        <v>108.19</v>
      </c>
      <c r="V33" s="152">
        <v>121.69</v>
      </c>
      <c r="W33" s="152">
        <v>106.8</v>
      </c>
      <c r="X33" s="152">
        <v>117.22</v>
      </c>
      <c r="Y33" s="152">
        <v>112.35</v>
      </c>
      <c r="Z33" s="152">
        <v>125.06</v>
      </c>
      <c r="AA33" s="152">
        <v>130.16</v>
      </c>
      <c r="AB33" s="152">
        <v>117.81</v>
      </c>
      <c r="AC33" s="152">
        <v>121.31</v>
      </c>
      <c r="AD33" s="152">
        <v>115.36</v>
      </c>
      <c r="AE33" s="154">
        <v>142.56</v>
      </c>
      <c r="AF33" s="151">
        <v>112.78666666666668</v>
      </c>
      <c r="AG33" s="152">
        <v>112.12333333333333</v>
      </c>
      <c r="AH33" s="152">
        <v>124.34333333333332</v>
      </c>
      <c r="AI33" s="155">
        <v>126.41000000000001</v>
      </c>
      <c r="AJ33" s="153">
        <v>111.16</v>
      </c>
      <c r="AK33" s="152">
        <v>106.27</v>
      </c>
      <c r="AL33" s="152">
        <v>123.25</v>
      </c>
      <c r="AM33" s="152">
        <v>118.17</v>
      </c>
      <c r="AN33" s="152">
        <v>120.92</v>
      </c>
      <c r="AO33" s="152">
        <v>120.26</v>
      </c>
      <c r="AP33" s="152">
        <v>132.6</v>
      </c>
      <c r="AQ33" s="152">
        <v>137.34</v>
      </c>
      <c r="AR33" s="152">
        <v>123.82</v>
      </c>
      <c r="AS33" s="152">
        <v>128.85</v>
      </c>
      <c r="AT33" s="152">
        <v>126.56</v>
      </c>
      <c r="AU33" s="154">
        <v>156.53</v>
      </c>
      <c r="AV33" s="151">
        <v>113.56</v>
      </c>
      <c r="AW33" s="152">
        <v>119.78333333333335</v>
      </c>
      <c r="AX33" s="152">
        <v>131.25333333333333</v>
      </c>
      <c r="AY33" s="155">
        <v>137.31333333333333</v>
      </c>
      <c r="AZ33" s="153">
        <v>116.86</v>
      </c>
      <c r="BA33" s="152">
        <v>112.18</v>
      </c>
      <c r="BB33" s="152">
        <v>130.22999999999999</v>
      </c>
      <c r="BC33" s="152">
        <v>133.28</v>
      </c>
      <c r="BD33" s="152">
        <v>135.13999999999999</v>
      </c>
      <c r="BE33" s="152">
        <v>134.21</v>
      </c>
      <c r="BF33" s="152">
        <v>151.52000000000001</v>
      </c>
      <c r="BG33" s="152">
        <v>155.1</v>
      </c>
      <c r="BH33" s="152">
        <v>139.5</v>
      </c>
      <c r="BI33" s="152">
        <v>145.11000000000001</v>
      </c>
      <c r="BJ33" s="152" t="s">
        <v>122</v>
      </c>
      <c r="BK33" s="154" t="s">
        <v>122</v>
      </c>
      <c r="BL33" s="152">
        <v>119.75666666666666</v>
      </c>
      <c r="BM33" s="152">
        <v>134.21</v>
      </c>
      <c r="BN33" s="152">
        <v>148.70666666666668</v>
      </c>
      <c r="BO33" s="155" t="s">
        <v>122</v>
      </c>
    </row>
    <row r="34" spans="1:67" x14ac:dyDescent="0.3">
      <c r="A34" s="236"/>
      <c r="B34" s="222"/>
      <c r="C34" s="222" t="s">
        <v>31</v>
      </c>
      <c r="D34" s="223">
        <v>4.7124681933842255E-2</v>
      </c>
      <c r="E34" s="224">
        <v>3.1989763275751815E-2</v>
      </c>
      <c r="F34" s="224">
        <v>-7.1415976018339225E-3</v>
      </c>
      <c r="G34" s="224">
        <v>9.6144460712542637E-2</v>
      </c>
      <c r="H34" s="224">
        <v>3.5084578895551888E-2</v>
      </c>
      <c r="I34" s="224">
        <v>3.7066809574848349E-2</v>
      </c>
      <c r="J34" s="224">
        <v>2.8989098116947644E-2</v>
      </c>
      <c r="K34" s="224">
        <v>2.1791021791021735E-2</v>
      </c>
      <c r="L34" s="224">
        <v>1.2170738068329997E-2</v>
      </c>
      <c r="M34" s="224">
        <v>1.8590308370044113E-2</v>
      </c>
      <c r="N34" s="224">
        <v>3.2127793233420049E-2</v>
      </c>
      <c r="O34" s="224">
        <v>8.7177624409733312E-3</v>
      </c>
      <c r="P34" s="223">
        <v>2.232771321001794E-2</v>
      </c>
      <c r="Q34" s="224">
        <v>5.4945728828110725E-2</v>
      </c>
      <c r="R34" s="224">
        <v>2.1148696650090039E-2</v>
      </c>
      <c r="S34" s="224">
        <v>1.9002702851784434E-2</v>
      </c>
      <c r="T34" s="150">
        <v>5.4432348367029704E-2</v>
      </c>
      <c r="U34" s="224">
        <v>0.11789625955775974</v>
      </c>
      <c r="V34" s="224">
        <v>8.063227066867952E-2</v>
      </c>
      <c r="W34" s="224">
        <v>-4.8975957257346325E-2</v>
      </c>
      <c r="X34" s="224">
        <v>1.3575443147427535E-2</v>
      </c>
      <c r="Y34" s="224">
        <v>-3.2383085005598104E-2</v>
      </c>
      <c r="Z34" s="224">
        <v>3.7723733847016662E-3</v>
      </c>
      <c r="AA34" s="224">
        <v>-1.9140919366993074E-2</v>
      </c>
      <c r="AB34" s="224">
        <v>1.185261530533353E-2</v>
      </c>
      <c r="AC34" s="224">
        <v>4.9303693452123556E-2</v>
      </c>
      <c r="AD34" s="224">
        <v>3.0432136335969062E-3</v>
      </c>
      <c r="AE34" s="225">
        <v>2.6719481454807549E-2</v>
      </c>
      <c r="AF34" s="223">
        <v>8.354949242642605E-2</v>
      </c>
      <c r="AG34" s="224">
        <v>-2.2350752775678655E-2</v>
      </c>
      <c r="AH34" s="224">
        <v>-1.8463020443112812E-3</v>
      </c>
      <c r="AI34" s="226">
        <v>2.6416217825533845E-2</v>
      </c>
      <c r="AJ34" s="150">
        <v>2.4705014749262517E-2</v>
      </c>
      <c r="AK34" s="224">
        <v>-1.7746556983085356E-2</v>
      </c>
      <c r="AL34" s="224">
        <v>1.2819459281781605E-2</v>
      </c>
      <c r="AM34" s="224">
        <v>0.10646067415730329</v>
      </c>
      <c r="AN34" s="224">
        <v>3.1564579423306614E-2</v>
      </c>
      <c r="AO34" s="224">
        <v>7.040498442367607E-2</v>
      </c>
      <c r="AP34" s="224">
        <v>6.0291060291060176E-2</v>
      </c>
      <c r="AQ34" s="224">
        <v>5.5162876459741883E-2</v>
      </c>
      <c r="AR34" s="224">
        <v>5.1014345131992232E-2</v>
      </c>
      <c r="AS34" s="224">
        <v>6.2154809990932168E-2</v>
      </c>
      <c r="AT34" s="224">
        <v>9.7087378640776614E-2</v>
      </c>
      <c r="AU34" s="225">
        <v>9.7993827160493929E-2</v>
      </c>
      <c r="AV34" s="223">
        <v>6.8566024352759748E-3</v>
      </c>
      <c r="AW34" s="224">
        <v>6.8317626423283984E-2</v>
      </c>
      <c r="AX34" s="224">
        <v>5.5571937913840803E-2</v>
      </c>
      <c r="AY34" s="226">
        <v>8.6253724652585406E-2</v>
      </c>
      <c r="AZ34" s="150">
        <v>5.1277437927311952E-2</v>
      </c>
      <c r="BA34" s="224">
        <v>5.5613061070857416E-2</v>
      </c>
      <c r="BB34" s="224">
        <v>5.6632860040567862E-2</v>
      </c>
      <c r="BC34" s="224">
        <v>0.1278666328171279</v>
      </c>
      <c r="BD34" s="224">
        <v>0.11759841217333758</v>
      </c>
      <c r="BE34" s="224">
        <v>0.11599866954930987</v>
      </c>
      <c r="BF34" s="224">
        <v>0.14268476621417819</v>
      </c>
      <c r="BG34" s="224">
        <v>0.12931411096548701</v>
      </c>
      <c r="BH34" s="224">
        <v>0.12663543853981579</v>
      </c>
      <c r="BI34" s="224">
        <v>0.12619324796274739</v>
      </c>
      <c r="BJ34" s="224" t="s">
        <v>122</v>
      </c>
      <c r="BK34" s="225" t="s">
        <v>122</v>
      </c>
      <c r="BL34" s="224">
        <v>5.4567335916402414E-2</v>
      </c>
      <c r="BM34" s="224">
        <v>0.12043968276053982</v>
      </c>
      <c r="BN34" s="224">
        <v>0.13297440065014232</v>
      </c>
      <c r="BO34" s="226" t="s">
        <v>122</v>
      </c>
    </row>
    <row r="35" spans="1:67" x14ac:dyDescent="0.3">
      <c r="A35" s="236" t="s">
        <v>132</v>
      </c>
      <c r="B35" s="222"/>
      <c r="C35" s="222" t="s">
        <v>124</v>
      </c>
      <c r="D35" s="151">
        <v>107.94</v>
      </c>
      <c r="E35" s="152">
        <v>99.65</v>
      </c>
      <c r="F35" s="152">
        <v>110.06</v>
      </c>
      <c r="G35" s="152">
        <v>110.46</v>
      </c>
      <c r="H35" s="152">
        <v>117.92</v>
      </c>
      <c r="I35" s="152">
        <v>112.97</v>
      </c>
      <c r="J35" s="152">
        <v>125.45</v>
      </c>
      <c r="K35" s="152">
        <v>120.24</v>
      </c>
      <c r="L35" s="152">
        <v>111.78</v>
      </c>
      <c r="M35" s="152">
        <v>119.21</v>
      </c>
      <c r="N35" s="152">
        <v>122.87</v>
      </c>
      <c r="O35" s="152">
        <v>145.03</v>
      </c>
      <c r="P35" s="151">
        <v>105.88333333333333</v>
      </c>
      <c r="Q35" s="152">
        <v>113.78333333333335</v>
      </c>
      <c r="R35" s="152">
        <v>119.15666666666668</v>
      </c>
      <c r="S35" s="152">
        <v>129.03666666666666</v>
      </c>
      <c r="T35" s="153">
        <v>112.52</v>
      </c>
      <c r="U35" s="152">
        <v>105.91</v>
      </c>
      <c r="V35" s="152">
        <v>92.37</v>
      </c>
      <c r="W35" s="152">
        <v>68.319999999999993</v>
      </c>
      <c r="X35" s="152">
        <v>85.47</v>
      </c>
      <c r="Y35" s="152">
        <v>101.74</v>
      </c>
      <c r="Z35" s="152">
        <v>116.53</v>
      </c>
      <c r="AA35" s="152">
        <v>111.62</v>
      </c>
      <c r="AB35" s="152">
        <v>110.64</v>
      </c>
      <c r="AC35" s="152">
        <v>111.15</v>
      </c>
      <c r="AD35" s="152">
        <v>109.98</v>
      </c>
      <c r="AE35" s="154">
        <v>131.12</v>
      </c>
      <c r="AF35" s="151">
        <v>103.60000000000001</v>
      </c>
      <c r="AG35" s="152">
        <v>85.176666666666662</v>
      </c>
      <c r="AH35" s="152">
        <v>112.93</v>
      </c>
      <c r="AI35" s="155">
        <v>117.41666666666667</v>
      </c>
      <c r="AJ35" s="153">
        <v>89.2</v>
      </c>
      <c r="AK35" s="152">
        <v>79.86</v>
      </c>
      <c r="AL35" s="152">
        <v>97.61</v>
      </c>
      <c r="AM35" s="152">
        <v>103.29</v>
      </c>
      <c r="AN35" s="152">
        <v>118.08</v>
      </c>
      <c r="AO35" s="152">
        <v>115.05</v>
      </c>
      <c r="AP35" s="152">
        <v>123.32</v>
      </c>
      <c r="AQ35" s="152">
        <v>120.87</v>
      </c>
      <c r="AR35" s="152">
        <v>118.79</v>
      </c>
      <c r="AS35" s="152">
        <v>122.26</v>
      </c>
      <c r="AT35" s="152">
        <v>132.96</v>
      </c>
      <c r="AU35" s="154">
        <v>148.06</v>
      </c>
      <c r="AV35" s="151">
        <v>88.89</v>
      </c>
      <c r="AW35" s="152">
        <v>112.14</v>
      </c>
      <c r="AX35" s="152">
        <v>120.99333333333334</v>
      </c>
      <c r="AY35" s="155">
        <v>134.42666666666668</v>
      </c>
      <c r="AZ35" s="153">
        <v>112.22</v>
      </c>
      <c r="BA35" s="152">
        <v>112.54</v>
      </c>
      <c r="BB35" s="152">
        <v>129.13999999999999</v>
      </c>
      <c r="BC35" s="152">
        <v>122.67</v>
      </c>
      <c r="BD35" s="152">
        <v>133.78</v>
      </c>
      <c r="BE35" s="152">
        <v>130.82</v>
      </c>
      <c r="BF35" s="152">
        <v>139.28</v>
      </c>
      <c r="BG35" s="152">
        <v>137.5</v>
      </c>
      <c r="BH35" s="152">
        <v>131.88999999999999</v>
      </c>
      <c r="BI35" s="152">
        <v>133.99</v>
      </c>
      <c r="BJ35" s="152" t="s">
        <v>122</v>
      </c>
      <c r="BK35" s="154" t="s">
        <v>122</v>
      </c>
      <c r="BL35" s="152">
        <v>117.96666666666665</v>
      </c>
      <c r="BM35" s="152">
        <v>129.09</v>
      </c>
      <c r="BN35" s="152">
        <v>136.22333333333333</v>
      </c>
      <c r="BO35" s="155" t="s">
        <v>122</v>
      </c>
    </row>
    <row r="36" spans="1:67" x14ac:dyDescent="0.3">
      <c r="A36" s="221"/>
      <c r="B36" s="222"/>
      <c r="C36" s="222" t="s">
        <v>31</v>
      </c>
      <c r="D36" s="223">
        <v>3.2918660287081278E-2</v>
      </c>
      <c r="E36" s="224">
        <v>4.7403825940719034E-2</v>
      </c>
      <c r="F36" s="224">
        <v>3.8791882963662233E-2</v>
      </c>
      <c r="G36" s="224">
        <v>8.0610448053218556E-2</v>
      </c>
      <c r="H36" s="224">
        <v>3.6568213783403539E-2</v>
      </c>
      <c r="I36" s="224">
        <v>2.65627766955987E-4</v>
      </c>
      <c r="J36" s="224">
        <v>3.3871765287621543E-2</v>
      </c>
      <c r="K36" s="224">
        <v>2.0799728330078864E-2</v>
      </c>
      <c r="L36" s="224">
        <v>1.4613778705636803E-2</v>
      </c>
      <c r="M36" s="224">
        <v>1.3259668508287064E-2</v>
      </c>
      <c r="N36" s="224">
        <v>2.4941608274941698E-2</v>
      </c>
      <c r="O36" s="224">
        <v>3.4893677750820584E-2</v>
      </c>
      <c r="P36" s="223">
        <v>3.9464642167610156E-2</v>
      </c>
      <c r="Q36" s="224">
        <v>3.7790344156633938E-2</v>
      </c>
      <c r="R36" s="224">
        <v>2.3389636415688607E-2</v>
      </c>
      <c r="S36" s="224">
        <v>2.4995366325098703E-2</v>
      </c>
      <c r="T36" s="150">
        <v>4.2430980174170969E-2</v>
      </c>
      <c r="U36" s="224">
        <v>6.2819869543401977E-2</v>
      </c>
      <c r="V36" s="224">
        <v>-0.16073051063056509</v>
      </c>
      <c r="W36" s="224">
        <v>-0.38149556400506979</v>
      </c>
      <c r="X36" s="224">
        <v>-0.27518656716417911</v>
      </c>
      <c r="Y36" s="224">
        <v>-9.9406922191732291E-2</v>
      </c>
      <c r="Z36" s="224">
        <v>-7.1104025508170562E-2</v>
      </c>
      <c r="AA36" s="224">
        <v>-7.168995342648031E-2</v>
      </c>
      <c r="AB36" s="224">
        <v>-1.0198604401502963E-2</v>
      </c>
      <c r="AC36" s="224">
        <v>-6.7611777535441606E-2</v>
      </c>
      <c r="AD36" s="224">
        <v>-0.10490762594612192</v>
      </c>
      <c r="AE36" s="225">
        <v>-9.5911190788112888E-2</v>
      </c>
      <c r="AF36" s="223">
        <v>-2.1564615142452233E-2</v>
      </c>
      <c r="AG36" s="224">
        <v>-0.25141350519994154</v>
      </c>
      <c r="AH36" s="224">
        <v>-5.2256133381822306E-2</v>
      </c>
      <c r="AI36" s="226">
        <v>-9.0051923225956371E-2</v>
      </c>
      <c r="AJ36" s="150">
        <v>-0.20725204408105227</v>
      </c>
      <c r="AK36" s="224">
        <v>-0.24596355396091013</v>
      </c>
      <c r="AL36" s="224">
        <v>5.6728375013532568E-2</v>
      </c>
      <c r="AM36" s="224">
        <v>0.51185597189695586</v>
      </c>
      <c r="AN36" s="224">
        <v>0.38153738153738148</v>
      </c>
      <c r="AO36" s="224">
        <v>0.13082366817377619</v>
      </c>
      <c r="AP36" s="224">
        <v>5.8268257101175606E-2</v>
      </c>
      <c r="AQ36" s="224">
        <v>8.2870453323777155E-2</v>
      </c>
      <c r="AR36" s="224">
        <v>7.3662328271872746E-2</v>
      </c>
      <c r="AS36" s="224">
        <v>9.995501574448952E-2</v>
      </c>
      <c r="AT36" s="224">
        <v>0.20894708128750694</v>
      </c>
      <c r="AU36" s="225">
        <v>0.12919463087248317</v>
      </c>
      <c r="AV36" s="223">
        <v>-0.14198841698841705</v>
      </c>
      <c r="AW36" s="224">
        <v>0.3165577427307949</v>
      </c>
      <c r="AX36" s="224">
        <v>7.1401162962307016E-2</v>
      </c>
      <c r="AY36" s="226">
        <v>0.1448687012065295</v>
      </c>
      <c r="AZ36" s="150">
        <v>0.2580717488789237</v>
      </c>
      <c r="BA36" s="224">
        <v>0.40921612822439274</v>
      </c>
      <c r="BB36" s="230">
        <v>0.32302018235836472</v>
      </c>
      <c r="BC36" s="230">
        <v>0.18762706941620677</v>
      </c>
      <c r="BD36" s="230">
        <v>0.13296070460704598</v>
      </c>
      <c r="BE36" s="230">
        <v>0.13707083876575396</v>
      </c>
      <c r="BF36" s="230">
        <v>0.12941939669153427</v>
      </c>
      <c r="BG36" s="230">
        <v>0.13758583602217242</v>
      </c>
      <c r="BH36" s="230">
        <v>0.11027864298341598</v>
      </c>
      <c r="BI36" s="230">
        <v>9.594307214133807E-2</v>
      </c>
      <c r="BJ36" s="230" t="s">
        <v>122</v>
      </c>
      <c r="BK36" s="231" t="s">
        <v>122</v>
      </c>
      <c r="BL36" s="224">
        <v>0.32710841114486056</v>
      </c>
      <c r="BM36" s="224">
        <v>0.15115034777956129</v>
      </c>
      <c r="BN36" s="224">
        <v>0.1258747038404319</v>
      </c>
      <c r="BO36" s="226" t="s">
        <v>122</v>
      </c>
    </row>
    <row r="37" spans="1:67" x14ac:dyDescent="0.3">
      <c r="A37" s="219" t="s">
        <v>140</v>
      </c>
      <c r="B37" s="220" t="s">
        <v>32</v>
      </c>
      <c r="C37" s="220"/>
      <c r="D37" s="233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3"/>
      <c r="Q37" s="234"/>
      <c r="R37" s="234"/>
      <c r="S37" s="234"/>
      <c r="T37" s="158"/>
      <c r="U37" s="234"/>
      <c r="V37" s="234"/>
      <c r="W37" s="234"/>
      <c r="X37" s="234"/>
      <c r="Y37" s="234"/>
      <c r="Z37" s="234"/>
      <c r="AA37" s="234"/>
      <c r="AB37" s="234"/>
      <c r="AC37" s="234"/>
      <c r="AD37" s="234"/>
      <c r="AE37" s="235"/>
      <c r="AF37" s="233"/>
      <c r="AG37" s="234"/>
      <c r="AH37" s="234"/>
      <c r="AI37" s="238"/>
      <c r="AJ37" s="158"/>
      <c r="AK37" s="234"/>
      <c r="AL37" s="234"/>
      <c r="AM37" s="234"/>
      <c r="AN37" s="234"/>
      <c r="AO37" s="234"/>
      <c r="AP37" s="234"/>
      <c r="AQ37" s="234"/>
      <c r="AR37" s="234"/>
      <c r="AS37" s="234"/>
      <c r="AT37" s="234"/>
      <c r="AU37" s="235"/>
      <c r="AV37" s="233"/>
      <c r="AW37" s="234"/>
      <c r="AX37" s="234"/>
      <c r="AY37" s="238"/>
      <c r="AZ37" s="158"/>
      <c r="BA37" s="234"/>
      <c r="BB37" s="234"/>
      <c r="BC37" s="234"/>
      <c r="BD37" s="234"/>
      <c r="BE37" s="234"/>
      <c r="BF37" s="234"/>
      <c r="BG37" s="234"/>
      <c r="BH37" s="234"/>
      <c r="BI37" s="234"/>
      <c r="BJ37" s="234"/>
      <c r="BK37" s="235"/>
      <c r="BL37" s="234"/>
      <c r="BM37" s="234"/>
      <c r="BN37" s="234"/>
      <c r="BO37" s="238"/>
    </row>
    <row r="38" spans="1:67" x14ac:dyDescent="0.3">
      <c r="A38" s="236" t="s">
        <v>141</v>
      </c>
      <c r="B38" s="222"/>
      <c r="C38" s="222" t="s">
        <v>142</v>
      </c>
      <c r="D38" s="239">
        <v>2068.3870000000002</v>
      </c>
      <c r="E38" s="240">
        <v>2327.52</v>
      </c>
      <c r="F38" s="240">
        <v>3250.3739999999998</v>
      </c>
      <c r="G38" s="240">
        <v>4298.4270000000006</v>
      </c>
      <c r="H38" s="240">
        <v>4934.9299999999985</v>
      </c>
      <c r="I38" s="240">
        <v>5014.9069999999992</v>
      </c>
      <c r="J38" s="240">
        <v>5721.1980000000003</v>
      </c>
      <c r="K38" s="240">
        <v>6195.9120000000003</v>
      </c>
      <c r="L38" s="240">
        <v>5404.0940000000046</v>
      </c>
      <c r="M38" s="240">
        <v>4837.0999999999985</v>
      </c>
      <c r="N38" s="240">
        <v>2760.3669999999984</v>
      </c>
      <c r="O38" s="240">
        <v>2238.6160000000018</v>
      </c>
      <c r="P38" s="239">
        <v>7646.2809999999999</v>
      </c>
      <c r="Q38" s="240">
        <v>14248.263999999999</v>
      </c>
      <c r="R38" s="240">
        <v>17321.204000000005</v>
      </c>
      <c r="S38" s="240">
        <v>9836.0829999999987</v>
      </c>
      <c r="T38" s="171">
        <v>2184.5880000000002</v>
      </c>
      <c r="U38" s="240">
        <v>2517.7809999999995</v>
      </c>
      <c r="V38" s="240">
        <v>1325.1109999999999</v>
      </c>
      <c r="W38" s="240">
        <v>36.539000000000669</v>
      </c>
      <c r="X38" s="240">
        <v>49.246999999999389</v>
      </c>
      <c r="Y38" s="240">
        <v>145.98100000000068</v>
      </c>
      <c r="Z38" s="240">
        <v>855.52099999999973</v>
      </c>
      <c r="AA38" s="240">
        <v>1690.2139999999999</v>
      </c>
      <c r="AB38" s="240">
        <v>1510.6800000000003</v>
      </c>
      <c r="AC38" s="240">
        <v>1120.2950000000001</v>
      </c>
      <c r="AD38" s="240">
        <v>392.65899999999965</v>
      </c>
      <c r="AE38" s="241">
        <v>371.07400000000052</v>
      </c>
      <c r="AF38" s="239">
        <v>6027.48</v>
      </c>
      <c r="AG38" s="240">
        <v>231.76700000000073</v>
      </c>
      <c r="AH38" s="240">
        <v>4056.415</v>
      </c>
      <c r="AI38" s="242">
        <v>1884.0280000000002</v>
      </c>
      <c r="AJ38" s="171">
        <v>273.21100000000001</v>
      </c>
      <c r="AK38" s="240">
        <v>135.54300000000001</v>
      </c>
      <c r="AL38" s="240">
        <v>173.32100000000003</v>
      </c>
      <c r="AM38" s="240">
        <v>269.56700000000001</v>
      </c>
      <c r="AN38" s="240">
        <v>797.64799999999991</v>
      </c>
      <c r="AO38" s="240">
        <v>1415.8420000000001</v>
      </c>
      <c r="AP38" s="240">
        <v>1874.7509999999997</v>
      </c>
      <c r="AQ38" s="240">
        <v>3309.6849999999995</v>
      </c>
      <c r="AR38" s="240">
        <v>3065.9180000000015</v>
      </c>
      <c r="AS38" s="240">
        <v>3576.6819999999989</v>
      </c>
      <c r="AT38" s="240">
        <v>2313.8130000000001</v>
      </c>
      <c r="AU38" s="241">
        <v>1454.6790000000001</v>
      </c>
      <c r="AV38" s="239">
        <v>582.07500000000005</v>
      </c>
      <c r="AW38" s="240">
        <v>2483.0569999999998</v>
      </c>
      <c r="AX38" s="240">
        <v>2750.1180000000004</v>
      </c>
      <c r="AY38" s="242">
        <v>2448.391333333333</v>
      </c>
      <c r="AZ38" s="171">
        <v>-17523.215</v>
      </c>
      <c r="BA38" s="240">
        <v>1774.6420000000001</v>
      </c>
      <c r="BB38" s="240">
        <v>2724.0899999999997</v>
      </c>
      <c r="BC38" s="240">
        <v>4106.1630000000005</v>
      </c>
      <c r="BD38" s="240">
        <v>4713.3019999999997</v>
      </c>
      <c r="BE38" s="240">
        <v>4828.3290000000015</v>
      </c>
      <c r="BF38" s="240">
        <v>5743.739999999998</v>
      </c>
      <c r="BG38" s="240">
        <v>6210.48</v>
      </c>
      <c r="BH38" s="240">
        <v>5238.5290000000023</v>
      </c>
      <c r="BI38" s="240">
        <v>4912.0619999999981</v>
      </c>
      <c r="BJ38" s="240" t="s">
        <v>122</v>
      </c>
      <c r="BK38" s="241"/>
      <c r="BL38" s="240">
        <v>-13024.483</v>
      </c>
      <c r="BM38" s="240">
        <v>13647.794000000002</v>
      </c>
      <c r="BN38" s="240">
        <v>5730.9163333333336</v>
      </c>
      <c r="BO38" s="242" t="s">
        <v>122</v>
      </c>
    </row>
    <row r="39" spans="1:67" x14ac:dyDescent="0.3">
      <c r="A39" s="172"/>
      <c r="B39" s="222"/>
      <c r="C39" s="222" t="s">
        <v>31</v>
      </c>
      <c r="D39" s="223">
        <v>6.0082299886682761E-2</v>
      </c>
      <c r="E39" s="224">
        <v>1.9577024823147299E-2</v>
      </c>
      <c r="F39" s="224">
        <v>-1.1058140352126315E-2</v>
      </c>
      <c r="G39" s="224">
        <v>9.156974381894642E-2</v>
      </c>
      <c r="H39" s="224">
        <v>2.4843727285942519E-2</v>
      </c>
      <c r="I39" s="224">
        <v>3.8518248232622058E-2</v>
      </c>
      <c r="J39" s="224">
        <v>3.1491400929951112E-2</v>
      </c>
      <c r="K39" s="224">
        <v>3.3029744543254649E-2</v>
      </c>
      <c r="L39" s="224">
        <v>3.3857280436370873E-2</v>
      </c>
      <c r="M39" s="224">
        <v>3.2012859250181831E-2</v>
      </c>
      <c r="N39" s="224">
        <v>4.134888056675038E-2</v>
      </c>
      <c r="O39" s="224">
        <v>9.8758469720058029E-2</v>
      </c>
      <c r="P39" s="223">
        <v>1.6697370791701048E-2</v>
      </c>
      <c r="Q39" s="224">
        <v>4.9051372672423502E-2</v>
      </c>
      <c r="R39" s="224">
        <v>3.2778911118857293E-2</v>
      </c>
      <c r="S39" s="224">
        <v>4.9157566435774042E-2</v>
      </c>
      <c r="T39" s="150">
        <v>5.6179525398293462E-2</v>
      </c>
      <c r="U39" s="224">
        <v>8.1744088128136105E-2</v>
      </c>
      <c r="V39" s="224">
        <v>-0.59232045296941216</v>
      </c>
      <c r="W39" s="224">
        <v>-0.9914994485191907</v>
      </c>
      <c r="X39" s="224">
        <v>-0.99002072977732225</v>
      </c>
      <c r="Y39" s="224">
        <v>-0.97089058680450091</v>
      </c>
      <c r="Z39" s="224">
        <v>-0.85046471036310933</v>
      </c>
      <c r="AA39" s="224">
        <v>-0.72720496998666218</v>
      </c>
      <c r="AB39" s="224">
        <v>-0.72045637992233313</v>
      </c>
      <c r="AC39" s="224">
        <v>-0.76839531950962336</v>
      </c>
      <c r="AD39" s="224">
        <v>-0.85775116134919738</v>
      </c>
      <c r="AE39" s="225">
        <v>-0.83423954800644684</v>
      </c>
      <c r="AF39" s="223">
        <v>-0.21171089579365451</v>
      </c>
      <c r="AG39" s="224">
        <v>-0.98373366748398261</v>
      </c>
      <c r="AH39" s="224">
        <v>-0.76581218026183406</v>
      </c>
      <c r="AI39" s="226">
        <v>-0.80845749268280875</v>
      </c>
      <c r="AJ39" s="150">
        <v>-0.87493705907017716</v>
      </c>
      <c r="AK39" s="224">
        <v>-0.94616569113834759</v>
      </c>
      <c r="AL39" s="224">
        <v>-0.86920265547565445</v>
      </c>
      <c r="AM39" s="224">
        <v>6.3775144366292196</v>
      </c>
      <c r="AN39" s="224">
        <v>15.196885089447271</v>
      </c>
      <c r="AO39" s="224">
        <v>8.6988101191250475</v>
      </c>
      <c r="AP39" s="224">
        <v>1.1913559106088574</v>
      </c>
      <c r="AQ39" s="224">
        <v>0.95814553660069068</v>
      </c>
      <c r="AR39" s="224">
        <v>1.0294953266078857</v>
      </c>
      <c r="AS39" s="224">
        <v>2.1926251567667432</v>
      </c>
      <c r="AT39" s="224">
        <v>4.8926778706205702</v>
      </c>
      <c r="AU39" s="225">
        <v>2.9201857311479604</v>
      </c>
      <c r="AV39" s="223">
        <v>-0.90342979155467962</v>
      </c>
      <c r="AW39" s="224">
        <v>9.7135916674936116</v>
      </c>
      <c r="AX39" s="224">
        <v>-0.32203238573962467</v>
      </c>
      <c r="AY39" s="226">
        <v>0.29955145748010786</v>
      </c>
      <c r="AZ39" s="150">
        <v>-65.138028849497275</v>
      </c>
      <c r="BA39" s="224">
        <v>12.09283400839586</v>
      </c>
      <c r="BB39" s="224">
        <v>14.717022172731514</v>
      </c>
      <c r="BC39" s="224">
        <v>14.232439430642476</v>
      </c>
      <c r="BD39" s="224">
        <v>4.9089999598820535</v>
      </c>
      <c r="BE39" s="224">
        <v>2.4102173830130771</v>
      </c>
      <c r="BF39" s="224">
        <v>2.0637348639899371</v>
      </c>
      <c r="BG39" s="224">
        <v>0.87645652078672154</v>
      </c>
      <c r="BH39" s="224">
        <v>0.70863310760431286</v>
      </c>
      <c r="BI39" s="224">
        <v>0.37335720648355081</v>
      </c>
      <c r="BJ39" s="224" t="s">
        <v>122</v>
      </c>
      <c r="BK39" s="225"/>
      <c r="BL39" s="224">
        <v>-23.375953270626638</v>
      </c>
      <c r="BM39" s="224">
        <v>4.4963675823793015</v>
      </c>
      <c r="BN39" s="224">
        <v>1.0838801583544171</v>
      </c>
      <c r="BO39" s="226" t="s">
        <v>122</v>
      </c>
    </row>
    <row r="40" spans="1:67" x14ac:dyDescent="0.3">
      <c r="A40" s="236" t="s">
        <v>143</v>
      </c>
      <c r="B40" s="222"/>
      <c r="C40" s="222" t="s">
        <v>142</v>
      </c>
      <c r="D40" s="239">
        <v>965.89700000000005</v>
      </c>
      <c r="E40" s="240">
        <v>1037.7199999999998</v>
      </c>
      <c r="F40" s="240">
        <v>1356.548</v>
      </c>
      <c r="G40" s="240">
        <v>1682.8729999999996</v>
      </c>
      <c r="H40" s="240">
        <v>1622.9100000000008</v>
      </c>
      <c r="I40" s="240">
        <v>2162.646999999999</v>
      </c>
      <c r="J40" s="240">
        <v>2510.0320000000011</v>
      </c>
      <c r="K40" s="240">
        <v>3437.5149999999994</v>
      </c>
      <c r="L40" s="240">
        <v>2220.4799999999996</v>
      </c>
      <c r="M40" s="240">
        <v>1521.5849999999991</v>
      </c>
      <c r="N40" s="240">
        <v>1311.6010000000024</v>
      </c>
      <c r="O40" s="240">
        <v>1277.3240000000005</v>
      </c>
      <c r="P40" s="239">
        <v>3360.165</v>
      </c>
      <c r="Q40" s="240">
        <v>5468.4299999999994</v>
      </c>
      <c r="R40" s="240">
        <v>8168.027</v>
      </c>
      <c r="S40" s="240">
        <v>4110.510000000002</v>
      </c>
      <c r="T40" s="171">
        <v>1073.6379999999999</v>
      </c>
      <c r="U40" s="240">
        <v>1299.2620000000002</v>
      </c>
      <c r="V40" s="240">
        <v>550.39499999999998</v>
      </c>
      <c r="W40" s="240">
        <v>96.672999999999774</v>
      </c>
      <c r="X40" s="240">
        <v>212.346</v>
      </c>
      <c r="Y40" s="240">
        <v>885.08100000000059</v>
      </c>
      <c r="Z40" s="240">
        <v>1775.7399999999998</v>
      </c>
      <c r="AA40" s="240">
        <v>3392.1350000000002</v>
      </c>
      <c r="AB40" s="240">
        <v>2023.67</v>
      </c>
      <c r="AC40" s="240">
        <v>1179.9619999999995</v>
      </c>
      <c r="AD40" s="240">
        <v>527.39899999999943</v>
      </c>
      <c r="AE40" s="241">
        <v>582.3080000000009</v>
      </c>
      <c r="AF40" s="239">
        <v>2923.2950000000001</v>
      </c>
      <c r="AG40" s="240">
        <v>1194.1000000000004</v>
      </c>
      <c r="AH40" s="240">
        <v>7191.5450000000001</v>
      </c>
      <c r="AI40" s="242">
        <v>2289.6689999999999</v>
      </c>
      <c r="AJ40" s="171">
        <v>414.82799999999997</v>
      </c>
      <c r="AK40" s="240">
        <v>324.36099999999999</v>
      </c>
      <c r="AL40" s="240">
        <v>442.40600000000006</v>
      </c>
      <c r="AM40" s="240">
        <v>651.46100000000001</v>
      </c>
      <c r="AN40" s="240">
        <v>1226.5619999999999</v>
      </c>
      <c r="AO40" s="240">
        <v>1985.9500000000003</v>
      </c>
      <c r="AP40" s="240">
        <v>2663.8919999999998</v>
      </c>
      <c r="AQ40" s="240">
        <v>4197.5870000000004</v>
      </c>
      <c r="AR40" s="240">
        <v>2519.5949999999993</v>
      </c>
      <c r="AS40" s="240">
        <v>1892.2780000000002</v>
      </c>
      <c r="AT40" s="240">
        <v>1242.9469999999983</v>
      </c>
      <c r="AU40" s="241">
        <v>1109.8950000000004</v>
      </c>
      <c r="AV40" s="239">
        <v>1181.595</v>
      </c>
      <c r="AW40" s="240">
        <v>3863.973</v>
      </c>
      <c r="AX40" s="240">
        <v>3127.0246666666667</v>
      </c>
      <c r="AY40" s="242">
        <v>1415.0399999999997</v>
      </c>
      <c r="AZ40" s="171">
        <v>851.42399999999998</v>
      </c>
      <c r="BA40" s="240">
        <v>1145.829</v>
      </c>
      <c r="BB40" s="240">
        <v>1282.633</v>
      </c>
      <c r="BC40" s="240">
        <v>1900.0729999999999</v>
      </c>
      <c r="BD40" s="240">
        <v>1797.8730000000005</v>
      </c>
      <c r="BE40" s="240">
        <v>2338.9699999999993</v>
      </c>
      <c r="BF40" s="240">
        <v>2879.8459999999995</v>
      </c>
      <c r="BG40" s="240">
        <v>3725.2710000000006</v>
      </c>
      <c r="BH40" s="240">
        <v>2426.2420000000002</v>
      </c>
      <c r="BI40" s="240">
        <v>1841.6290000000008</v>
      </c>
      <c r="BJ40" s="240" t="s">
        <v>122</v>
      </c>
      <c r="BK40" s="241"/>
      <c r="BL40" s="240">
        <v>3279.886</v>
      </c>
      <c r="BM40" s="240">
        <v>6036.9159999999993</v>
      </c>
      <c r="BN40" s="240">
        <v>3010.453</v>
      </c>
      <c r="BO40" s="242" t="s">
        <v>122</v>
      </c>
    </row>
    <row r="41" spans="1:67" x14ac:dyDescent="0.3">
      <c r="A41" s="236"/>
      <c r="B41" s="222"/>
      <c r="C41" s="222" t="s">
        <v>31</v>
      </c>
      <c r="D41" s="223">
        <v>8.2138111680495604E-2</v>
      </c>
      <c r="E41" s="224">
        <v>-1.1545557851141268E-2</v>
      </c>
      <c r="F41" s="224">
        <v>5.6172531921519775E-2</v>
      </c>
      <c r="G41" s="224">
        <v>0.1712874415704087</v>
      </c>
      <c r="H41" s="224">
        <v>9.156468972419575E-2</v>
      </c>
      <c r="I41" s="224">
        <v>0.12973430977533723</v>
      </c>
      <c r="J41" s="224">
        <v>3.3789663964982564E-2</v>
      </c>
      <c r="K41" s="224">
        <v>4.327279393153205E-2</v>
      </c>
      <c r="L41" s="224">
        <v>4.9619736904924279E-2</v>
      </c>
      <c r="M41" s="224">
        <v>-2.6908023483365327E-2</v>
      </c>
      <c r="N41" s="224">
        <v>0.1496709906394274</v>
      </c>
      <c r="O41" s="224">
        <v>4.7480574861103547E-2</v>
      </c>
      <c r="P41" s="223">
        <v>4.1322997883677097E-2</v>
      </c>
      <c r="Q41" s="224">
        <v>0.13034465979983198</v>
      </c>
      <c r="R41" s="224">
        <v>4.2048322407256325E-2</v>
      </c>
      <c r="S41" s="224">
        <v>4.7548200351994398E-2</v>
      </c>
      <c r="T41" s="150">
        <v>0.11154501981060065</v>
      </c>
      <c r="U41" s="224">
        <v>0.25203523108352965</v>
      </c>
      <c r="V41" s="224">
        <v>-0.59426795071018501</v>
      </c>
      <c r="W41" s="224">
        <v>-0.94255478577409013</v>
      </c>
      <c r="X41" s="224">
        <v>-0.86915725456125115</v>
      </c>
      <c r="Y41" s="224">
        <v>-0.5907418085337085</v>
      </c>
      <c r="Z41" s="224">
        <v>-0.2925428839154246</v>
      </c>
      <c r="AA41" s="224">
        <v>-1.3201396939358574E-2</v>
      </c>
      <c r="AB41" s="224">
        <v>-8.8633989047412876E-2</v>
      </c>
      <c r="AC41" s="224">
        <v>-0.22451785473700098</v>
      </c>
      <c r="AD41" s="224">
        <v>-0.59789676891066834</v>
      </c>
      <c r="AE41" s="225">
        <v>-0.54411879836282684</v>
      </c>
      <c r="AF41" s="223">
        <v>-0.13001444869522774</v>
      </c>
      <c r="AG41" s="224">
        <v>-0.78163750838906221</v>
      </c>
      <c r="AH41" s="224">
        <v>-0.11954931099027953</v>
      </c>
      <c r="AI41" s="226">
        <v>-0.44297203996584394</v>
      </c>
      <c r="AJ41" s="150">
        <v>-0.61362395891352572</v>
      </c>
      <c r="AK41" s="224">
        <v>-0.75034981397131606</v>
      </c>
      <c r="AL41" s="224">
        <v>-0.19620272713233206</v>
      </c>
      <c r="AM41" s="224">
        <v>5.7388102158824248</v>
      </c>
      <c r="AN41" s="224">
        <v>4.7762425475403347</v>
      </c>
      <c r="AO41" s="224">
        <v>1.2438059341461392</v>
      </c>
      <c r="AP41" s="224">
        <v>0.50015880703256099</v>
      </c>
      <c r="AQ41" s="224">
        <v>0.23744691764920917</v>
      </c>
      <c r="AR41" s="224">
        <v>0.24506218899326426</v>
      </c>
      <c r="AS41" s="224">
        <v>0.60367706756658346</v>
      </c>
      <c r="AT41" s="224">
        <v>1.3567488751400734</v>
      </c>
      <c r="AU41" s="225">
        <v>0.90602739443730573</v>
      </c>
      <c r="AV41" s="223">
        <v>-0.59580028700490373</v>
      </c>
      <c r="AW41" s="224">
        <v>2.2358872791223505</v>
      </c>
      <c r="AX41" s="224">
        <v>-0.56518040745532894</v>
      </c>
      <c r="AY41" s="226">
        <v>-0.38198927443224334</v>
      </c>
      <c r="AZ41" s="150">
        <v>1.0524747606236802</v>
      </c>
      <c r="BA41" s="224">
        <v>2.5325732748388368</v>
      </c>
      <c r="BB41" s="224">
        <v>1.8992215295452592</v>
      </c>
      <c r="BC41" s="224">
        <v>1.9166335360059923</v>
      </c>
      <c r="BD41" s="224">
        <v>0.46578240643359292</v>
      </c>
      <c r="BE41" s="224">
        <v>0.17775875525567059</v>
      </c>
      <c r="BF41" s="224">
        <v>8.1067100317880683E-2</v>
      </c>
      <c r="BG41" s="224">
        <v>-0.1125208363757558</v>
      </c>
      <c r="BH41" s="224">
        <v>-3.7050795862033109E-2</v>
      </c>
      <c r="BI41" s="224">
        <v>-2.6766151696526349E-2</v>
      </c>
      <c r="BJ41" s="224" t="s">
        <v>122</v>
      </c>
      <c r="BK41" s="225"/>
      <c r="BL41" s="224">
        <v>1.7758123553332572</v>
      </c>
      <c r="BM41" s="224">
        <v>0.5623597783938965</v>
      </c>
      <c r="BN41" s="224">
        <v>-3.7278780659869025E-2</v>
      </c>
      <c r="BO41" s="226" t="s">
        <v>122</v>
      </c>
    </row>
    <row r="42" spans="1:67" x14ac:dyDescent="0.3">
      <c r="A42" s="236" t="s">
        <v>144</v>
      </c>
      <c r="B42" s="222"/>
      <c r="C42" s="222" t="s">
        <v>145</v>
      </c>
      <c r="D42" s="239">
        <v>164942.81599999999</v>
      </c>
      <c r="E42" s="240">
        <v>172733.27299999999</v>
      </c>
      <c r="F42" s="240">
        <v>248243.30399999995</v>
      </c>
      <c r="G42" s="240">
        <v>334929.43400000001</v>
      </c>
      <c r="H42" s="240">
        <v>408099.69400000002</v>
      </c>
      <c r="I42" s="240">
        <v>465982.30799999996</v>
      </c>
      <c r="J42" s="240">
        <v>534629.14199999999</v>
      </c>
      <c r="K42" s="240">
        <v>638291.571</v>
      </c>
      <c r="L42" s="240">
        <v>501535.25700000022</v>
      </c>
      <c r="M42" s="240">
        <v>391134.94199999981</v>
      </c>
      <c r="N42" s="240">
        <v>230023.39399999985</v>
      </c>
      <c r="O42" s="240">
        <v>205269.26999999955</v>
      </c>
      <c r="P42" s="239">
        <v>585919.39299999992</v>
      </c>
      <c r="Q42" s="240">
        <v>1209011.436</v>
      </c>
      <c r="R42" s="240">
        <v>1674455.9700000002</v>
      </c>
      <c r="S42" s="240">
        <v>826427.60599999921</v>
      </c>
      <c r="T42" s="171">
        <v>174712.58499999996</v>
      </c>
      <c r="U42" s="240">
        <v>194421.424</v>
      </c>
      <c r="V42" s="240">
        <v>98452.387999999977</v>
      </c>
      <c r="W42" s="240">
        <v>4467.5719999999856</v>
      </c>
      <c r="X42" s="240">
        <v>9648.4180000000051</v>
      </c>
      <c r="Y42" s="240">
        <v>53032.34500000003</v>
      </c>
      <c r="Z42" s="240">
        <v>158799.245</v>
      </c>
      <c r="AA42" s="240">
        <v>325164.06600000011</v>
      </c>
      <c r="AB42" s="240">
        <v>203622.625</v>
      </c>
      <c r="AC42" s="240">
        <v>123585.15500000003</v>
      </c>
      <c r="AD42" s="240">
        <v>46430.814000000013</v>
      </c>
      <c r="AE42" s="241">
        <v>53345.524999999907</v>
      </c>
      <c r="AF42" s="239">
        <v>467586.39699999994</v>
      </c>
      <c r="AG42" s="240">
        <v>67148.335000000021</v>
      </c>
      <c r="AH42" s="240">
        <v>687585.9360000001</v>
      </c>
      <c r="AI42" s="242">
        <v>223361.49399999995</v>
      </c>
      <c r="AJ42" s="171">
        <v>32293.587</v>
      </c>
      <c r="AK42" s="240">
        <v>18256.449999999997</v>
      </c>
      <c r="AL42" s="240">
        <v>26119.845000000001</v>
      </c>
      <c r="AM42" s="240">
        <v>47017.606</v>
      </c>
      <c r="AN42" s="240">
        <v>125208.784</v>
      </c>
      <c r="AO42" s="240">
        <v>212213.03100000002</v>
      </c>
      <c r="AP42" s="240">
        <v>294079.42200000008</v>
      </c>
      <c r="AQ42" s="240">
        <v>518771.81199999992</v>
      </c>
      <c r="AR42" s="240">
        <v>357140.77200000011</v>
      </c>
      <c r="AS42" s="240">
        <v>335700</v>
      </c>
      <c r="AT42" s="240">
        <v>211006.27399999998</v>
      </c>
      <c r="AU42" s="241">
        <v>152463.26399999997</v>
      </c>
      <c r="AV42" s="239">
        <v>76669.881999999998</v>
      </c>
      <c r="AW42" s="240">
        <v>384439.42100000003</v>
      </c>
      <c r="AX42" s="240">
        <v>389997.33533333335</v>
      </c>
      <c r="AY42" s="242">
        <v>233056.51266666665</v>
      </c>
      <c r="AZ42" s="171">
        <v>106775.012</v>
      </c>
      <c r="BA42" s="240">
        <v>153268.53400000004</v>
      </c>
      <c r="BB42" s="240">
        <v>232984.41800000001</v>
      </c>
      <c r="BC42" s="240">
        <v>386393.46199999994</v>
      </c>
      <c r="BD42" s="240">
        <v>457063.92599999998</v>
      </c>
      <c r="BE42" s="240">
        <v>544583.17299999995</v>
      </c>
      <c r="BF42" s="240">
        <v>681297.19700000016</v>
      </c>
      <c r="BG42" s="240">
        <v>793794.19</v>
      </c>
      <c r="BH42" s="240">
        <v>609731.52499999991</v>
      </c>
      <c r="BI42" s="240">
        <v>497657.20600000024</v>
      </c>
      <c r="BJ42" s="240" t="s">
        <v>122</v>
      </c>
      <c r="BK42" s="241"/>
      <c r="BL42" s="240">
        <v>493027.96400000004</v>
      </c>
      <c r="BM42" s="240">
        <v>1388040.5609999998</v>
      </c>
      <c r="BN42" s="240">
        <v>694940.97066666663</v>
      </c>
      <c r="BO42" s="242" t="s">
        <v>122</v>
      </c>
    </row>
    <row r="43" spans="1:67" x14ac:dyDescent="0.3">
      <c r="A43" s="227"/>
      <c r="B43" s="228"/>
      <c r="C43" s="228" t="s">
        <v>31</v>
      </c>
      <c r="D43" s="229">
        <v>9.8520611571827746E-2</v>
      </c>
      <c r="E43" s="230">
        <v>4.8589660578571593E-2</v>
      </c>
      <c r="F43" s="230">
        <v>2.9121666132102746E-2</v>
      </c>
      <c r="G43" s="230">
        <v>0.10373748328255729</v>
      </c>
      <c r="H43" s="230">
        <v>7.4080260711610613E-2</v>
      </c>
      <c r="I43" s="230">
        <v>0.11801783708272381</v>
      </c>
      <c r="J43" s="230">
        <v>5.5944677961647503E-2</v>
      </c>
      <c r="K43" s="230">
        <v>7.773584184269694E-2</v>
      </c>
      <c r="L43" s="230">
        <v>7.2767123384716678E-2</v>
      </c>
      <c r="M43" s="230">
        <v>6.2517090334648626E-2</v>
      </c>
      <c r="N43" s="230">
        <v>0.10376400332531062</v>
      </c>
      <c r="O43" s="230">
        <v>9.3796439522465108E-2</v>
      </c>
      <c r="P43" s="229">
        <v>5.3626701970917977E-2</v>
      </c>
      <c r="Q43" s="230">
        <v>9.8905266748986448E-2</v>
      </c>
      <c r="R43" s="230">
        <v>6.9207556214481158E-2</v>
      </c>
      <c r="S43" s="230">
        <v>8.1446900084976154E-2</v>
      </c>
      <c r="T43" s="156">
        <v>5.9231248968127093E-2</v>
      </c>
      <c r="U43" s="230">
        <v>0.1255586177655536</v>
      </c>
      <c r="V43" s="230">
        <v>-0.60340365112124028</v>
      </c>
      <c r="W43" s="230">
        <v>-0.9866611544209638</v>
      </c>
      <c r="X43" s="230">
        <v>-0.97635769361787372</v>
      </c>
      <c r="Y43" s="230">
        <v>-0.88619236376673771</v>
      </c>
      <c r="Z43" s="230">
        <v>-0.70297308447132878</v>
      </c>
      <c r="AA43" s="230">
        <v>-0.49057126746860935</v>
      </c>
      <c r="AB43" s="230">
        <v>-0.59400137446369017</v>
      </c>
      <c r="AC43" s="230">
        <v>-0.68403448086721919</v>
      </c>
      <c r="AD43" s="230">
        <v>-0.79814742669173877</v>
      </c>
      <c r="AE43" s="231">
        <v>-0.74011928331990451</v>
      </c>
      <c r="AF43" s="229">
        <v>-0.20196122096951996</v>
      </c>
      <c r="AG43" s="230">
        <v>-0.94446013246809357</v>
      </c>
      <c r="AH43" s="230">
        <v>-0.58936756276726698</v>
      </c>
      <c r="AI43" s="232">
        <v>-0.72972648495965153</v>
      </c>
      <c r="AJ43" s="156">
        <v>-0.81516164390790735</v>
      </c>
      <c r="AK43" s="230">
        <v>-0.90609856864334049</v>
      </c>
      <c r="AL43" s="230">
        <v>-0.73469566832650102</v>
      </c>
      <c r="AM43" s="230">
        <v>9.524196588213945</v>
      </c>
      <c r="AN43" s="230">
        <v>11.97713096592622</v>
      </c>
      <c r="AO43" s="230">
        <v>3.0015773581198397</v>
      </c>
      <c r="AP43" s="230">
        <v>0.85189433362860167</v>
      </c>
      <c r="AQ43" s="230">
        <v>0.59541556476907798</v>
      </c>
      <c r="AR43" s="230">
        <v>0.75393462293298741</v>
      </c>
      <c r="AS43" s="230">
        <v>1.7163456646552731</v>
      </c>
      <c r="AT43" s="230">
        <v>3.5445310090837499</v>
      </c>
      <c r="AU43" s="231">
        <v>1.8580328715482739</v>
      </c>
      <c r="AV43" s="229">
        <v>-0.83603055501206125</v>
      </c>
      <c r="AW43" s="230">
        <v>4.7252264110495057</v>
      </c>
      <c r="AX43" s="230">
        <v>-0.4328020471126488</v>
      </c>
      <c r="AY43" s="232">
        <v>4.3405058289351796E-2</v>
      </c>
      <c r="AZ43" s="156">
        <v>2.3063843914273137</v>
      </c>
      <c r="BA43" s="230">
        <v>7.3953087265048829</v>
      </c>
      <c r="BB43" s="230">
        <v>7.9198239116656302</v>
      </c>
      <c r="BC43" s="230">
        <v>7.2180590394159996</v>
      </c>
      <c r="BD43" s="230">
        <v>2.6504142233343631</v>
      </c>
      <c r="BE43" s="230">
        <v>1.56620986201361</v>
      </c>
      <c r="BF43" s="230">
        <v>1.3167115616814562</v>
      </c>
      <c r="BG43" s="230">
        <v>0.53014132926713475</v>
      </c>
      <c r="BH43" s="230">
        <v>0.70725823765649409</v>
      </c>
      <c r="BI43" s="230">
        <v>0.48244624962764449</v>
      </c>
      <c r="BJ43" s="230" t="s">
        <v>122</v>
      </c>
      <c r="BK43" s="231"/>
      <c r="BL43" s="230">
        <v>5.4305298396050752</v>
      </c>
      <c r="BM43" s="230">
        <v>2.6105573080654483</v>
      </c>
      <c r="BN43" s="230">
        <v>0.7819120996626705</v>
      </c>
      <c r="BO43" s="232" t="s">
        <v>122</v>
      </c>
    </row>
    <row r="44" spans="1:67" x14ac:dyDescent="0.3">
      <c r="A44" s="219" t="s">
        <v>33</v>
      </c>
      <c r="B44" s="220" t="s">
        <v>32</v>
      </c>
      <c r="C44" s="173"/>
      <c r="D44" s="233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3"/>
      <c r="Q44" s="234"/>
      <c r="R44" s="234"/>
      <c r="S44" s="234"/>
      <c r="T44" s="158"/>
      <c r="U44" s="234"/>
      <c r="V44" s="234"/>
      <c r="W44" s="234"/>
      <c r="X44" s="234"/>
      <c r="Y44" s="234"/>
      <c r="Z44" s="234"/>
      <c r="AA44" s="234"/>
      <c r="AB44" s="234"/>
      <c r="AC44" s="234"/>
      <c r="AD44" s="234"/>
      <c r="AE44" s="235"/>
      <c r="AF44" s="233"/>
      <c r="AG44" s="234"/>
      <c r="AH44" s="234"/>
      <c r="AI44" s="238"/>
      <c r="AJ44" s="158"/>
      <c r="AK44" s="234"/>
      <c r="AL44" s="234"/>
      <c r="AM44" s="234"/>
      <c r="AN44" s="234"/>
      <c r="AO44" s="234"/>
      <c r="AP44" s="234"/>
      <c r="AQ44" s="234"/>
      <c r="AR44" s="234"/>
      <c r="AS44" s="234"/>
      <c r="AT44" s="234"/>
      <c r="AU44" s="235"/>
      <c r="AV44" s="233"/>
      <c r="AW44" s="234"/>
      <c r="AX44" s="234"/>
      <c r="AY44" s="238"/>
      <c r="AZ44" s="158"/>
      <c r="BA44" s="234"/>
      <c r="BB44" s="234"/>
      <c r="BC44" s="234"/>
      <c r="BD44" s="234"/>
      <c r="BE44" s="234"/>
      <c r="BF44" s="234"/>
      <c r="BG44" s="234"/>
      <c r="BH44" s="234"/>
      <c r="BI44" s="234"/>
      <c r="BJ44" s="234"/>
      <c r="BK44" s="235"/>
      <c r="BL44" s="234"/>
      <c r="BM44" s="234"/>
      <c r="BN44" s="234"/>
      <c r="BO44" s="238"/>
    </row>
    <row r="45" spans="1:67" x14ac:dyDescent="0.3">
      <c r="A45" s="236" t="s">
        <v>16</v>
      </c>
      <c r="B45" s="222"/>
      <c r="C45" s="222" t="s">
        <v>34</v>
      </c>
      <c r="D45" s="151">
        <v>102.411</v>
      </c>
      <c r="E45" s="152">
        <v>102.185</v>
      </c>
      <c r="F45" s="152">
        <v>103.995</v>
      </c>
      <c r="G45" s="152">
        <v>104.60299999999999</v>
      </c>
      <c r="H45" s="152">
        <v>104.664</v>
      </c>
      <c r="I45" s="152">
        <v>104.696</v>
      </c>
      <c r="J45" s="152">
        <v>103.32899999999999</v>
      </c>
      <c r="K45" s="152">
        <v>103.21</v>
      </c>
      <c r="L45" s="152">
        <v>104.346</v>
      </c>
      <c r="M45" s="152">
        <v>104.38500000000001</v>
      </c>
      <c r="N45" s="152">
        <v>104.23099999999999</v>
      </c>
      <c r="O45" s="152">
        <v>104.093</v>
      </c>
      <c r="P45" s="151">
        <v>102.86366666666667</v>
      </c>
      <c r="Q45" s="152">
        <v>104.65433333333333</v>
      </c>
      <c r="R45" s="152">
        <v>103.62833333333333</v>
      </c>
      <c r="S45" s="152">
        <v>104.23633333333333</v>
      </c>
      <c r="T45" s="153">
        <v>103.23</v>
      </c>
      <c r="U45" s="152">
        <v>102.57299999999999</v>
      </c>
      <c r="V45" s="152">
        <v>104.044</v>
      </c>
      <c r="W45" s="152">
        <v>104.374</v>
      </c>
      <c r="X45" s="152">
        <v>103.90600000000001</v>
      </c>
      <c r="Y45" s="152">
        <v>104.827</v>
      </c>
      <c r="Z45" s="152">
        <v>103.476</v>
      </c>
      <c r="AA45" s="152">
        <v>103.19799999999999</v>
      </c>
      <c r="AB45" s="152">
        <v>104.2</v>
      </c>
      <c r="AC45" s="152">
        <v>104.31</v>
      </c>
      <c r="AD45" s="152">
        <v>104.001</v>
      </c>
      <c r="AE45" s="154">
        <v>103.854</v>
      </c>
      <c r="AF45" s="151">
        <v>103.28233333333333</v>
      </c>
      <c r="AG45" s="152">
        <v>104.36899999999999</v>
      </c>
      <c r="AH45" s="152">
        <v>103.62466666666666</v>
      </c>
      <c r="AI45" s="155">
        <v>104.05500000000001</v>
      </c>
      <c r="AJ45" s="153">
        <v>103.541</v>
      </c>
      <c r="AK45" s="152">
        <v>103.06699999999999</v>
      </c>
      <c r="AL45" s="152">
        <v>104.517</v>
      </c>
      <c r="AM45" s="152">
        <v>104.95099999999999</v>
      </c>
      <c r="AN45" s="152">
        <v>105.199</v>
      </c>
      <c r="AO45" s="152">
        <v>105.35899999999999</v>
      </c>
      <c r="AP45" s="152">
        <v>104.99299999999999</v>
      </c>
      <c r="AQ45" s="152">
        <v>104.783</v>
      </c>
      <c r="AR45" s="152">
        <v>105.741</v>
      </c>
      <c r="AS45" s="152">
        <v>106.22</v>
      </c>
      <c r="AT45" s="152">
        <v>106.688</v>
      </c>
      <c r="AU45" s="154">
        <v>106.70399999999999</v>
      </c>
      <c r="AV45" s="151">
        <v>103.70833333333333</v>
      </c>
      <c r="AW45" s="152">
        <v>105.16966666666666</v>
      </c>
      <c r="AX45" s="152">
        <v>105.17233333333333</v>
      </c>
      <c r="AY45" s="155">
        <v>106.53733333333334</v>
      </c>
      <c r="AZ45" s="153">
        <v>106.999</v>
      </c>
      <c r="BA45" s="152">
        <v>107.39</v>
      </c>
      <c r="BB45" s="152">
        <v>110.089</v>
      </c>
      <c r="BC45" s="152">
        <v>112.512</v>
      </c>
      <c r="BD45" s="152">
        <v>113.614</v>
      </c>
      <c r="BE45" s="152">
        <v>114.554</v>
      </c>
      <c r="BF45" s="152">
        <v>114.506</v>
      </c>
      <c r="BG45" s="152">
        <v>114.155</v>
      </c>
      <c r="BH45" s="152">
        <v>115.55500000000001</v>
      </c>
      <c r="BI45" s="152">
        <v>116.99</v>
      </c>
      <c r="BJ45" s="152">
        <v>117.289</v>
      </c>
      <c r="BK45" s="154" t="s">
        <v>122</v>
      </c>
      <c r="BL45" s="152">
        <v>108.15933333333334</v>
      </c>
      <c r="BM45" s="152">
        <v>113.56</v>
      </c>
      <c r="BN45" s="152">
        <v>114.73866666666667</v>
      </c>
      <c r="BO45" s="155" t="s">
        <v>122</v>
      </c>
    </row>
    <row r="46" spans="1:67" x14ac:dyDescent="0.3">
      <c r="A46" s="174" t="s">
        <v>16</v>
      </c>
      <c r="B46" s="222"/>
      <c r="C46" s="222" t="s">
        <v>31</v>
      </c>
      <c r="D46" s="243">
        <v>4.7583541000332727E-3</v>
      </c>
      <c r="E46" s="244">
        <v>9.394077088725368E-3</v>
      </c>
      <c r="F46" s="244">
        <v>8.4657008203873826E-3</v>
      </c>
      <c r="G46" s="244">
        <v>7.706906351454137E-3</v>
      </c>
      <c r="H46" s="244">
        <v>4.2120412568962705E-3</v>
      </c>
      <c r="I46" s="244">
        <v>3.8737391170941748E-3</v>
      </c>
      <c r="J46" s="244">
        <v>-3.1546654318131574E-3</v>
      </c>
      <c r="K46" s="244">
        <v>-8.5190419950052386E-4</v>
      </c>
      <c r="L46" s="244">
        <v>-1.120013784784959E-3</v>
      </c>
      <c r="M46" s="244">
        <v>1.5330222575670404E-4</v>
      </c>
      <c r="N46" s="244">
        <v>3.1664453042287732E-3</v>
      </c>
      <c r="O46" s="244">
        <v>4.1964923112543318E-3</v>
      </c>
      <c r="P46" s="243">
        <v>7.5388041086320457E-3</v>
      </c>
      <c r="Q46" s="244">
        <v>5.2606301229507308E-3</v>
      </c>
      <c r="R46" s="244">
        <v>-1.7083203550225365E-3</v>
      </c>
      <c r="S46" s="244">
        <v>2.5005690397493425E-3</v>
      </c>
      <c r="T46" s="175">
        <v>7.9971878020916164E-3</v>
      </c>
      <c r="U46" s="244">
        <v>3.797034789841973E-3</v>
      </c>
      <c r="V46" s="244">
        <v>4.7117649887013614E-4</v>
      </c>
      <c r="W46" s="244">
        <v>-2.1892297544047778E-3</v>
      </c>
      <c r="X46" s="244">
        <v>-7.242222731789383E-3</v>
      </c>
      <c r="Y46" s="244">
        <v>1.2512416902268342E-3</v>
      </c>
      <c r="Z46" s="244">
        <v>1.422640304270999E-3</v>
      </c>
      <c r="AA46" s="244">
        <v>-1.1626780350738386E-4</v>
      </c>
      <c r="AB46" s="244">
        <v>-1.3991911525118893E-3</v>
      </c>
      <c r="AC46" s="244">
        <v>-7.1849403649949296E-4</v>
      </c>
      <c r="AD46" s="244">
        <v>-2.2066371808769246E-3</v>
      </c>
      <c r="AE46" s="245">
        <v>-2.2960237479946956E-3</v>
      </c>
      <c r="AF46" s="243">
        <v>4.0701122197340737E-3</v>
      </c>
      <c r="AG46" s="244">
        <v>-2.7264359176081992E-3</v>
      </c>
      <c r="AH46" s="244">
        <v>-3.5382858613391135E-5</v>
      </c>
      <c r="AI46" s="246">
        <v>-1.739636531087953E-3</v>
      </c>
      <c r="AJ46" s="175">
        <v>3.0126901094642733E-3</v>
      </c>
      <c r="AK46" s="244">
        <v>4.8160822048686214E-3</v>
      </c>
      <c r="AL46" s="244">
        <v>4.5461535504209396E-3</v>
      </c>
      <c r="AM46" s="244">
        <v>5.5281966773334549E-3</v>
      </c>
      <c r="AN46" s="244">
        <v>1.2443939714741958E-2</v>
      </c>
      <c r="AO46" s="244">
        <v>5.0750283800928744E-3</v>
      </c>
      <c r="AP46" s="244">
        <v>1.4660404344968753E-2</v>
      </c>
      <c r="AQ46" s="244">
        <v>1.5358824783426143E-2</v>
      </c>
      <c r="AR46" s="244">
        <v>1.4788867562379977E-2</v>
      </c>
      <c r="AS46" s="244">
        <v>1.8310804333237344E-2</v>
      </c>
      <c r="AT46" s="244">
        <v>2.5836290035672817E-2</v>
      </c>
      <c r="AU46" s="245">
        <v>2.7442371020856199E-2</v>
      </c>
      <c r="AV46" s="243">
        <v>4.124616342904743E-3</v>
      </c>
      <c r="AW46" s="244">
        <v>7.6714988805744221E-3</v>
      </c>
      <c r="AX46" s="244">
        <v>1.4935311412340741E-2</v>
      </c>
      <c r="AY46" s="246">
        <v>2.3855973603703132E-2</v>
      </c>
      <c r="AZ46" s="175">
        <v>3.3397398132140953E-2</v>
      </c>
      <c r="BA46" s="290">
        <v>4.1943590091882046E-2</v>
      </c>
      <c r="BB46" s="290">
        <v>5.3311901413167391E-2</v>
      </c>
      <c r="BC46" s="290">
        <v>7.204314394336421E-2</v>
      </c>
      <c r="BD46" s="290">
        <v>7.9991254669721179E-2</v>
      </c>
      <c r="BE46" s="290">
        <v>8.7273037898992947E-2</v>
      </c>
      <c r="BF46" s="290">
        <v>9.0606040402693544E-2</v>
      </c>
      <c r="BG46" s="290">
        <v>8.9441989635723196E-2</v>
      </c>
      <c r="BH46" s="290">
        <v>9.2811681372409971E-2</v>
      </c>
      <c r="BI46" s="290">
        <v>0.10139333458858985</v>
      </c>
      <c r="BJ46" s="290">
        <v>9.9364502099580101E-2</v>
      </c>
      <c r="BK46" s="245" t="s">
        <v>122</v>
      </c>
      <c r="BL46" s="290">
        <v>4.2918441141020565E-2</v>
      </c>
      <c r="BM46" s="244">
        <v>7.9779023736248525E-2</v>
      </c>
      <c r="BN46" s="244">
        <v>9.095864882082437E-2</v>
      </c>
      <c r="BO46" s="246" t="s">
        <v>122</v>
      </c>
    </row>
    <row r="47" spans="1:67" x14ac:dyDescent="0.3">
      <c r="A47" s="236" t="s">
        <v>35</v>
      </c>
      <c r="B47" s="222"/>
      <c r="C47" s="222" t="s">
        <v>34</v>
      </c>
      <c r="D47" s="151">
        <v>104.848</v>
      </c>
      <c r="E47" s="152">
        <v>104.76300000000001</v>
      </c>
      <c r="F47" s="152">
        <v>104.614</v>
      </c>
      <c r="G47" s="152">
        <v>104.29300000000001</v>
      </c>
      <c r="H47" s="152">
        <v>104.83499999999999</v>
      </c>
      <c r="I47" s="152">
        <v>104.935</v>
      </c>
      <c r="J47" s="152">
        <v>104.85599999999999</v>
      </c>
      <c r="K47" s="152">
        <v>104.825</v>
      </c>
      <c r="L47" s="152">
        <v>104.777</v>
      </c>
      <c r="M47" s="152">
        <v>104.759</v>
      </c>
      <c r="N47" s="152">
        <v>104.837</v>
      </c>
      <c r="O47" s="152">
        <v>104.614</v>
      </c>
      <c r="P47" s="151">
        <v>104.74166666666667</v>
      </c>
      <c r="Q47" s="152">
        <v>104.68766666666666</v>
      </c>
      <c r="R47" s="152">
        <v>104.81933333333332</v>
      </c>
      <c r="S47" s="152">
        <v>104.73666666666668</v>
      </c>
      <c r="T47" s="153">
        <v>105.681</v>
      </c>
      <c r="U47" s="152">
        <v>105.633</v>
      </c>
      <c r="V47" s="152">
        <v>105.89</v>
      </c>
      <c r="W47" s="152">
        <v>108.274</v>
      </c>
      <c r="X47" s="152">
        <v>107.19</v>
      </c>
      <c r="Y47" s="152">
        <v>108.292</v>
      </c>
      <c r="Z47" s="152">
        <v>107.631</v>
      </c>
      <c r="AA47" s="152">
        <v>107.202</v>
      </c>
      <c r="AB47" s="152">
        <v>106.871</v>
      </c>
      <c r="AC47" s="152">
        <v>107.333</v>
      </c>
      <c r="AD47" s="152">
        <v>106.992</v>
      </c>
      <c r="AE47" s="154">
        <v>106.20399999999999</v>
      </c>
      <c r="AF47" s="151">
        <v>105.73466666666667</v>
      </c>
      <c r="AG47" s="152">
        <v>107.91866666666665</v>
      </c>
      <c r="AH47" s="152">
        <v>107.23466666666667</v>
      </c>
      <c r="AI47" s="155">
        <v>106.843</v>
      </c>
      <c r="AJ47" s="153">
        <v>106.736</v>
      </c>
      <c r="AK47" s="152">
        <v>106.575</v>
      </c>
      <c r="AL47" s="152">
        <v>106.70399999999999</v>
      </c>
      <c r="AM47" s="152">
        <v>107.423</v>
      </c>
      <c r="AN47" s="152">
        <v>107.776</v>
      </c>
      <c r="AO47" s="152">
        <v>108.127</v>
      </c>
      <c r="AP47" s="152">
        <v>108.28400000000001</v>
      </c>
      <c r="AQ47" s="152">
        <v>107.85599999999999</v>
      </c>
      <c r="AR47" s="152">
        <v>107.58499999999999</v>
      </c>
      <c r="AS47" s="152">
        <v>107.854</v>
      </c>
      <c r="AT47" s="152">
        <v>108.449</v>
      </c>
      <c r="AU47" s="154">
        <v>109.265</v>
      </c>
      <c r="AV47" s="151">
        <v>106.67166666666667</v>
      </c>
      <c r="AW47" s="152">
        <v>107.77533333333334</v>
      </c>
      <c r="AX47" s="152">
        <v>107.90833333333332</v>
      </c>
      <c r="AY47" s="155">
        <v>108.52266666666667</v>
      </c>
      <c r="AZ47" s="153">
        <v>110.69799999999999</v>
      </c>
      <c r="BA47" s="152">
        <v>111.55</v>
      </c>
      <c r="BB47" s="152">
        <v>114.429</v>
      </c>
      <c r="BC47" s="152">
        <v>118.438</v>
      </c>
      <c r="BD47" s="152">
        <v>121.063</v>
      </c>
      <c r="BE47" s="152">
        <v>122.39700000000001</v>
      </c>
      <c r="BF47" s="152">
        <v>123.33</v>
      </c>
      <c r="BG47" s="152">
        <v>124.398</v>
      </c>
      <c r="BH47" s="152">
        <v>125.253</v>
      </c>
      <c r="BI47" s="152">
        <v>127.898</v>
      </c>
      <c r="BJ47" s="152">
        <v>130.09100000000001</v>
      </c>
      <c r="BK47" s="154" t="s">
        <v>122</v>
      </c>
      <c r="BL47" s="152">
        <v>112.22566666666667</v>
      </c>
      <c r="BM47" s="152">
        <v>120.63266666666668</v>
      </c>
      <c r="BN47" s="152">
        <v>124.327</v>
      </c>
      <c r="BO47" s="155" t="s">
        <v>122</v>
      </c>
    </row>
    <row r="48" spans="1:67" x14ac:dyDescent="0.3">
      <c r="A48" s="174" t="s">
        <v>35</v>
      </c>
      <c r="B48" s="222"/>
      <c r="C48" s="222" t="s">
        <v>31</v>
      </c>
      <c r="D48" s="243">
        <v>2.3805198902475413E-3</v>
      </c>
      <c r="E48" s="244">
        <v>1.2623602076224927E-2</v>
      </c>
      <c r="F48" s="244">
        <v>1.1574499356972155E-2</v>
      </c>
      <c r="G48" s="244">
        <v>-1.6560412000075075E-3</v>
      </c>
      <c r="H48" s="244">
        <v>1.6146599659869309E-3</v>
      </c>
      <c r="I48" s="244">
        <v>3.8744857935522248E-3</v>
      </c>
      <c r="J48" s="244">
        <v>-6.0998856271453404E-4</v>
      </c>
      <c r="K48" s="244">
        <v>-3.719102837960975E-4</v>
      </c>
      <c r="L48" s="244">
        <v>-1.1344569859670628E-3</v>
      </c>
      <c r="M48" s="244">
        <v>5.1428187636126665E-3</v>
      </c>
      <c r="N48" s="244">
        <v>2.9945275726149133E-3</v>
      </c>
      <c r="O48" s="244">
        <v>1.5988970482636944E-3</v>
      </c>
      <c r="P48" s="243">
        <v>8.8354367794321858E-3</v>
      </c>
      <c r="Q48" s="244">
        <v>1.278446225554658E-3</v>
      </c>
      <c r="R48" s="244">
        <v>-7.0547858141615876E-4</v>
      </c>
      <c r="S48" s="244">
        <v>3.2439957342733426E-3</v>
      </c>
      <c r="T48" s="175">
        <v>7.9448344269799527E-3</v>
      </c>
      <c r="U48" s="244">
        <v>8.3044586352049518E-3</v>
      </c>
      <c r="V48" s="244">
        <v>1.219722025732679E-2</v>
      </c>
      <c r="W48" s="244">
        <v>3.8171305840276802E-2</v>
      </c>
      <c r="X48" s="244">
        <v>2.2463871798540539E-2</v>
      </c>
      <c r="Y48" s="244">
        <v>3.1991232667841984E-2</v>
      </c>
      <c r="Z48" s="244">
        <v>2.6464866102082995E-2</v>
      </c>
      <c r="AA48" s="244">
        <v>2.2675888385404193E-2</v>
      </c>
      <c r="AB48" s="244">
        <v>1.9985302117831054E-2</v>
      </c>
      <c r="AC48" s="244">
        <v>2.4570681277980951E-2</v>
      </c>
      <c r="AD48" s="244">
        <v>2.0555719831738772E-2</v>
      </c>
      <c r="AE48" s="245">
        <v>1.5198730571433856E-2</v>
      </c>
      <c r="AF48" s="243">
        <v>9.4804678176465419E-3</v>
      </c>
      <c r="AG48" s="244">
        <v>3.0863234446591878E-2</v>
      </c>
      <c r="AH48" s="244">
        <v>2.3042822888907431E-2</v>
      </c>
      <c r="AI48" s="246">
        <v>2.0110753954361647E-2</v>
      </c>
      <c r="AJ48" s="175">
        <v>9.9828729856834292E-3</v>
      </c>
      <c r="AK48" s="244">
        <v>8.9176677742750596E-3</v>
      </c>
      <c r="AL48" s="244">
        <v>7.6872225894794614E-3</v>
      </c>
      <c r="AM48" s="244">
        <v>-7.8596893067587811E-3</v>
      </c>
      <c r="AN48" s="244">
        <v>5.4669278850639101E-3</v>
      </c>
      <c r="AO48" s="244">
        <v>-1.5236582573044189E-3</v>
      </c>
      <c r="AP48" s="244">
        <v>6.0670252994026444E-3</v>
      </c>
      <c r="AQ48" s="244">
        <v>6.1006324508869622E-3</v>
      </c>
      <c r="AR48" s="244">
        <v>6.6809518017048215E-3</v>
      </c>
      <c r="AS48" s="244">
        <v>4.8540523417774754E-3</v>
      </c>
      <c r="AT48" s="244">
        <v>1.3617840586211969E-2</v>
      </c>
      <c r="AU48" s="245">
        <v>2.8821889947648033E-2</v>
      </c>
      <c r="AV48" s="243">
        <v>8.8618050213742344E-3</v>
      </c>
      <c r="AW48" s="244">
        <v>-1.3281607136236859E-3</v>
      </c>
      <c r="AX48" s="244">
        <v>6.2821724318004868E-3</v>
      </c>
      <c r="AY48" s="246">
        <v>1.5720886409654002E-2</v>
      </c>
      <c r="AZ48" s="175">
        <v>3.7119622245540287E-2</v>
      </c>
      <c r="BA48" s="290">
        <v>4.6680741262021999E-2</v>
      </c>
      <c r="BB48" s="290">
        <v>7.2396536212325766E-2</v>
      </c>
      <c r="BC48" s="290">
        <v>0.10253856250523639</v>
      </c>
      <c r="BD48" s="290">
        <v>0.12328347684085529</v>
      </c>
      <c r="BE48" s="290">
        <v>0.1319744374670529</v>
      </c>
      <c r="BF48" s="290">
        <v>0.13894942927856377</v>
      </c>
      <c r="BG48" s="290">
        <v>0.15337116154873173</v>
      </c>
      <c r="BH48" s="290">
        <v>0.16422363712413457</v>
      </c>
      <c r="BI48" s="290">
        <v>0.18584382591280815</v>
      </c>
      <c r="BJ48" s="290">
        <v>0.19955923982701562</v>
      </c>
      <c r="BK48" s="245" t="s">
        <v>122</v>
      </c>
      <c r="BL48" s="290">
        <v>5.2066309391747279E-2</v>
      </c>
      <c r="BM48" s="244">
        <v>0.11929755107847816</v>
      </c>
      <c r="BN48" s="244">
        <v>0.15215383427291698</v>
      </c>
      <c r="BO48" s="246" t="s">
        <v>122</v>
      </c>
    </row>
    <row r="49" spans="1:67" x14ac:dyDescent="0.3">
      <c r="A49" s="236" t="s">
        <v>36</v>
      </c>
      <c r="B49" s="222"/>
      <c r="C49" s="222" t="s">
        <v>34</v>
      </c>
      <c r="D49" s="151">
        <v>121.881</v>
      </c>
      <c r="E49" s="152">
        <v>119.90600000000001</v>
      </c>
      <c r="F49" s="152">
        <v>122.58499999999999</v>
      </c>
      <c r="G49" s="152">
        <v>122.35299999999999</v>
      </c>
      <c r="H49" s="152">
        <v>123.15600000000001</v>
      </c>
      <c r="I49" s="152">
        <v>123.048</v>
      </c>
      <c r="J49" s="152">
        <v>123.465</v>
      </c>
      <c r="K49" s="152">
        <v>122.614</v>
      </c>
      <c r="L49" s="152">
        <v>122.877</v>
      </c>
      <c r="M49" s="152">
        <v>123.057</v>
      </c>
      <c r="N49" s="152">
        <v>123.982</v>
      </c>
      <c r="O49" s="152">
        <v>122.151</v>
      </c>
      <c r="P49" s="151">
        <v>121.45733333333334</v>
      </c>
      <c r="Q49" s="152">
        <v>122.85233333333333</v>
      </c>
      <c r="R49" s="152">
        <v>122.98533333333334</v>
      </c>
      <c r="S49" s="152">
        <v>123.06333333333333</v>
      </c>
      <c r="T49" s="153">
        <v>124.262</v>
      </c>
      <c r="U49" s="152">
        <v>121.14</v>
      </c>
      <c r="V49" s="152">
        <v>124.029</v>
      </c>
      <c r="W49" s="152">
        <v>122.976</v>
      </c>
      <c r="X49" s="152">
        <v>122.831</v>
      </c>
      <c r="Y49" s="152">
        <v>124.15900000000001</v>
      </c>
      <c r="Z49" s="152">
        <v>122.708</v>
      </c>
      <c r="AA49" s="152">
        <v>122.417</v>
      </c>
      <c r="AB49" s="152">
        <v>122.81100000000001</v>
      </c>
      <c r="AC49" s="152">
        <v>122.845</v>
      </c>
      <c r="AD49" s="152">
        <v>124.654</v>
      </c>
      <c r="AE49" s="154">
        <v>123.86199999999999</v>
      </c>
      <c r="AF49" s="151">
        <v>123.14366666666666</v>
      </c>
      <c r="AG49" s="152">
        <v>123.322</v>
      </c>
      <c r="AH49" s="152">
        <v>122.64533333333334</v>
      </c>
      <c r="AI49" s="155">
        <v>123.78699999999999</v>
      </c>
      <c r="AJ49" s="153">
        <v>125.504</v>
      </c>
      <c r="AK49" s="152">
        <v>121.72499999999999</v>
      </c>
      <c r="AL49" s="152">
        <v>124.11799999999999</v>
      </c>
      <c r="AM49" s="152">
        <v>124.56</v>
      </c>
      <c r="AN49" s="152">
        <v>124.70699999999999</v>
      </c>
      <c r="AO49" s="152">
        <v>124.32</v>
      </c>
      <c r="AP49" s="152">
        <v>124.55500000000001</v>
      </c>
      <c r="AQ49" s="152">
        <v>124.408</v>
      </c>
      <c r="AR49" s="152">
        <v>124.036</v>
      </c>
      <c r="AS49" s="152">
        <v>124.554</v>
      </c>
      <c r="AT49" s="152">
        <v>125.74</v>
      </c>
      <c r="AU49" s="154">
        <v>124.28100000000001</v>
      </c>
      <c r="AV49" s="151">
        <v>123.78233333333333</v>
      </c>
      <c r="AW49" s="152">
        <v>124.529</v>
      </c>
      <c r="AX49" s="152">
        <v>124.33300000000001</v>
      </c>
      <c r="AY49" s="155">
        <v>124.85833333333333</v>
      </c>
      <c r="AZ49" s="153">
        <v>126.90300000000001</v>
      </c>
      <c r="BA49" s="152">
        <v>123.295</v>
      </c>
      <c r="BB49" s="152">
        <v>127.331</v>
      </c>
      <c r="BC49" s="152">
        <v>125.29900000000001</v>
      </c>
      <c r="BD49" s="152">
        <v>128.17400000000001</v>
      </c>
      <c r="BE49" s="152">
        <v>127.91800000000001</v>
      </c>
      <c r="BF49" s="152">
        <v>128.077</v>
      </c>
      <c r="BG49" s="152">
        <v>127.88800000000001</v>
      </c>
      <c r="BH49" s="152">
        <v>128.14099999999999</v>
      </c>
      <c r="BI49" s="152">
        <v>128.249</v>
      </c>
      <c r="BJ49" s="152">
        <v>130.46899999999999</v>
      </c>
      <c r="BK49" s="154" t="s">
        <v>122</v>
      </c>
      <c r="BL49" s="152">
        <v>125.843</v>
      </c>
      <c r="BM49" s="152">
        <v>127.13033333333334</v>
      </c>
      <c r="BN49" s="152">
        <v>128.03533333333334</v>
      </c>
      <c r="BO49" s="155" t="s">
        <v>122</v>
      </c>
    </row>
    <row r="50" spans="1:67" x14ac:dyDescent="0.3">
      <c r="A50" s="174" t="s">
        <v>36</v>
      </c>
      <c r="B50" s="222"/>
      <c r="C50" s="222" t="s">
        <v>31</v>
      </c>
      <c r="D50" s="243">
        <v>2.4261727482058005E-2</v>
      </c>
      <c r="E50" s="244">
        <v>2.617953392042608E-2</v>
      </c>
      <c r="F50" s="244">
        <v>3.0342508930447706E-2</v>
      </c>
      <c r="G50" s="244">
        <v>2.1847883277516616E-2</v>
      </c>
      <c r="H50" s="244">
        <v>2.0009938711280456E-2</v>
      </c>
      <c r="I50" s="244">
        <v>1.8170985999404081E-2</v>
      </c>
      <c r="J50" s="244">
        <v>2.1384844473858494E-2</v>
      </c>
      <c r="K50" s="244">
        <v>1.6573394685569981E-2</v>
      </c>
      <c r="L50" s="244">
        <v>1.8846804417763822E-2</v>
      </c>
      <c r="M50" s="244">
        <v>1.479429009673197E-2</v>
      </c>
      <c r="N50" s="244">
        <v>2.0923740746535201E-2</v>
      </c>
      <c r="O50" s="244">
        <v>8.7870704534755359E-3</v>
      </c>
      <c r="P50" s="243">
        <v>2.693226911976911E-2</v>
      </c>
      <c r="Q50" s="244">
        <v>2.0003929936429271E-2</v>
      </c>
      <c r="R50" s="244">
        <v>1.8936810098895761E-2</v>
      </c>
      <c r="S50" s="244">
        <v>1.4840938890736717E-2</v>
      </c>
      <c r="T50" s="175">
        <v>1.9535448511252867E-2</v>
      </c>
      <c r="U50" s="244">
        <v>1.0291394926025248E-2</v>
      </c>
      <c r="V50" s="244">
        <v>1.1779581514867346E-2</v>
      </c>
      <c r="W50" s="244">
        <v>5.0918244750843659E-3</v>
      </c>
      <c r="X50" s="244">
        <v>-2.6389294878040913E-3</v>
      </c>
      <c r="Y50" s="244">
        <v>9.0289968142513999E-3</v>
      </c>
      <c r="Z50" s="244">
        <v>-6.1312922690642327E-3</v>
      </c>
      <c r="AA50" s="244">
        <v>-1.6066680803170641E-3</v>
      </c>
      <c r="AB50" s="244">
        <v>-5.3712248834187899E-4</v>
      </c>
      <c r="AC50" s="244">
        <v>-1.7227788748303396E-3</v>
      </c>
      <c r="AD50" s="244">
        <v>5.4201416334629469E-3</v>
      </c>
      <c r="AE50" s="245">
        <v>1.4007253317614925E-2</v>
      </c>
      <c r="AF50" s="243">
        <v>1.388416233958693E-2</v>
      </c>
      <c r="AG50" s="244">
        <v>3.8230178778316678E-3</v>
      </c>
      <c r="AH50" s="244">
        <v>-2.7645572913843658E-3</v>
      </c>
      <c r="AI50" s="246">
        <v>5.8804409653565324E-3</v>
      </c>
      <c r="AJ50" s="175">
        <v>9.9950105422415454E-3</v>
      </c>
      <c r="AK50" s="244">
        <v>4.8291233283804047E-3</v>
      </c>
      <c r="AL50" s="244">
        <v>7.1757411573102558E-4</v>
      </c>
      <c r="AM50" s="244">
        <v>1.28805620608901E-2</v>
      </c>
      <c r="AN50" s="244">
        <v>1.5273017397888111E-2</v>
      </c>
      <c r="AO50" s="244">
        <v>1.2967243615040046E-3</v>
      </c>
      <c r="AP50" s="244">
        <v>1.5051993350066795E-2</v>
      </c>
      <c r="AQ50" s="244">
        <v>1.6264080969146305E-2</v>
      </c>
      <c r="AR50" s="244">
        <v>9.9746765354893803E-3</v>
      </c>
      <c r="AS50" s="244">
        <v>1.39118401237333E-2</v>
      </c>
      <c r="AT50" s="244">
        <v>8.7121151346927668E-3</v>
      </c>
      <c r="AU50" s="245">
        <v>3.3827969837400928E-3</v>
      </c>
      <c r="AV50" s="243">
        <v>5.1863541500307142E-3</v>
      </c>
      <c r="AW50" s="244">
        <v>9.7873858678905103E-3</v>
      </c>
      <c r="AX50" s="244">
        <v>1.3760545312228258E-2</v>
      </c>
      <c r="AY50" s="246">
        <v>8.6546514038900891E-3</v>
      </c>
      <c r="AZ50" s="175">
        <v>1.1147055073941915E-2</v>
      </c>
      <c r="BA50" s="290">
        <v>1.2897925652084722E-2</v>
      </c>
      <c r="BB50" s="290">
        <v>2.5886656246475185E-2</v>
      </c>
      <c r="BC50" s="290">
        <v>5.9328837508027732E-3</v>
      </c>
      <c r="BD50" s="290">
        <v>2.7801165932946931E-2</v>
      </c>
      <c r="BE50" s="290">
        <v>2.8941441441441496E-2</v>
      </c>
      <c r="BF50" s="290">
        <v>2.8276664927140586E-2</v>
      </c>
      <c r="BG50" s="290">
        <v>2.797247765417012E-2</v>
      </c>
      <c r="BH50" s="290">
        <v>3.3095230416975596E-2</v>
      </c>
      <c r="BI50" s="290">
        <v>2.9665847744753081E-2</v>
      </c>
      <c r="BJ50" s="290">
        <v>3.7609352632416201E-2</v>
      </c>
      <c r="BK50" s="245" t="s">
        <v>122</v>
      </c>
      <c r="BL50" s="290">
        <v>1.6647502201445091E-2</v>
      </c>
      <c r="BM50" s="244">
        <v>2.0889377842376825E-2</v>
      </c>
      <c r="BN50" s="244">
        <v>2.9777559725361152E-2</v>
      </c>
      <c r="BO50" s="246" t="s">
        <v>122</v>
      </c>
    </row>
    <row r="51" spans="1:67" x14ac:dyDescent="0.3">
      <c r="A51" s="236" t="s">
        <v>37</v>
      </c>
      <c r="B51" s="222"/>
      <c r="C51" s="222" t="s">
        <v>34</v>
      </c>
      <c r="D51" s="151">
        <v>74.92</v>
      </c>
      <c r="E51" s="152">
        <v>71.465000000000003</v>
      </c>
      <c r="F51" s="152">
        <v>90.117000000000004</v>
      </c>
      <c r="G51" s="152">
        <v>90.855999999999995</v>
      </c>
      <c r="H51" s="152">
        <v>90.751999999999995</v>
      </c>
      <c r="I51" s="152">
        <v>88.938999999999993</v>
      </c>
      <c r="J51" s="152">
        <v>75.703000000000003</v>
      </c>
      <c r="K51" s="152">
        <v>72.066000000000003</v>
      </c>
      <c r="L51" s="152">
        <v>88.804000000000002</v>
      </c>
      <c r="M51" s="152">
        <v>90.447000000000003</v>
      </c>
      <c r="N51" s="152">
        <v>90.786000000000001</v>
      </c>
      <c r="O51" s="152">
        <v>88.152000000000001</v>
      </c>
      <c r="P51" s="151">
        <v>78.834000000000003</v>
      </c>
      <c r="Q51" s="152">
        <v>90.182333333333347</v>
      </c>
      <c r="R51" s="152">
        <v>78.857666666666674</v>
      </c>
      <c r="S51" s="152">
        <v>89.795000000000002</v>
      </c>
      <c r="T51" s="153">
        <v>73.536000000000001</v>
      </c>
      <c r="U51" s="152">
        <v>69.409000000000006</v>
      </c>
      <c r="V51" s="152">
        <v>88.584999999999994</v>
      </c>
      <c r="W51" s="152">
        <v>84.504999999999995</v>
      </c>
      <c r="X51" s="152">
        <v>84.141000000000005</v>
      </c>
      <c r="Y51" s="152">
        <v>84.144999999999996</v>
      </c>
      <c r="Z51" s="152">
        <v>75.852999999999994</v>
      </c>
      <c r="AA51" s="152">
        <v>72.266000000000005</v>
      </c>
      <c r="AB51" s="152">
        <v>86.644000000000005</v>
      </c>
      <c r="AC51" s="152">
        <v>87.796000000000006</v>
      </c>
      <c r="AD51" s="152">
        <v>87.412999999999997</v>
      </c>
      <c r="AE51" s="154">
        <v>84.302999999999997</v>
      </c>
      <c r="AF51" s="151">
        <v>77.176666666666662</v>
      </c>
      <c r="AG51" s="152">
        <v>84.263666666666666</v>
      </c>
      <c r="AH51" s="152">
        <v>78.254333333333335</v>
      </c>
      <c r="AI51" s="155">
        <v>86.504000000000005</v>
      </c>
      <c r="AJ51" s="153">
        <v>72.432000000000002</v>
      </c>
      <c r="AK51" s="152">
        <v>67.713999999999999</v>
      </c>
      <c r="AL51" s="152">
        <v>85.617999999999995</v>
      </c>
      <c r="AM51" s="152">
        <v>86.927999999999997</v>
      </c>
      <c r="AN51" s="152">
        <v>86.873999999999995</v>
      </c>
      <c r="AO51" s="152">
        <v>86.195999999999998</v>
      </c>
      <c r="AP51" s="152">
        <v>75.366</v>
      </c>
      <c r="AQ51" s="152">
        <v>70.906000000000006</v>
      </c>
      <c r="AR51" s="152">
        <v>84.930999999999997</v>
      </c>
      <c r="AS51" s="152">
        <v>86.757000000000005</v>
      </c>
      <c r="AT51" s="152">
        <v>87.278000000000006</v>
      </c>
      <c r="AU51" s="154">
        <v>85.814999999999998</v>
      </c>
      <c r="AV51" s="151">
        <v>75.254666666666665</v>
      </c>
      <c r="AW51" s="152">
        <v>86.665999999999997</v>
      </c>
      <c r="AX51" s="152">
        <v>77.067666666666653</v>
      </c>
      <c r="AY51" s="155">
        <v>86.616666666666674</v>
      </c>
      <c r="AZ51" s="153">
        <v>74.156000000000006</v>
      </c>
      <c r="BA51" s="152">
        <v>69.905000000000001</v>
      </c>
      <c r="BB51" s="152">
        <v>85.67</v>
      </c>
      <c r="BC51" s="152">
        <v>86.298000000000002</v>
      </c>
      <c r="BD51" s="152">
        <v>86.832999999999998</v>
      </c>
      <c r="BE51" s="152">
        <v>85.795000000000002</v>
      </c>
      <c r="BF51" s="152">
        <v>75.405000000000001</v>
      </c>
      <c r="BG51" s="152">
        <v>69.796000000000006</v>
      </c>
      <c r="BH51" s="152">
        <v>86.403000000000006</v>
      </c>
      <c r="BI51" s="152">
        <v>88.444999999999993</v>
      </c>
      <c r="BJ51" s="152">
        <v>88.463999999999999</v>
      </c>
      <c r="BK51" s="154" t="s">
        <v>122</v>
      </c>
      <c r="BL51" s="152">
        <v>76.576999999999998</v>
      </c>
      <c r="BM51" s="152">
        <v>86.308666666666667</v>
      </c>
      <c r="BN51" s="152">
        <v>77.201333333333352</v>
      </c>
      <c r="BO51" s="155" t="s">
        <v>122</v>
      </c>
    </row>
    <row r="52" spans="1:67" x14ac:dyDescent="0.3">
      <c r="A52" s="174" t="s">
        <v>37</v>
      </c>
      <c r="B52" s="222"/>
      <c r="C52" s="222" t="s">
        <v>31</v>
      </c>
      <c r="D52" s="243">
        <v>-3.1353028637921054E-2</v>
      </c>
      <c r="E52" s="244">
        <v>-3.2897585796254132E-2</v>
      </c>
      <c r="F52" s="244">
        <v>-2.5414472190078499E-2</v>
      </c>
      <c r="G52" s="244">
        <v>-2.9741245821808916E-2</v>
      </c>
      <c r="H52" s="244">
        <v>-3.1193287358285176E-2</v>
      </c>
      <c r="I52" s="244">
        <v>-3.7935659736494785E-2</v>
      </c>
      <c r="J52" s="244">
        <v>-5.8326699174047147E-2</v>
      </c>
      <c r="K52" s="244">
        <v>-5.0538852731153272E-2</v>
      </c>
      <c r="L52" s="244">
        <v>-1.5214691270404472E-2</v>
      </c>
      <c r="M52" s="244">
        <v>-1.8320942095837723E-2</v>
      </c>
      <c r="N52" s="244">
        <v>-1.5848582083080345E-2</v>
      </c>
      <c r="O52" s="244">
        <v>-2.0293849607681835E-2</v>
      </c>
      <c r="P52" s="243">
        <v>-2.9568171746516166E-2</v>
      </c>
      <c r="Q52" s="244">
        <v>-3.2935255450187634E-2</v>
      </c>
      <c r="R52" s="244">
        <v>-4.0154988436726317E-2</v>
      </c>
      <c r="S52" s="244">
        <v>-1.8136688523514584E-2</v>
      </c>
      <c r="T52" s="175">
        <v>-1.8473037907100861E-2</v>
      </c>
      <c r="U52" s="244">
        <v>-2.8769327642902028E-2</v>
      </c>
      <c r="V52" s="244">
        <v>-1.7000122063539749E-2</v>
      </c>
      <c r="W52" s="244">
        <v>-6.9901822664435967E-2</v>
      </c>
      <c r="X52" s="244">
        <v>-7.2846879407616291E-2</v>
      </c>
      <c r="Y52" s="244">
        <v>-5.3902112683974365E-2</v>
      </c>
      <c r="Z52" s="244">
        <v>1.9814274203133666E-3</v>
      </c>
      <c r="AA52" s="244">
        <v>2.7752338134487786E-3</v>
      </c>
      <c r="AB52" s="244">
        <v>-2.4323228683392699E-2</v>
      </c>
      <c r="AC52" s="244">
        <v>-2.9309982641768074E-2</v>
      </c>
      <c r="AD52" s="244">
        <v>-3.7153305575749584E-2</v>
      </c>
      <c r="AE52" s="245">
        <v>-4.366321807786562E-2</v>
      </c>
      <c r="AF52" s="243">
        <v>-2.102307802893854E-2</v>
      </c>
      <c r="AG52" s="244">
        <v>-6.5630001441524172E-2</v>
      </c>
      <c r="AH52" s="244">
        <v>-7.6509153622772519E-3</v>
      </c>
      <c r="AI52" s="246">
        <v>-3.6650147558327267E-2</v>
      </c>
      <c r="AJ52" s="175">
        <v>-1.501305483028716E-2</v>
      </c>
      <c r="AK52" s="244">
        <v>-2.4420464204930284E-2</v>
      </c>
      <c r="AL52" s="244">
        <v>-3.3493255065756102E-2</v>
      </c>
      <c r="AM52" s="244">
        <v>2.8672859594106797E-2</v>
      </c>
      <c r="AN52" s="244">
        <v>3.2481192284379713E-2</v>
      </c>
      <c r="AO52" s="244">
        <v>2.4374591478994602E-2</v>
      </c>
      <c r="AP52" s="244">
        <v>-6.4203129737782664E-3</v>
      </c>
      <c r="AQ52" s="244">
        <v>-1.8819361802230646E-2</v>
      </c>
      <c r="AR52" s="244">
        <v>-1.9770555376021407E-2</v>
      </c>
      <c r="AS52" s="244">
        <v>-1.183425212993754E-2</v>
      </c>
      <c r="AT52" s="244">
        <v>-1.5443927104664113E-3</v>
      </c>
      <c r="AU52" s="245">
        <v>1.7935304793423656E-2</v>
      </c>
      <c r="AV52" s="243">
        <v>-2.4903900142530088E-2</v>
      </c>
      <c r="AW52" s="244">
        <v>2.8509717513677282E-2</v>
      </c>
      <c r="AX52" s="244">
        <v>-1.5164229456941873E-2</v>
      </c>
      <c r="AY52" s="246">
        <v>1.3024445883042328E-3</v>
      </c>
      <c r="AZ52" s="175">
        <v>2.3801634636624838E-2</v>
      </c>
      <c r="BA52" s="290">
        <v>3.2356676610449997E-2</v>
      </c>
      <c r="BB52" s="290">
        <v>6.073489219558326E-4</v>
      </c>
      <c r="BC52" s="290">
        <v>-7.2473771397018535E-3</v>
      </c>
      <c r="BD52" s="290">
        <v>-4.7194787853669593E-4</v>
      </c>
      <c r="BE52" s="290">
        <v>-4.6521880365676792E-3</v>
      </c>
      <c r="BF52" s="290">
        <v>5.1747472335009095E-4</v>
      </c>
      <c r="BG52" s="290">
        <v>-1.5654528530730828E-2</v>
      </c>
      <c r="BH52" s="290">
        <v>1.7331716334436181E-2</v>
      </c>
      <c r="BI52" s="290">
        <v>1.9456643267978108E-2</v>
      </c>
      <c r="BJ52" s="290">
        <v>1.3588762345608104E-2</v>
      </c>
      <c r="BK52" s="245" t="s">
        <v>122</v>
      </c>
      <c r="BL52" s="290">
        <v>1.7571446289045192E-2</v>
      </c>
      <c r="BM52" s="244">
        <v>-4.1231086392971815E-3</v>
      </c>
      <c r="BN52" s="244">
        <v>1.7344065604689204E-3</v>
      </c>
      <c r="BO52" s="246" t="s">
        <v>122</v>
      </c>
    </row>
    <row r="53" spans="1:67" x14ac:dyDescent="0.3">
      <c r="A53" s="236" t="s">
        <v>38</v>
      </c>
      <c r="B53" s="222"/>
      <c r="C53" s="222" t="s">
        <v>34</v>
      </c>
      <c r="D53" s="151">
        <v>107.872</v>
      </c>
      <c r="E53" s="152">
        <v>107.973</v>
      </c>
      <c r="F53" s="152">
        <v>108.26600000000001</v>
      </c>
      <c r="G53" s="152">
        <v>108.396</v>
      </c>
      <c r="H53" s="152">
        <v>108.587</v>
      </c>
      <c r="I53" s="152">
        <v>108.521</v>
      </c>
      <c r="J53" s="152">
        <v>108.07</v>
      </c>
      <c r="K53" s="152">
        <v>108.128</v>
      </c>
      <c r="L53" s="152">
        <v>108.28</v>
      </c>
      <c r="M53" s="152">
        <v>108.386</v>
      </c>
      <c r="N53" s="152">
        <v>108.56399999999999</v>
      </c>
      <c r="O53" s="152">
        <v>108.762</v>
      </c>
      <c r="P53" s="151">
        <v>108.03699999999999</v>
      </c>
      <c r="Q53" s="152">
        <v>108.50133333333333</v>
      </c>
      <c r="R53" s="152">
        <v>108.15933333333332</v>
      </c>
      <c r="S53" s="152">
        <v>108.57066666666667</v>
      </c>
      <c r="T53" s="153">
        <v>109.056</v>
      </c>
      <c r="U53" s="152">
        <v>109.122</v>
      </c>
      <c r="V53" s="152">
        <v>109.152</v>
      </c>
      <c r="W53" s="152">
        <v>107.685</v>
      </c>
      <c r="X53" s="152">
        <v>107.71299999999999</v>
      </c>
      <c r="Y53" s="152">
        <v>107.574</v>
      </c>
      <c r="Z53" s="152">
        <v>108.236</v>
      </c>
      <c r="AA53" s="152">
        <v>108.208</v>
      </c>
      <c r="AB53" s="152">
        <v>108.32599999999999</v>
      </c>
      <c r="AC53" s="152">
        <v>108.38200000000001</v>
      </c>
      <c r="AD53" s="152">
        <v>108.60599999999999</v>
      </c>
      <c r="AE53" s="154">
        <v>108.718</v>
      </c>
      <c r="AF53" s="151">
        <v>109.11</v>
      </c>
      <c r="AG53" s="152">
        <v>107.65733333333333</v>
      </c>
      <c r="AH53" s="152">
        <v>108.25666666666666</v>
      </c>
      <c r="AI53" s="155">
        <v>108.56866666666667</v>
      </c>
      <c r="AJ53" s="153">
        <v>108.934</v>
      </c>
      <c r="AK53" s="152">
        <v>108.727</v>
      </c>
      <c r="AL53" s="152">
        <v>109.05</v>
      </c>
      <c r="AM53" s="152">
        <v>109.133</v>
      </c>
      <c r="AN53" s="152">
        <v>109.35599999999999</v>
      </c>
      <c r="AO53" s="152">
        <v>109.495</v>
      </c>
      <c r="AP53" s="152">
        <v>109.898</v>
      </c>
      <c r="AQ53" s="152">
        <v>110.65900000000001</v>
      </c>
      <c r="AR53" s="152">
        <v>110.913</v>
      </c>
      <c r="AS53" s="152">
        <v>111.685</v>
      </c>
      <c r="AT53" s="152">
        <v>112.06699999999999</v>
      </c>
      <c r="AU53" s="154">
        <v>112.227</v>
      </c>
      <c r="AV53" s="151">
        <v>108.90366666666667</v>
      </c>
      <c r="AW53" s="152">
        <v>109.32799999999999</v>
      </c>
      <c r="AX53" s="152">
        <v>110.49000000000001</v>
      </c>
      <c r="AY53" s="155">
        <v>111.99300000000001</v>
      </c>
      <c r="AZ53" s="153">
        <v>113.85</v>
      </c>
      <c r="BA53" s="152">
        <v>114.22199999999999</v>
      </c>
      <c r="BB53" s="152">
        <v>114.892</v>
      </c>
      <c r="BC53" s="152">
        <v>120.249</v>
      </c>
      <c r="BD53" s="152">
        <v>124.029</v>
      </c>
      <c r="BE53" s="152">
        <v>124.28100000000001</v>
      </c>
      <c r="BF53" s="152">
        <v>128.166</v>
      </c>
      <c r="BG53" s="152">
        <v>127.17100000000001</v>
      </c>
      <c r="BH53" s="152">
        <v>127.10599999999999</v>
      </c>
      <c r="BI53" s="152">
        <v>132.33099999999999</v>
      </c>
      <c r="BJ53" s="152">
        <v>132.75</v>
      </c>
      <c r="BK53" s="154" t="s">
        <v>122</v>
      </c>
      <c r="BL53" s="152">
        <v>114.32133333333333</v>
      </c>
      <c r="BM53" s="152">
        <v>122.85299999999999</v>
      </c>
      <c r="BN53" s="152">
        <v>127.48099999999999</v>
      </c>
      <c r="BO53" s="155" t="s">
        <v>122</v>
      </c>
    </row>
    <row r="54" spans="1:67" x14ac:dyDescent="0.3">
      <c r="A54" s="174" t="s">
        <v>38</v>
      </c>
      <c r="B54" s="222"/>
      <c r="C54" s="222" t="s">
        <v>31</v>
      </c>
      <c r="D54" s="243">
        <v>5.5370159771808859E-3</v>
      </c>
      <c r="E54" s="244">
        <v>5.4100864123958559E-3</v>
      </c>
      <c r="F54" s="244">
        <v>7.8005734073055069E-3</v>
      </c>
      <c r="G54" s="244">
        <v>8.5882035487982473E-3</v>
      </c>
      <c r="H54" s="244">
        <v>7.6838129529784279E-3</v>
      </c>
      <c r="I54" s="244">
        <v>5.6621258456121381E-3</v>
      </c>
      <c r="J54" s="244">
        <v>3.2396908409310755E-4</v>
      </c>
      <c r="K54" s="244">
        <v>-5.7306590257880433E-4</v>
      </c>
      <c r="L54" s="244">
        <v>-9.9642026792636776E-4</v>
      </c>
      <c r="M54" s="244">
        <v>-2.3839109024805794E-3</v>
      </c>
      <c r="N54" s="244">
        <v>-2.5541610775252368E-3</v>
      </c>
      <c r="O54" s="244">
        <v>1.4713184852780615E-4</v>
      </c>
      <c r="P54" s="243">
        <v>6.2496507274182912E-3</v>
      </c>
      <c r="Q54" s="244">
        <v>7.3094800428294962E-3</v>
      </c>
      <c r="R54" s="244">
        <v>-4.1587983229275394E-4</v>
      </c>
      <c r="S54" s="244">
        <v>-1.5970180821682251E-3</v>
      </c>
      <c r="T54" s="175">
        <v>1.0975971521803558E-2</v>
      </c>
      <c r="U54" s="244">
        <v>1.0641549276207911E-2</v>
      </c>
      <c r="V54" s="244">
        <v>8.1835479282507603E-3</v>
      </c>
      <c r="W54" s="244">
        <v>-6.5592826303553405E-3</v>
      </c>
      <c r="X54" s="244">
        <v>-8.0488456260879096E-3</v>
      </c>
      <c r="Y54" s="244">
        <v>-8.7264216142497724E-3</v>
      </c>
      <c r="Z54" s="244">
        <v>1.5360414546128709E-3</v>
      </c>
      <c r="AA54" s="244">
        <v>7.3986386504884647E-4</v>
      </c>
      <c r="AB54" s="244">
        <v>4.2482452899889723E-4</v>
      </c>
      <c r="AC54" s="244">
        <v>-3.6905135349485363E-5</v>
      </c>
      <c r="AD54" s="244">
        <v>3.8686857521838644E-4</v>
      </c>
      <c r="AE54" s="245">
        <v>-4.045530608117076E-4</v>
      </c>
      <c r="AF54" s="243">
        <v>9.9317826300249698E-3</v>
      </c>
      <c r="AG54" s="244">
        <v>-7.7787062524578036E-3</v>
      </c>
      <c r="AH54" s="244">
        <v>8.9990692743426623E-4</v>
      </c>
      <c r="AI54" s="246">
        <v>-1.8421181902987968E-5</v>
      </c>
      <c r="AJ54" s="175">
        <v>-1.1186913145539278E-3</v>
      </c>
      <c r="AK54" s="244">
        <v>-3.6198016898516981E-3</v>
      </c>
      <c r="AL54" s="244">
        <v>-9.3447669305191995E-4</v>
      </c>
      <c r="AM54" s="244">
        <v>1.344662673538565E-2</v>
      </c>
      <c r="AN54" s="244">
        <v>1.5253497720794939E-2</v>
      </c>
      <c r="AO54" s="244">
        <v>1.7857474854518784E-2</v>
      </c>
      <c r="AP54" s="244">
        <v>1.5355334639121736E-2</v>
      </c>
      <c r="AQ54" s="244">
        <v>2.2650820641727024E-2</v>
      </c>
      <c r="AR54" s="244">
        <v>2.3881616601739212E-2</v>
      </c>
      <c r="AS54" s="244">
        <v>3.0475540218855457E-2</v>
      </c>
      <c r="AT54" s="244">
        <v>3.1867484301051546E-2</v>
      </c>
      <c r="AU54" s="245">
        <v>3.2276164020677525E-2</v>
      </c>
      <c r="AV54" s="243">
        <v>-1.8910579537469825E-3</v>
      </c>
      <c r="AW54" s="244">
        <v>1.5518373109743218E-2</v>
      </c>
      <c r="AX54" s="244">
        <v>2.0629984296579258E-2</v>
      </c>
      <c r="AY54" s="246">
        <v>3.1540714632214362E-2</v>
      </c>
      <c r="AZ54" s="175">
        <v>4.5128242789211723E-2</v>
      </c>
      <c r="BA54" s="290">
        <v>5.0539424429994428E-2</v>
      </c>
      <c r="BB54" s="290">
        <v>5.3571756075194939E-2</v>
      </c>
      <c r="BC54" s="290">
        <v>0.10185736669934854</v>
      </c>
      <c r="BD54" s="290">
        <v>0.13417645122352681</v>
      </c>
      <c r="BE54" s="290">
        <v>0.13503812959495876</v>
      </c>
      <c r="BF54" s="290">
        <v>0.16622686491109945</v>
      </c>
      <c r="BG54" s="290">
        <v>0.14921515647168321</v>
      </c>
      <c r="BH54" s="290">
        <v>0.14599731320945253</v>
      </c>
      <c r="BI54" s="290">
        <v>0.18485920222053082</v>
      </c>
      <c r="BJ54" s="290">
        <v>0.18455923688507767</v>
      </c>
      <c r="BK54" s="245" t="s">
        <v>122</v>
      </c>
      <c r="BL54" s="290">
        <v>4.9747330209267478E-2</v>
      </c>
      <c r="BM54" s="244">
        <v>0.12371030294160697</v>
      </c>
      <c r="BN54" s="244">
        <v>0.15377862249977359</v>
      </c>
      <c r="BO54" s="246" t="s">
        <v>122</v>
      </c>
    </row>
    <row r="55" spans="1:67" x14ac:dyDescent="0.3">
      <c r="A55" s="236" t="s">
        <v>39</v>
      </c>
      <c r="B55" s="222"/>
      <c r="C55" s="222" t="s">
        <v>34</v>
      </c>
      <c r="D55" s="151">
        <v>98.578999999999994</v>
      </c>
      <c r="E55" s="152">
        <v>99.332999999999998</v>
      </c>
      <c r="F55" s="152">
        <v>99.153999999999996</v>
      </c>
      <c r="G55" s="152">
        <v>99.335999999999999</v>
      </c>
      <c r="H55" s="152">
        <v>99.718000000000004</v>
      </c>
      <c r="I55" s="152">
        <v>99.721999999999994</v>
      </c>
      <c r="J55" s="152">
        <v>98.924000000000007</v>
      </c>
      <c r="K55" s="152">
        <v>99.027000000000001</v>
      </c>
      <c r="L55" s="152">
        <v>98.403999999999996</v>
      </c>
      <c r="M55" s="152">
        <v>98.826999999999998</v>
      </c>
      <c r="N55" s="152">
        <v>98.902000000000001</v>
      </c>
      <c r="O55" s="152">
        <v>98.728999999999999</v>
      </c>
      <c r="P55" s="151">
        <v>99.021999999999991</v>
      </c>
      <c r="Q55" s="152">
        <v>99.591999999999999</v>
      </c>
      <c r="R55" s="152">
        <v>98.785000000000011</v>
      </c>
      <c r="S55" s="152">
        <v>98.819333333333319</v>
      </c>
      <c r="T55" s="153">
        <v>98.42</v>
      </c>
      <c r="U55" s="152">
        <v>98.893000000000001</v>
      </c>
      <c r="V55" s="152">
        <v>98.450999999999993</v>
      </c>
      <c r="W55" s="152">
        <v>99.067999999999998</v>
      </c>
      <c r="X55" s="152">
        <v>98.576999999999998</v>
      </c>
      <c r="Y55" s="152">
        <v>98.677999999999997</v>
      </c>
      <c r="Z55" s="152">
        <v>97.909000000000006</v>
      </c>
      <c r="AA55" s="152">
        <v>98.227999999999994</v>
      </c>
      <c r="AB55" s="152">
        <v>97.965000000000003</v>
      </c>
      <c r="AC55" s="152">
        <v>98.171000000000006</v>
      </c>
      <c r="AD55" s="152">
        <v>98.399000000000001</v>
      </c>
      <c r="AE55" s="154">
        <v>98.200999999999993</v>
      </c>
      <c r="AF55" s="151">
        <v>98.588000000000008</v>
      </c>
      <c r="AG55" s="152">
        <v>98.774333333333331</v>
      </c>
      <c r="AH55" s="152">
        <v>98.033999999999992</v>
      </c>
      <c r="AI55" s="155">
        <v>98.256999999999991</v>
      </c>
      <c r="AJ55" s="153">
        <v>97.733000000000004</v>
      </c>
      <c r="AK55" s="152">
        <v>98.254999999999995</v>
      </c>
      <c r="AL55" s="152">
        <v>98.063999999999993</v>
      </c>
      <c r="AM55" s="152">
        <v>98.177999999999997</v>
      </c>
      <c r="AN55" s="152">
        <v>98.152000000000001</v>
      </c>
      <c r="AO55" s="152">
        <v>97.83</v>
      </c>
      <c r="AP55" s="152">
        <v>97.620999999999995</v>
      </c>
      <c r="AQ55" s="152">
        <v>98.099000000000004</v>
      </c>
      <c r="AR55" s="152">
        <v>98.653999999999996</v>
      </c>
      <c r="AS55" s="152">
        <v>99.01</v>
      </c>
      <c r="AT55" s="152">
        <v>99.724000000000004</v>
      </c>
      <c r="AU55" s="154">
        <v>99.057000000000002</v>
      </c>
      <c r="AV55" s="151">
        <v>98.01733333333334</v>
      </c>
      <c r="AW55" s="152">
        <v>98.053333333333327</v>
      </c>
      <c r="AX55" s="152">
        <v>98.12466666666667</v>
      </c>
      <c r="AY55" s="155">
        <v>99.263666666666666</v>
      </c>
      <c r="AZ55" s="153">
        <v>101.48399999999999</v>
      </c>
      <c r="BA55" s="152">
        <v>102.87</v>
      </c>
      <c r="BB55" s="152">
        <v>103.52</v>
      </c>
      <c r="BC55" s="152">
        <v>104.935</v>
      </c>
      <c r="BD55" s="152">
        <v>106.729</v>
      </c>
      <c r="BE55" s="152">
        <v>107.789</v>
      </c>
      <c r="BF55" s="152">
        <v>107.878</v>
      </c>
      <c r="BG55" s="152">
        <v>108.468</v>
      </c>
      <c r="BH55" s="152">
        <v>110.443</v>
      </c>
      <c r="BI55" s="152">
        <v>111.095</v>
      </c>
      <c r="BJ55" s="152">
        <v>111.77200000000001</v>
      </c>
      <c r="BK55" s="154" t="s">
        <v>122</v>
      </c>
      <c r="BL55" s="152">
        <v>102.62466666666666</v>
      </c>
      <c r="BM55" s="152">
        <v>106.48433333333332</v>
      </c>
      <c r="BN55" s="152">
        <v>108.92966666666666</v>
      </c>
      <c r="BO55" s="155" t="s">
        <v>122</v>
      </c>
    </row>
    <row r="56" spans="1:67" x14ac:dyDescent="0.3">
      <c r="A56" s="174" t="s">
        <v>39</v>
      </c>
      <c r="B56" s="222"/>
      <c r="C56" s="222" t="s">
        <v>31</v>
      </c>
      <c r="D56" s="243">
        <v>-5.6185442220787248E-3</v>
      </c>
      <c r="E56" s="244">
        <v>-1.6181880314391605E-3</v>
      </c>
      <c r="F56" s="244">
        <v>-7.0997266254769894E-3</v>
      </c>
      <c r="G56" s="244">
        <v>-1.8789626518493207E-3</v>
      </c>
      <c r="H56" s="244">
        <v>5.5360041948593168E-3</v>
      </c>
      <c r="I56" s="244">
        <v>3.1788825624205685E-3</v>
      </c>
      <c r="J56" s="244">
        <v>-1.4938630490955518E-3</v>
      </c>
      <c r="K56" s="244">
        <v>-8.3745333467859955E-4</v>
      </c>
      <c r="L56" s="244">
        <v>-4.3104320550439472E-3</v>
      </c>
      <c r="M56" s="244">
        <v>-4.542799008843872E-3</v>
      </c>
      <c r="N56" s="244">
        <v>-7.8646951427482747E-3</v>
      </c>
      <c r="O56" s="244">
        <v>-7.1300709990144637E-3</v>
      </c>
      <c r="P56" s="243">
        <v>-4.7806816240247071E-3</v>
      </c>
      <c r="Q56" s="244">
        <v>2.2744198216693746E-3</v>
      </c>
      <c r="R56" s="244">
        <v>-2.212031837097431E-3</v>
      </c>
      <c r="S56" s="244">
        <v>-6.5147016440909615E-3</v>
      </c>
      <c r="T56" s="175">
        <v>-1.6129195873359947E-3</v>
      </c>
      <c r="U56" s="244">
        <v>-4.4295450655874903E-3</v>
      </c>
      <c r="V56" s="244">
        <v>-7.0899812413014731E-3</v>
      </c>
      <c r="W56" s="244">
        <v>-2.6979141499556647E-3</v>
      </c>
      <c r="X56" s="244">
        <v>-1.1442267193485805E-2</v>
      </c>
      <c r="Y56" s="244">
        <v>-1.0469104109424166E-2</v>
      </c>
      <c r="Z56" s="244">
        <v>-1.0260401924709868E-2</v>
      </c>
      <c r="AA56" s="244">
        <v>-8.0685065689156937E-3</v>
      </c>
      <c r="AB56" s="244">
        <v>-4.4612007641966047E-3</v>
      </c>
      <c r="AC56" s="244">
        <v>-6.6378621226991187E-3</v>
      </c>
      <c r="AD56" s="244">
        <v>-5.0858425512123519E-3</v>
      </c>
      <c r="AE56" s="245">
        <v>-5.347972733442106E-3</v>
      </c>
      <c r="AF56" s="243">
        <v>-4.3828644139684448E-3</v>
      </c>
      <c r="AG56" s="244">
        <v>-8.2101641363429567E-3</v>
      </c>
      <c r="AH56" s="244">
        <v>-7.6023687806855179E-3</v>
      </c>
      <c r="AI56" s="246">
        <v>-5.6905193990379197E-3</v>
      </c>
      <c r="AJ56" s="175">
        <v>-6.980288559235959E-3</v>
      </c>
      <c r="AK56" s="244">
        <v>-6.4514171882741776E-3</v>
      </c>
      <c r="AL56" s="244">
        <v>-3.93088947801445E-3</v>
      </c>
      <c r="AM56" s="244">
        <v>-8.9837283482052041E-3</v>
      </c>
      <c r="AN56" s="244">
        <v>-4.3113505178692434E-3</v>
      </c>
      <c r="AO56" s="244">
        <v>-8.5936074910314634E-3</v>
      </c>
      <c r="AP56" s="244">
        <v>-2.9415069094773116E-3</v>
      </c>
      <c r="AQ56" s="244">
        <v>-1.3132711650445117E-3</v>
      </c>
      <c r="AR56" s="244">
        <v>7.0331240749246151E-3</v>
      </c>
      <c r="AS56" s="244">
        <v>8.5463120473458793E-3</v>
      </c>
      <c r="AT56" s="244">
        <v>1.3465583999837492E-2</v>
      </c>
      <c r="AU56" s="245">
        <v>8.7168155110437344E-3</v>
      </c>
      <c r="AV56" s="243">
        <v>-5.7883988585493949E-3</v>
      </c>
      <c r="AW56" s="244">
        <v>-7.299467135524448E-3</v>
      </c>
      <c r="AX56" s="244">
        <v>9.2484920197766088E-4</v>
      </c>
      <c r="AY56" s="246">
        <v>1.0245241221151419E-2</v>
      </c>
      <c r="AZ56" s="175">
        <v>3.8380076330410302E-2</v>
      </c>
      <c r="BA56" s="290">
        <v>4.6969619866673612E-2</v>
      </c>
      <c r="BB56" s="290">
        <v>5.5637134932289029E-2</v>
      </c>
      <c r="BC56" s="290">
        <v>6.882397278412683E-2</v>
      </c>
      <c r="BD56" s="290">
        <v>8.738487244274197E-2</v>
      </c>
      <c r="BE56" s="290">
        <v>0.10179903914954508</v>
      </c>
      <c r="BF56" s="290">
        <v>0.10506960592495475</v>
      </c>
      <c r="BG56" s="290">
        <v>0.10569934453969963</v>
      </c>
      <c r="BH56" s="290">
        <v>0.1194984491252255</v>
      </c>
      <c r="BI56" s="290">
        <v>0.12205837794162193</v>
      </c>
      <c r="BJ56" s="290">
        <v>0.12081344510849945</v>
      </c>
      <c r="BK56" s="245" t="s">
        <v>122</v>
      </c>
      <c r="BL56" s="290">
        <v>4.7005291581080709E-2</v>
      </c>
      <c r="BM56" s="244">
        <v>8.598381833016043E-2</v>
      </c>
      <c r="BN56" s="244">
        <v>0.11011502374530352</v>
      </c>
      <c r="BO56" s="246" t="s">
        <v>122</v>
      </c>
    </row>
    <row r="57" spans="1:67" x14ac:dyDescent="0.3">
      <c r="A57" s="236" t="s">
        <v>40</v>
      </c>
      <c r="B57" s="222"/>
      <c r="C57" s="222" t="s">
        <v>34</v>
      </c>
      <c r="D57" s="151">
        <v>104.05200000000001</v>
      </c>
      <c r="E57" s="152">
        <v>103.901</v>
      </c>
      <c r="F57" s="152">
        <v>103.98399999999999</v>
      </c>
      <c r="G57" s="152">
        <v>104.101</v>
      </c>
      <c r="H57" s="152">
        <v>104.336</v>
      </c>
      <c r="I57" s="152">
        <v>104.48099999999999</v>
      </c>
      <c r="J57" s="152">
        <v>104.575</v>
      </c>
      <c r="K57" s="152">
        <v>104.602</v>
      </c>
      <c r="L57" s="152">
        <v>104.554</v>
      </c>
      <c r="M57" s="152">
        <v>104.578</v>
      </c>
      <c r="N57" s="152">
        <v>104.444</v>
      </c>
      <c r="O57" s="152">
        <v>104.494</v>
      </c>
      <c r="P57" s="151">
        <v>103.979</v>
      </c>
      <c r="Q57" s="152">
        <v>104.306</v>
      </c>
      <c r="R57" s="152">
        <v>104.577</v>
      </c>
      <c r="S57" s="152">
        <v>104.50533333333333</v>
      </c>
      <c r="T57" s="153">
        <v>104.566</v>
      </c>
      <c r="U57" s="152">
        <v>104.557</v>
      </c>
      <c r="V57" s="152">
        <v>104.667</v>
      </c>
      <c r="W57" s="152">
        <v>105.00700000000001</v>
      </c>
      <c r="X57" s="152">
        <v>104.976</v>
      </c>
      <c r="Y57" s="152">
        <v>105.185</v>
      </c>
      <c r="Z57" s="152">
        <v>105.541</v>
      </c>
      <c r="AA57" s="152">
        <v>105.577</v>
      </c>
      <c r="AB57" s="152">
        <v>105.90300000000001</v>
      </c>
      <c r="AC57" s="152">
        <v>106.063</v>
      </c>
      <c r="AD57" s="152">
        <v>106.876</v>
      </c>
      <c r="AE57" s="154">
        <v>107.489</v>
      </c>
      <c r="AF57" s="151">
        <v>104.59666666666665</v>
      </c>
      <c r="AG57" s="152">
        <v>105.056</v>
      </c>
      <c r="AH57" s="152">
        <v>105.67366666666668</v>
      </c>
      <c r="AI57" s="155">
        <v>106.80933333333333</v>
      </c>
      <c r="AJ57" s="153">
        <v>107.486</v>
      </c>
      <c r="AK57" s="152">
        <v>107.428</v>
      </c>
      <c r="AL57" s="152">
        <v>107.476</v>
      </c>
      <c r="AM57" s="152">
        <v>107.593</v>
      </c>
      <c r="AN57" s="152">
        <v>107.675</v>
      </c>
      <c r="AO57" s="152">
        <v>107.679</v>
      </c>
      <c r="AP57" s="152">
        <v>107.783</v>
      </c>
      <c r="AQ57" s="152">
        <v>107.919</v>
      </c>
      <c r="AR57" s="152">
        <v>108.048</v>
      </c>
      <c r="AS57" s="152">
        <v>107.99</v>
      </c>
      <c r="AT57" s="152">
        <v>108.039</v>
      </c>
      <c r="AU57" s="154">
        <v>108.16500000000001</v>
      </c>
      <c r="AV57" s="151">
        <v>107.46333333333332</v>
      </c>
      <c r="AW57" s="152">
        <v>107.649</v>
      </c>
      <c r="AX57" s="152">
        <v>107.91666666666667</v>
      </c>
      <c r="AY57" s="155">
        <v>108.06466666666667</v>
      </c>
      <c r="AZ57" s="153">
        <v>108.43300000000001</v>
      </c>
      <c r="BA57" s="152">
        <v>108.386</v>
      </c>
      <c r="BB57" s="152">
        <v>108.685</v>
      </c>
      <c r="BC57" s="152">
        <v>109.077</v>
      </c>
      <c r="BD57" s="152">
        <v>109.212</v>
      </c>
      <c r="BE57" s="152">
        <v>103.837</v>
      </c>
      <c r="BF57" s="152">
        <v>103.93</v>
      </c>
      <c r="BG57" s="152">
        <v>104.148</v>
      </c>
      <c r="BH57" s="152">
        <v>104.21299999999999</v>
      </c>
      <c r="BI57" s="152">
        <v>104.51900000000001</v>
      </c>
      <c r="BJ57" s="152">
        <v>105.506</v>
      </c>
      <c r="BK57" s="154" t="s">
        <v>122</v>
      </c>
      <c r="BL57" s="152">
        <v>108.50133333333333</v>
      </c>
      <c r="BM57" s="152">
        <v>107.37533333333333</v>
      </c>
      <c r="BN57" s="152">
        <v>104.09699999999999</v>
      </c>
      <c r="BO57" s="155" t="s">
        <v>122</v>
      </c>
    </row>
    <row r="58" spans="1:67" x14ac:dyDescent="0.3">
      <c r="A58" s="174" t="s">
        <v>40</v>
      </c>
      <c r="B58" s="222"/>
      <c r="C58" s="222" t="s">
        <v>31</v>
      </c>
      <c r="D58" s="243">
        <v>1.20411617094949E-2</v>
      </c>
      <c r="E58" s="244">
        <v>7.9255752590118786E-3</v>
      </c>
      <c r="F58" s="244">
        <v>7.450467470813322E-3</v>
      </c>
      <c r="G58" s="244">
        <v>7.3932860446885226E-3</v>
      </c>
      <c r="H58" s="244">
        <v>9.5794709035665442E-3</v>
      </c>
      <c r="I58" s="244">
        <v>9.6343396080553131E-3</v>
      </c>
      <c r="J58" s="244">
        <v>9.5281306715064313E-3</v>
      </c>
      <c r="K58" s="244">
        <v>9.4477094853459669E-3</v>
      </c>
      <c r="L58" s="244">
        <v>7.3027862345369952E-3</v>
      </c>
      <c r="M58" s="244">
        <v>7.2719917551988542E-3</v>
      </c>
      <c r="N58" s="244">
        <v>5.3422402756788754E-3</v>
      </c>
      <c r="O58" s="244">
        <v>5.9009828553826084E-3</v>
      </c>
      <c r="P58" s="243">
        <v>9.1358176459741189E-3</v>
      </c>
      <c r="Q58" s="244">
        <v>8.869415508419673E-3</v>
      </c>
      <c r="R58" s="244">
        <v>8.758645303803464E-3</v>
      </c>
      <c r="S58" s="244">
        <v>7.3062118865703978E-3</v>
      </c>
      <c r="T58" s="175">
        <v>4.9398377734209478E-3</v>
      </c>
      <c r="U58" s="244">
        <v>6.3137024667712181E-3</v>
      </c>
      <c r="V58" s="244">
        <v>6.5683182028004692E-3</v>
      </c>
      <c r="W58" s="244">
        <v>8.7030864256827552E-3</v>
      </c>
      <c r="X58" s="244">
        <v>6.1340285232327572E-3</v>
      </c>
      <c r="Y58" s="244">
        <v>6.7380672083920956E-3</v>
      </c>
      <c r="Z58" s="244">
        <v>9.2373894334210147E-3</v>
      </c>
      <c r="AA58" s="244">
        <v>9.3210454867018195E-3</v>
      </c>
      <c r="AB58" s="244">
        <v>1.2902423627981819E-2</v>
      </c>
      <c r="AC58" s="244">
        <v>1.419992732697125E-2</v>
      </c>
      <c r="AD58" s="244">
        <v>2.3285205468959447E-2</v>
      </c>
      <c r="AE58" s="245">
        <v>2.8661932742549964E-2</v>
      </c>
      <c r="AF58" s="243">
        <v>5.940302048169829E-3</v>
      </c>
      <c r="AG58" s="244">
        <v>7.1903821448430581E-3</v>
      </c>
      <c r="AH58" s="244">
        <v>1.0486690827492453E-2</v>
      </c>
      <c r="AI58" s="246">
        <v>2.2046721698414137E-2</v>
      </c>
      <c r="AJ58" s="175">
        <v>2.7924946923474182E-2</v>
      </c>
      <c r="AK58" s="244">
        <v>2.7458706734125825E-2</v>
      </c>
      <c r="AL58" s="244">
        <v>2.6837494148107766E-2</v>
      </c>
      <c r="AM58" s="244">
        <v>2.4626929633262618E-2</v>
      </c>
      <c r="AN58" s="244">
        <v>2.5710638622161212E-2</v>
      </c>
      <c r="AO58" s="244">
        <v>2.371060512430475E-2</v>
      </c>
      <c r="AP58" s="244">
        <v>2.1242929288143985E-2</v>
      </c>
      <c r="AQ58" s="244">
        <v>2.2182861797550545E-2</v>
      </c>
      <c r="AR58" s="244">
        <v>2.0254383728506298E-2</v>
      </c>
      <c r="AS58" s="244">
        <v>1.816844705505204E-2</v>
      </c>
      <c r="AT58" s="244">
        <v>1.0881769527302652E-2</v>
      </c>
      <c r="AU58" s="245">
        <v>6.2890156202031729E-3</v>
      </c>
      <c r="AV58" s="243">
        <v>2.740686446349477E-2</v>
      </c>
      <c r="AW58" s="244">
        <v>2.4682074322266254E-2</v>
      </c>
      <c r="AX58" s="244">
        <v>2.1225723217073899E-2</v>
      </c>
      <c r="AY58" s="246">
        <v>1.1753030321944462E-2</v>
      </c>
      <c r="AZ58" s="175">
        <v>8.8104497329885584E-3</v>
      </c>
      <c r="BA58" s="290">
        <v>8.9176006255351579E-3</v>
      </c>
      <c r="BB58" s="290">
        <v>1.124902303770142E-2</v>
      </c>
      <c r="BC58" s="290">
        <v>1.3792718857174719E-2</v>
      </c>
      <c r="BD58" s="290">
        <v>1.4274436963083446E-2</v>
      </c>
      <c r="BE58" s="290">
        <v>-3.5680123329525769E-2</v>
      </c>
      <c r="BF58" s="290">
        <v>-3.5747752428490431E-2</v>
      </c>
      <c r="BG58" s="290">
        <v>-3.4942873822033246E-2</v>
      </c>
      <c r="BH58" s="290">
        <v>-3.5493484377313818E-2</v>
      </c>
      <c r="BI58" s="290">
        <v>-3.2141864987498679E-2</v>
      </c>
      <c r="BJ58" s="290">
        <v>-2.3445237367987488E-2</v>
      </c>
      <c r="BK58" s="245" t="s">
        <v>122</v>
      </c>
      <c r="BL58" s="290">
        <v>9.6591085331431906E-3</v>
      </c>
      <c r="BM58" s="244">
        <v>-2.5422128089129551E-3</v>
      </c>
      <c r="BN58" s="244">
        <v>-3.5394594594594687E-2</v>
      </c>
      <c r="BO58" s="246" t="s">
        <v>122</v>
      </c>
    </row>
    <row r="59" spans="1:67" x14ac:dyDescent="0.3">
      <c r="A59" s="236" t="s">
        <v>41</v>
      </c>
      <c r="B59" s="222"/>
      <c r="C59" s="222" t="s">
        <v>34</v>
      </c>
      <c r="D59" s="151">
        <v>100.411</v>
      </c>
      <c r="E59" s="152">
        <v>100.872</v>
      </c>
      <c r="F59" s="152">
        <v>101.545</v>
      </c>
      <c r="G59" s="152">
        <v>102.797</v>
      </c>
      <c r="H59" s="152">
        <v>102.373</v>
      </c>
      <c r="I59" s="152">
        <v>102.349</v>
      </c>
      <c r="J59" s="152">
        <v>102.83199999999999</v>
      </c>
      <c r="K59" s="152">
        <v>103.054</v>
      </c>
      <c r="L59" s="152">
        <v>102.40600000000001</v>
      </c>
      <c r="M59" s="152">
        <v>101.827</v>
      </c>
      <c r="N59" s="152">
        <v>101.643</v>
      </c>
      <c r="O59" s="152">
        <v>102.631</v>
      </c>
      <c r="P59" s="151">
        <v>100.94266666666668</v>
      </c>
      <c r="Q59" s="152">
        <v>102.50633333333333</v>
      </c>
      <c r="R59" s="152">
        <v>102.76400000000001</v>
      </c>
      <c r="S59" s="152">
        <v>102.03366666666666</v>
      </c>
      <c r="T59" s="153">
        <v>103.42100000000001</v>
      </c>
      <c r="U59" s="152">
        <v>101.80200000000001</v>
      </c>
      <c r="V59" s="152">
        <v>99.876999999999995</v>
      </c>
      <c r="W59" s="152">
        <v>99.415999999999997</v>
      </c>
      <c r="X59" s="152">
        <v>98.090999999999994</v>
      </c>
      <c r="Y59" s="152">
        <v>100.349</v>
      </c>
      <c r="Z59" s="152">
        <v>100.113</v>
      </c>
      <c r="AA59" s="152">
        <v>99.807000000000002</v>
      </c>
      <c r="AB59" s="152">
        <v>99.15</v>
      </c>
      <c r="AC59" s="152">
        <v>98.837000000000003</v>
      </c>
      <c r="AD59" s="152">
        <v>98.341999999999999</v>
      </c>
      <c r="AE59" s="154">
        <v>100.062</v>
      </c>
      <c r="AF59" s="151">
        <v>101.7</v>
      </c>
      <c r="AG59" s="152">
        <v>99.285333333333327</v>
      </c>
      <c r="AH59" s="152">
        <v>99.690000000000012</v>
      </c>
      <c r="AI59" s="155">
        <v>99.080333333333328</v>
      </c>
      <c r="AJ59" s="153">
        <v>101.499</v>
      </c>
      <c r="AK59" s="152">
        <v>101.093</v>
      </c>
      <c r="AL59" s="152">
        <v>102.351</v>
      </c>
      <c r="AM59" s="152">
        <v>102.825</v>
      </c>
      <c r="AN59" s="152">
        <v>103.54600000000001</v>
      </c>
      <c r="AO59" s="152">
        <v>104.20099999999999</v>
      </c>
      <c r="AP59" s="152">
        <v>105.39100000000001</v>
      </c>
      <c r="AQ59" s="152">
        <v>105.574</v>
      </c>
      <c r="AR59" s="152">
        <v>105.53700000000001</v>
      </c>
      <c r="AS59" s="152">
        <v>106.229</v>
      </c>
      <c r="AT59" s="152">
        <v>106.989</v>
      </c>
      <c r="AU59" s="154">
        <v>106.782</v>
      </c>
      <c r="AV59" s="151">
        <v>101.64766666666667</v>
      </c>
      <c r="AW59" s="152">
        <v>103.524</v>
      </c>
      <c r="AX59" s="152">
        <v>105.50066666666667</v>
      </c>
      <c r="AY59" s="155">
        <v>106.66666666666667</v>
      </c>
      <c r="AZ59" s="153">
        <v>107.833</v>
      </c>
      <c r="BA59" s="152">
        <v>109.682</v>
      </c>
      <c r="BB59" s="152">
        <v>113.61199999999999</v>
      </c>
      <c r="BC59" s="152">
        <v>116.285</v>
      </c>
      <c r="BD59" s="152">
        <v>114.726</v>
      </c>
      <c r="BE59" s="152">
        <v>119.075</v>
      </c>
      <c r="BF59" s="152">
        <v>118.931</v>
      </c>
      <c r="BG59" s="152">
        <v>116.58199999999999</v>
      </c>
      <c r="BH59" s="152">
        <v>115.194</v>
      </c>
      <c r="BI59" s="152">
        <v>116.78400000000001</v>
      </c>
      <c r="BJ59" s="152">
        <v>115.488</v>
      </c>
      <c r="BK59" s="154" t="s">
        <v>122</v>
      </c>
      <c r="BL59" s="152">
        <v>110.37566666666665</v>
      </c>
      <c r="BM59" s="152">
        <v>116.69533333333334</v>
      </c>
      <c r="BN59" s="152">
        <v>116.90233333333333</v>
      </c>
      <c r="BO59" s="155" t="s">
        <v>122</v>
      </c>
    </row>
    <row r="60" spans="1:67" x14ac:dyDescent="0.3">
      <c r="A60" s="174" t="s">
        <v>41</v>
      </c>
      <c r="B60" s="222"/>
      <c r="C60" s="222" t="s">
        <v>31</v>
      </c>
      <c r="D60" s="243">
        <v>6.5559309121164229E-3</v>
      </c>
      <c r="E60" s="244">
        <v>2.2461887771650878E-2</v>
      </c>
      <c r="F60" s="244">
        <v>2.538599024547878E-2</v>
      </c>
      <c r="G60" s="244">
        <v>2.6573859551010486E-2</v>
      </c>
      <c r="H60" s="244">
        <v>1.6835852917221245E-2</v>
      </c>
      <c r="I60" s="244">
        <v>9.0902816804204183E-3</v>
      </c>
      <c r="J60" s="244">
        <v>5.3674608683749623E-3</v>
      </c>
      <c r="K60" s="244">
        <v>1.0199224858911293E-3</v>
      </c>
      <c r="L60" s="244">
        <v>3.1346119938091021E-3</v>
      </c>
      <c r="M60" s="244">
        <v>-4.6041955854464337E-3</v>
      </c>
      <c r="N60" s="244">
        <v>7.8032045688902936E-3</v>
      </c>
      <c r="O60" s="244">
        <v>1.7982899878989968E-2</v>
      </c>
      <c r="P60" s="243">
        <v>1.8100886217237579E-2</v>
      </c>
      <c r="Q60" s="244">
        <v>1.7462885578065159E-2</v>
      </c>
      <c r="R60" s="244">
        <v>3.1693555209914835E-3</v>
      </c>
      <c r="S60" s="244">
        <v>7.0039345729211592E-3</v>
      </c>
      <c r="T60" s="175">
        <v>2.9976795371024993E-2</v>
      </c>
      <c r="U60" s="244">
        <v>9.2196050440162478E-3</v>
      </c>
      <c r="V60" s="244">
        <v>-1.6426214978581016E-2</v>
      </c>
      <c r="W60" s="244">
        <v>-3.2890064885161933E-2</v>
      </c>
      <c r="X60" s="244">
        <v>-4.1827434968204645E-2</v>
      </c>
      <c r="Y60" s="244">
        <v>-1.9540982325181488E-2</v>
      </c>
      <c r="Z60" s="244">
        <v>-2.6441185623152279E-2</v>
      </c>
      <c r="AA60" s="244">
        <v>-3.1507753216760082E-2</v>
      </c>
      <c r="AB60" s="244">
        <v>-3.179501201101502E-2</v>
      </c>
      <c r="AC60" s="244">
        <v>-2.9363528337277813E-2</v>
      </c>
      <c r="AD60" s="244">
        <v>-3.2476412541935958E-2</v>
      </c>
      <c r="AE60" s="245">
        <v>-2.5031423254182526E-2</v>
      </c>
      <c r="AF60" s="243">
        <v>7.5026087415957657E-3</v>
      </c>
      <c r="AG60" s="244">
        <v>-3.1422448694227056E-2</v>
      </c>
      <c r="AH60" s="244">
        <v>-2.9913199174808277E-2</v>
      </c>
      <c r="AI60" s="246">
        <v>-2.8944694724943727E-2</v>
      </c>
      <c r="AJ60" s="175">
        <v>-1.8584233376200247E-2</v>
      </c>
      <c r="AK60" s="244">
        <v>-6.9644997151333144E-3</v>
      </c>
      <c r="AL60" s="244">
        <v>2.4770467675240441E-2</v>
      </c>
      <c r="AM60" s="244">
        <v>3.4290255089723873E-2</v>
      </c>
      <c r="AN60" s="244">
        <v>5.5611625939178989E-2</v>
      </c>
      <c r="AO60" s="244">
        <v>3.8386032745717245E-2</v>
      </c>
      <c r="AP60" s="244">
        <v>5.2720425918711983E-2</v>
      </c>
      <c r="AQ60" s="244">
        <v>5.7781518330377535E-2</v>
      </c>
      <c r="AR60" s="244">
        <v>6.4417549167927315E-2</v>
      </c>
      <c r="AS60" s="244">
        <v>7.4789805437234944E-2</v>
      </c>
      <c r="AT60" s="244">
        <v>8.7927843647678403E-2</v>
      </c>
      <c r="AU60" s="245">
        <v>6.7158361815674403E-2</v>
      </c>
      <c r="AV60" s="243">
        <v>-5.1458538184205398E-4</v>
      </c>
      <c r="AW60" s="244">
        <v>4.2691770519982887E-2</v>
      </c>
      <c r="AX60" s="244">
        <v>5.8287357474838618E-2</v>
      </c>
      <c r="AY60" s="246">
        <v>7.656749910005696E-2</v>
      </c>
      <c r="AZ60" s="175">
        <v>6.2404555709908466E-2</v>
      </c>
      <c r="BA60" s="290">
        <v>8.4961372201833849E-2</v>
      </c>
      <c r="BB60" s="290">
        <v>0.11002335101757681</v>
      </c>
      <c r="BC60" s="290">
        <v>0.13090201799173357</v>
      </c>
      <c r="BD60" s="290">
        <v>0.10797133641087057</v>
      </c>
      <c r="BE60" s="290">
        <v>0.14274335179124975</v>
      </c>
      <c r="BF60" s="290">
        <v>0.12847396836542019</v>
      </c>
      <c r="BG60" s="290">
        <v>0.10426809631159188</v>
      </c>
      <c r="BH60" s="290">
        <v>9.150345376503026E-2</v>
      </c>
      <c r="BI60" s="290">
        <v>9.9360814843404477E-2</v>
      </c>
      <c r="BJ60" s="290">
        <v>7.9438073072932699E-2</v>
      </c>
      <c r="BK60" s="245" t="s">
        <v>122</v>
      </c>
      <c r="BL60" s="290">
        <v>8.5865227271981787E-2</v>
      </c>
      <c r="BM60" s="244">
        <v>0.12722975670697942</v>
      </c>
      <c r="BN60" s="244">
        <v>0.10807198690687568</v>
      </c>
      <c r="BO60" s="246" t="s">
        <v>122</v>
      </c>
    </row>
    <row r="61" spans="1:67" x14ac:dyDescent="0.3">
      <c r="A61" s="236" t="s">
        <v>42</v>
      </c>
      <c r="B61" s="222"/>
      <c r="C61" s="222" t="s">
        <v>34</v>
      </c>
      <c r="D61" s="151">
        <v>112.592</v>
      </c>
      <c r="E61" s="152">
        <v>112.527</v>
      </c>
      <c r="F61" s="152">
        <v>112.458</v>
      </c>
      <c r="G61" s="152">
        <v>112.468</v>
      </c>
      <c r="H61" s="152">
        <v>109.039</v>
      </c>
      <c r="I61" s="152">
        <v>108.42400000000001</v>
      </c>
      <c r="J61" s="152">
        <v>107.72</v>
      </c>
      <c r="K61" s="152">
        <v>107.72499999999999</v>
      </c>
      <c r="L61" s="152">
        <v>107.648</v>
      </c>
      <c r="M61" s="152">
        <v>107.801</v>
      </c>
      <c r="N61" s="152">
        <v>107.82</v>
      </c>
      <c r="O61" s="152">
        <v>107.71</v>
      </c>
      <c r="P61" s="151">
        <v>112.52566666666667</v>
      </c>
      <c r="Q61" s="152">
        <v>109.97700000000002</v>
      </c>
      <c r="R61" s="152">
        <v>107.69766666666665</v>
      </c>
      <c r="S61" s="152">
        <v>107.77699999999999</v>
      </c>
      <c r="T61" s="153">
        <v>107.404</v>
      </c>
      <c r="U61" s="152">
        <v>107.738</v>
      </c>
      <c r="V61" s="152">
        <v>107.61</v>
      </c>
      <c r="W61" s="152">
        <v>107.64100000000001</v>
      </c>
      <c r="X61" s="152">
        <v>107.598</v>
      </c>
      <c r="Y61" s="152">
        <v>107.578</v>
      </c>
      <c r="Z61" s="152">
        <v>107.042</v>
      </c>
      <c r="AA61" s="152">
        <v>106.649</v>
      </c>
      <c r="AB61" s="152">
        <v>106.49</v>
      </c>
      <c r="AC61" s="152">
        <v>106.41</v>
      </c>
      <c r="AD61" s="152">
        <v>106.19799999999999</v>
      </c>
      <c r="AE61" s="154">
        <v>106.508</v>
      </c>
      <c r="AF61" s="151">
        <v>107.584</v>
      </c>
      <c r="AG61" s="152">
        <v>107.60566666666666</v>
      </c>
      <c r="AH61" s="152">
        <v>106.72699999999999</v>
      </c>
      <c r="AI61" s="155">
        <v>106.372</v>
      </c>
      <c r="AJ61" s="153">
        <v>106.142</v>
      </c>
      <c r="AK61" s="152">
        <v>107.199</v>
      </c>
      <c r="AL61" s="152">
        <v>106.864</v>
      </c>
      <c r="AM61" s="152">
        <v>106.892</v>
      </c>
      <c r="AN61" s="152">
        <v>107.896</v>
      </c>
      <c r="AO61" s="152">
        <v>107.809</v>
      </c>
      <c r="AP61" s="152">
        <v>108.029</v>
      </c>
      <c r="AQ61" s="152">
        <v>107.82599999999999</v>
      </c>
      <c r="AR61" s="152">
        <v>107.863</v>
      </c>
      <c r="AS61" s="152">
        <v>107.952</v>
      </c>
      <c r="AT61" s="152">
        <v>106.735</v>
      </c>
      <c r="AU61" s="154">
        <v>107.46599999999999</v>
      </c>
      <c r="AV61" s="151">
        <v>106.73500000000001</v>
      </c>
      <c r="AW61" s="152">
        <v>107.53233333333333</v>
      </c>
      <c r="AX61" s="152">
        <v>107.90599999999999</v>
      </c>
      <c r="AY61" s="155">
        <v>107.38433333333334</v>
      </c>
      <c r="AZ61" s="153">
        <v>108.944</v>
      </c>
      <c r="BA61" s="152">
        <v>108.702</v>
      </c>
      <c r="BB61" s="152">
        <v>108.828</v>
      </c>
      <c r="BC61" s="152">
        <v>110.286</v>
      </c>
      <c r="BD61" s="152">
        <v>110.25</v>
      </c>
      <c r="BE61" s="152">
        <v>110.017</v>
      </c>
      <c r="BF61" s="152">
        <v>109.977</v>
      </c>
      <c r="BG61" s="152">
        <v>110.039</v>
      </c>
      <c r="BH61" s="152">
        <v>109.843</v>
      </c>
      <c r="BI61" s="152">
        <v>109.51</v>
      </c>
      <c r="BJ61" s="152">
        <v>108.779</v>
      </c>
      <c r="BK61" s="154" t="s">
        <v>122</v>
      </c>
      <c r="BL61" s="152">
        <v>108.82466666666669</v>
      </c>
      <c r="BM61" s="152">
        <v>110.18433333333333</v>
      </c>
      <c r="BN61" s="152">
        <v>109.95300000000002</v>
      </c>
      <c r="BO61" s="155" t="s">
        <v>122</v>
      </c>
    </row>
    <row r="62" spans="1:67" x14ac:dyDescent="0.3">
      <c r="A62" s="174" t="s">
        <v>42</v>
      </c>
      <c r="B62" s="222"/>
      <c r="C62" s="222" t="s">
        <v>31</v>
      </c>
      <c r="D62" s="243">
        <v>1.6458049765584804E-3</v>
      </c>
      <c r="E62" s="244">
        <v>1.8665671164200148E-4</v>
      </c>
      <c r="F62" s="244">
        <v>3.0242652814322924E-4</v>
      </c>
      <c r="G62" s="244">
        <v>-2.7487630566244547E-3</v>
      </c>
      <c r="H62" s="244">
        <v>-3.3676299860863707E-2</v>
      </c>
      <c r="I62" s="244">
        <v>-3.7625484853057285E-2</v>
      </c>
      <c r="J62" s="244">
        <v>-4.0305049713124957E-2</v>
      </c>
      <c r="K62" s="244">
        <v>-4.0303254371976606E-2</v>
      </c>
      <c r="L62" s="244">
        <v>-3.9286033020972722E-2</v>
      </c>
      <c r="M62" s="244">
        <v>-3.9215336761704404E-2</v>
      </c>
      <c r="N62" s="244">
        <v>-3.8694721825962827E-2</v>
      </c>
      <c r="O62" s="244">
        <v>-4.1794178350295398E-2</v>
      </c>
      <c r="P62" s="243">
        <v>7.1145471738942037E-4</v>
      </c>
      <c r="Q62" s="244">
        <v>-2.468073785030141E-2</v>
      </c>
      <c r="R62" s="244">
        <v>-3.9965175326778589E-2</v>
      </c>
      <c r="S62" s="244">
        <v>-3.9902722637772572E-2</v>
      </c>
      <c r="T62" s="175">
        <v>-4.6077874094074218E-2</v>
      </c>
      <c r="U62" s="244">
        <v>-4.2558674806935246E-2</v>
      </c>
      <c r="V62" s="244">
        <v>-4.3109427519607377E-2</v>
      </c>
      <c r="W62" s="244">
        <v>-4.2918874702137517E-2</v>
      </c>
      <c r="X62" s="244">
        <v>-1.3215455020680621E-2</v>
      </c>
      <c r="Y62" s="244">
        <v>-7.802700509112412E-3</v>
      </c>
      <c r="Z62" s="244">
        <v>-6.2940958039361308E-3</v>
      </c>
      <c r="AA62" s="244">
        <v>-9.9883963796703768E-3</v>
      </c>
      <c r="AB62" s="244">
        <v>-1.0757282996432877E-2</v>
      </c>
      <c r="AC62" s="244">
        <v>-1.2903405348744457E-2</v>
      </c>
      <c r="AD62" s="244">
        <v>-1.5043591170469313E-2</v>
      </c>
      <c r="AE62" s="245">
        <v>-1.1159595209358457E-2</v>
      </c>
      <c r="AF62" s="243">
        <v>-4.3915906593162413E-2</v>
      </c>
      <c r="AG62" s="244">
        <v>-2.1562084193361825E-2</v>
      </c>
      <c r="AH62" s="244">
        <v>-9.0128848350164749E-3</v>
      </c>
      <c r="AI62" s="246">
        <v>-1.3036176549727559E-2</v>
      </c>
      <c r="AJ62" s="175">
        <v>-1.1750027931920641E-2</v>
      </c>
      <c r="AK62" s="244">
        <v>-5.0028773506097931E-3</v>
      </c>
      <c r="AL62" s="244">
        <v>-6.9324412229346422E-3</v>
      </c>
      <c r="AM62" s="244">
        <v>-6.9583151401418778E-3</v>
      </c>
      <c r="AN62" s="244">
        <v>2.7695682075874117E-3</v>
      </c>
      <c r="AO62" s="244">
        <v>2.1472791834760583E-3</v>
      </c>
      <c r="AP62" s="244">
        <v>9.2206797331888871E-3</v>
      </c>
      <c r="AQ62" s="244">
        <v>1.1036202871100471E-2</v>
      </c>
      <c r="AR62" s="244">
        <v>1.2893229411212275E-2</v>
      </c>
      <c r="AS62" s="244">
        <v>1.449111925570918E-2</v>
      </c>
      <c r="AT62" s="244">
        <v>5.0565924028703078E-3</v>
      </c>
      <c r="AU62" s="245">
        <v>8.9946295113982437E-3</v>
      </c>
      <c r="AV62" s="243">
        <v>-7.8915080309338703E-3</v>
      </c>
      <c r="AW62" s="244">
        <v>-6.8150066446318839E-4</v>
      </c>
      <c r="AX62" s="244">
        <v>1.1046876610417254E-2</v>
      </c>
      <c r="AY62" s="246">
        <v>9.5169154790108752E-3</v>
      </c>
      <c r="AZ62" s="175">
        <v>2.6398598104426158E-2</v>
      </c>
      <c r="BA62" s="290">
        <v>1.4020653177734915E-2</v>
      </c>
      <c r="BB62" s="290">
        <v>1.837849977541552E-2</v>
      </c>
      <c r="BC62" s="290">
        <v>3.1751674587434026E-2</v>
      </c>
      <c r="BD62" s="290">
        <v>2.1817305553496025E-2</v>
      </c>
      <c r="BE62" s="290">
        <v>2.0480664879555518E-2</v>
      </c>
      <c r="BF62" s="290">
        <v>1.8032195058734289E-2</v>
      </c>
      <c r="BG62" s="290">
        <v>2.052380687403783E-2</v>
      </c>
      <c r="BH62" s="290">
        <v>1.8356619044528771E-2</v>
      </c>
      <c r="BI62" s="290">
        <v>1.4432340299392478E-2</v>
      </c>
      <c r="BJ62" s="290">
        <v>1.9150231882700125E-2</v>
      </c>
      <c r="BK62" s="245" t="s">
        <v>122</v>
      </c>
      <c r="BL62" s="290">
        <v>1.957808279071226E-2</v>
      </c>
      <c r="BM62" s="244">
        <v>2.4662349618874334E-2</v>
      </c>
      <c r="BN62" s="244">
        <v>1.897021481659987E-2</v>
      </c>
      <c r="BO62" s="246" t="s">
        <v>122</v>
      </c>
    </row>
    <row r="63" spans="1:67" x14ac:dyDescent="0.3">
      <c r="A63" s="236" t="s">
        <v>43</v>
      </c>
      <c r="B63" s="222"/>
      <c r="C63" s="222" t="s">
        <v>34</v>
      </c>
      <c r="D63" s="151">
        <v>100.685</v>
      </c>
      <c r="E63" s="152">
        <v>100.789</v>
      </c>
      <c r="F63" s="152">
        <v>100.182</v>
      </c>
      <c r="G63" s="152">
        <v>101.485</v>
      </c>
      <c r="H63" s="152">
        <v>100.542</v>
      </c>
      <c r="I63" s="152">
        <v>100.76900000000001</v>
      </c>
      <c r="J63" s="152">
        <v>101.068</v>
      </c>
      <c r="K63" s="152">
        <v>102.583</v>
      </c>
      <c r="L63" s="152">
        <v>99.057000000000002</v>
      </c>
      <c r="M63" s="152">
        <v>99.427000000000007</v>
      </c>
      <c r="N63" s="152">
        <v>99.674000000000007</v>
      </c>
      <c r="O63" s="152">
        <v>100.517</v>
      </c>
      <c r="P63" s="151">
        <v>100.55200000000001</v>
      </c>
      <c r="Q63" s="152">
        <v>100.932</v>
      </c>
      <c r="R63" s="152">
        <v>100.90266666666668</v>
      </c>
      <c r="S63" s="152">
        <v>99.87266666666666</v>
      </c>
      <c r="T63" s="153">
        <v>99.381</v>
      </c>
      <c r="U63" s="152">
        <v>99.165000000000006</v>
      </c>
      <c r="V63" s="152">
        <v>98.177999999999997</v>
      </c>
      <c r="W63" s="152">
        <v>99.045000000000002</v>
      </c>
      <c r="X63" s="152">
        <v>97.445999999999998</v>
      </c>
      <c r="Y63" s="152">
        <v>97.616</v>
      </c>
      <c r="Z63" s="152">
        <v>98.215999999999994</v>
      </c>
      <c r="AA63" s="152">
        <v>99.433999999999997</v>
      </c>
      <c r="AB63" s="152">
        <v>99.247</v>
      </c>
      <c r="AC63" s="152">
        <v>99.147999999999996</v>
      </c>
      <c r="AD63" s="152">
        <v>98.355999999999995</v>
      </c>
      <c r="AE63" s="154">
        <v>98.385999999999996</v>
      </c>
      <c r="AF63" s="151">
        <v>98.908000000000001</v>
      </c>
      <c r="AG63" s="152">
        <v>98.035666666666657</v>
      </c>
      <c r="AH63" s="152">
        <v>98.965666666666664</v>
      </c>
      <c r="AI63" s="155">
        <v>98.63</v>
      </c>
      <c r="AJ63" s="153">
        <v>98.893000000000001</v>
      </c>
      <c r="AK63" s="152">
        <v>99.308999999999997</v>
      </c>
      <c r="AL63" s="152">
        <v>99.05</v>
      </c>
      <c r="AM63" s="152">
        <v>98.736000000000004</v>
      </c>
      <c r="AN63" s="152">
        <v>98.183999999999997</v>
      </c>
      <c r="AO63" s="152">
        <v>98.498000000000005</v>
      </c>
      <c r="AP63" s="152">
        <v>99.468999999999994</v>
      </c>
      <c r="AQ63" s="152">
        <v>99.869</v>
      </c>
      <c r="AR63" s="152">
        <v>99.954999999999998</v>
      </c>
      <c r="AS63" s="152">
        <v>100.17100000000001</v>
      </c>
      <c r="AT63" s="152">
        <v>101.35899999999999</v>
      </c>
      <c r="AU63" s="154">
        <v>101.51300000000001</v>
      </c>
      <c r="AV63" s="151">
        <v>99.084000000000003</v>
      </c>
      <c r="AW63" s="152">
        <v>98.472666666666669</v>
      </c>
      <c r="AX63" s="152">
        <v>99.76433333333334</v>
      </c>
      <c r="AY63" s="155">
        <v>101.01433333333334</v>
      </c>
      <c r="AZ63" s="153">
        <v>102.009</v>
      </c>
      <c r="BA63" s="152">
        <v>102.248</v>
      </c>
      <c r="BB63" s="152">
        <v>102.08</v>
      </c>
      <c r="BC63" s="152">
        <v>103.58799999999999</v>
      </c>
      <c r="BD63" s="152">
        <v>103.765</v>
      </c>
      <c r="BE63" s="152">
        <v>103.873</v>
      </c>
      <c r="BF63" s="152">
        <v>103.762</v>
      </c>
      <c r="BG63" s="152">
        <v>103.81100000000001</v>
      </c>
      <c r="BH63" s="152">
        <v>103.102</v>
      </c>
      <c r="BI63" s="152">
        <v>103.56699999999999</v>
      </c>
      <c r="BJ63" s="152">
        <v>104.738</v>
      </c>
      <c r="BK63" s="154" t="s">
        <v>122</v>
      </c>
      <c r="BL63" s="152">
        <v>102.11233333333332</v>
      </c>
      <c r="BM63" s="152">
        <v>103.742</v>
      </c>
      <c r="BN63" s="152">
        <v>103.55833333333334</v>
      </c>
      <c r="BO63" s="155" t="s">
        <v>122</v>
      </c>
    </row>
    <row r="64" spans="1:67" x14ac:dyDescent="0.3">
      <c r="A64" s="174" t="s">
        <v>43</v>
      </c>
      <c r="B64" s="222"/>
      <c r="C64" s="222" t="s">
        <v>31</v>
      </c>
      <c r="D64" s="243">
        <v>1.0538979309797014E-3</v>
      </c>
      <c r="E64" s="244">
        <v>4.5660740696632727E-4</v>
      </c>
      <c r="F64" s="244">
        <v>-9.2075202990713478E-3</v>
      </c>
      <c r="G64" s="244">
        <v>7.0753780812128752E-3</v>
      </c>
      <c r="H64" s="244">
        <v>-3.9768547056127088E-4</v>
      </c>
      <c r="I64" s="244">
        <v>-2.5340262311308948E-3</v>
      </c>
      <c r="J64" s="244">
        <v>-9.0945037564253543E-4</v>
      </c>
      <c r="K64" s="244">
        <v>3.6984491952448194E-3</v>
      </c>
      <c r="L64" s="244">
        <v>-1.3690855504221843E-2</v>
      </c>
      <c r="M64" s="244">
        <v>-9.7463928298694217E-4</v>
      </c>
      <c r="N64" s="244">
        <v>5.7921291624623448E-3</v>
      </c>
      <c r="O64" s="244">
        <v>7.3357719096055971E-3</v>
      </c>
      <c r="P64" s="243">
        <v>-2.5757600806784338E-3</v>
      </c>
      <c r="Q64" s="244">
        <v>1.3790640223030942E-3</v>
      </c>
      <c r="R64" s="244">
        <v>-3.58463052630539E-3</v>
      </c>
      <c r="S64" s="244">
        <v>4.0514863827832764E-3</v>
      </c>
      <c r="T64" s="175">
        <v>-1.2951283706609758E-2</v>
      </c>
      <c r="U64" s="244">
        <v>-1.6112869459960849E-2</v>
      </c>
      <c r="V64" s="244">
        <v>-2.0003593459903043E-2</v>
      </c>
      <c r="W64" s="244">
        <v>-2.4042962014090678E-2</v>
      </c>
      <c r="X64" s="244">
        <v>-3.0793101390463703E-2</v>
      </c>
      <c r="Y64" s="244">
        <v>-3.1289384632178494E-2</v>
      </c>
      <c r="Z64" s="244">
        <v>-2.8218625084101775E-2</v>
      </c>
      <c r="AA64" s="244">
        <v>-3.0697094060419376E-2</v>
      </c>
      <c r="AB64" s="244">
        <v>1.9180875657450259E-3</v>
      </c>
      <c r="AC64" s="244">
        <v>-2.8060788317057473E-3</v>
      </c>
      <c r="AD64" s="244">
        <v>-1.322310732989564E-2</v>
      </c>
      <c r="AE64" s="245">
        <v>-2.120039396321019E-2</v>
      </c>
      <c r="AF64" s="243">
        <v>-1.6349749383403667E-2</v>
      </c>
      <c r="AG64" s="244">
        <v>-2.8695887660339092E-2</v>
      </c>
      <c r="AH64" s="244">
        <v>-1.919671762887018E-2</v>
      </c>
      <c r="AI64" s="246">
        <v>-1.2442510129564962E-2</v>
      </c>
      <c r="AJ64" s="175">
        <v>-4.9103953471991701E-3</v>
      </c>
      <c r="AK64" s="244">
        <v>1.4521252458024492E-3</v>
      </c>
      <c r="AL64" s="244">
        <v>8.8818268858604204E-3</v>
      </c>
      <c r="AM64" s="244">
        <v>-3.119794033015353E-3</v>
      </c>
      <c r="AN64" s="244">
        <v>7.5734252816945964E-3</v>
      </c>
      <c r="AO64" s="244">
        <v>9.0354040321258822E-3</v>
      </c>
      <c r="AP64" s="244">
        <v>1.2757595503787513E-2</v>
      </c>
      <c r="AQ64" s="244">
        <v>4.3747611480982581E-3</v>
      </c>
      <c r="AR64" s="244">
        <v>7.1337168881680669E-3</v>
      </c>
      <c r="AS64" s="244">
        <v>1.0317908581111083E-2</v>
      </c>
      <c r="AT64" s="244">
        <v>3.0531945178738484E-2</v>
      </c>
      <c r="AU64" s="245">
        <v>3.1782977252861284E-2</v>
      </c>
      <c r="AV64" s="243">
        <v>1.779431390787418E-3</v>
      </c>
      <c r="AW64" s="244">
        <v>4.4575613637214875E-3</v>
      </c>
      <c r="AX64" s="244">
        <v>8.0701388023456926E-3</v>
      </c>
      <c r="AY64" s="246">
        <v>2.4174524316469076E-2</v>
      </c>
      <c r="AZ64" s="175">
        <v>3.1508802443044603E-2</v>
      </c>
      <c r="BA64" s="290">
        <v>2.9594497981049132E-2</v>
      </c>
      <c r="BB64" s="290">
        <v>3.0590610802625092E-2</v>
      </c>
      <c r="BC64" s="290">
        <v>4.9141144060929919E-2</v>
      </c>
      <c r="BD64" s="290">
        <v>5.6842255357288422E-2</v>
      </c>
      <c r="BE64" s="290">
        <v>5.4569635931694054E-2</v>
      </c>
      <c r="BF64" s="290">
        <v>4.3159175220420565E-2</v>
      </c>
      <c r="BG64" s="290">
        <v>3.9471707937398008E-2</v>
      </c>
      <c r="BH64" s="290">
        <v>3.1484167875543957E-2</v>
      </c>
      <c r="BI64" s="290">
        <v>3.3902027532918454E-2</v>
      </c>
      <c r="BJ64" s="290">
        <v>3.3336950838110085E-2</v>
      </c>
      <c r="BK64" s="245" t="s">
        <v>122</v>
      </c>
      <c r="BL64" s="290">
        <v>3.0563293098111923E-2</v>
      </c>
      <c r="BM64" s="244">
        <v>5.3510618851931861E-2</v>
      </c>
      <c r="BN64" s="244">
        <v>3.8029623145212181E-2</v>
      </c>
      <c r="BO64" s="246" t="s">
        <v>122</v>
      </c>
    </row>
    <row r="65" spans="1:67" x14ac:dyDescent="0.3">
      <c r="A65" s="236" t="s">
        <v>44</v>
      </c>
      <c r="B65" s="222"/>
      <c r="C65" s="222" t="s">
        <v>34</v>
      </c>
      <c r="D65" s="151">
        <v>106.535</v>
      </c>
      <c r="E65" s="152">
        <v>106.566</v>
      </c>
      <c r="F65" s="152">
        <v>106.577</v>
      </c>
      <c r="G65" s="152">
        <v>106.583</v>
      </c>
      <c r="H65" s="152">
        <v>106.59099999999999</v>
      </c>
      <c r="I65" s="152">
        <v>106.60599999999999</v>
      </c>
      <c r="J65" s="152">
        <v>106.545</v>
      </c>
      <c r="K65" s="152">
        <v>106.601</v>
      </c>
      <c r="L65" s="152">
        <v>106.673</v>
      </c>
      <c r="M65" s="152">
        <v>105.831</v>
      </c>
      <c r="N65" s="152">
        <v>105.893</v>
      </c>
      <c r="O65" s="152">
        <v>105.899</v>
      </c>
      <c r="P65" s="151">
        <v>106.55933333333333</v>
      </c>
      <c r="Q65" s="152">
        <v>106.59333333333332</v>
      </c>
      <c r="R65" s="152">
        <v>106.60633333333334</v>
      </c>
      <c r="S65" s="152">
        <v>105.87433333333333</v>
      </c>
      <c r="T65" s="153">
        <v>105.901</v>
      </c>
      <c r="U65" s="152">
        <v>105.958</v>
      </c>
      <c r="V65" s="152">
        <v>105.959</v>
      </c>
      <c r="W65" s="152">
        <v>105.959</v>
      </c>
      <c r="X65" s="152">
        <v>105.929</v>
      </c>
      <c r="Y65" s="152">
        <v>105.92400000000001</v>
      </c>
      <c r="Z65" s="152">
        <v>105.824</v>
      </c>
      <c r="AA65" s="152">
        <v>105.803</v>
      </c>
      <c r="AB65" s="152">
        <v>105.773</v>
      </c>
      <c r="AC65" s="152">
        <v>104.28100000000001</v>
      </c>
      <c r="AD65" s="152">
        <v>104.31</v>
      </c>
      <c r="AE65" s="154">
        <v>104.316</v>
      </c>
      <c r="AF65" s="151">
        <v>105.93933333333332</v>
      </c>
      <c r="AG65" s="152">
        <v>105.93733333333334</v>
      </c>
      <c r="AH65" s="152">
        <v>105.8</v>
      </c>
      <c r="AI65" s="155">
        <v>104.30233333333335</v>
      </c>
      <c r="AJ65" s="153">
        <v>104.39700000000001</v>
      </c>
      <c r="AK65" s="152">
        <v>104.264</v>
      </c>
      <c r="AL65" s="152">
        <v>104.133</v>
      </c>
      <c r="AM65" s="152">
        <v>104.157</v>
      </c>
      <c r="AN65" s="152">
        <v>104.188</v>
      </c>
      <c r="AO65" s="152">
        <v>104.283</v>
      </c>
      <c r="AP65" s="152">
        <v>104.34099999999999</v>
      </c>
      <c r="AQ65" s="152">
        <v>104.47</v>
      </c>
      <c r="AR65" s="152">
        <v>104.532</v>
      </c>
      <c r="AS65" s="152">
        <v>105.44799999999999</v>
      </c>
      <c r="AT65" s="152">
        <v>105.50700000000001</v>
      </c>
      <c r="AU65" s="154">
        <v>105.524</v>
      </c>
      <c r="AV65" s="151">
        <v>104.26466666666666</v>
      </c>
      <c r="AW65" s="152">
        <v>104.20933333333333</v>
      </c>
      <c r="AX65" s="152">
        <v>104.44766666666665</v>
      </c>
      <c r="AY65" s="155">
        <v>105.49299999999999</v>
      </c>
      <c r="AZ65" s="153">
        <v>105.557</v>
      </c>
      <c r="BA65" s="152">
        <v>105.622</v>
      </c>
      <c r="BB65" s="152">
        <v>105.637</v>
      </c>
      <c r="BC65" s="152">
        <v>105.637</v>
      </c>
      <c r="BD65" s="152">
        <v>105.663</v>
      </c>
      <c r="BE65" s="152">
        <v>105.676</v>
      </c>
      <c r="BF65" s="152">
        <v>105.643</v>
      </c>
      <c r="BG65" s="152">
        <v>105.69199999999999</v>
      </c>
      <c r="BH65" s="152">
        <v>105.84699999999999</v>
      </c>
      <c r="BI65" s="152">
        <v>108.09</v>
      </c>
      <c r="BJ65" s="152">
        <v>108.249</v>
      </c>
      <c r="BK65" s="154" t="s">
        <v>122</v>
      </c>
      <c r="BL65" s="152">
        <v>105.60533333333335</v>
      </c>
      <c r="BM65" s="152">
        <v>105.65866666666666</v>
      </c>
      <c r="BN65" s="152">
        <v>105.72733333333332</v>
      </c>
      <c r="BO65" s="155" t="s">
        <v>122</v>
      </c>
    </row>
    <row r="66" spans="1:67" x14ac:dyDescent="0.3">
      <c r="A66" s="174" t="s">
        <v>44</v>
      </c>
      <c r="B66" s="222"/>
      <c r="C66" s="222" t="s">
        <v>31</v>
      </c>
      <c r="D66" s="243">
        <v>1.3566868679180714E-2</v>
      </c>
      <c r="E66" s="244">
        <v>1.3813573834122935E-2</v>
      </c>
      <c r="F66" s="244">
        <v>1.3918222120745014E-2</v>
      </c>
      <c r="G66" s="244">
        <v>1.4245475134651712E-2</v>
      </c>
      <c r="H66" s="244">
        <v>1.4369867054938652E-2</v>
      </c>
      <c r="I66" s="244">
        <v>1.4416077494742581E-2</v>
      </c>
      <c r="J66" s="244">
        <v>1.3372773185973017E-2</v>
      </c>
      <c r="K66" s="244">
        <v>1.3760769918405486E-2</v>
      </c>
      <c r="L66" s="244">
        <v>1.4059737247371373E-2</v>
      </c>
      <c r="M66" s="244">
        <v>-4.1965806336271786E-3</v>
      </c>
      <c r="N66" s="244">
        <v>-4.6527803887657622E-3</v>
      </c>
      <c r="O66" s="244">
        <v>-4.7741220032516199E-3</v>
      </c>
      <c r="P66" s="243">
        <v>1.3766224705632414E-2</v>
      </c>
      <c r="Q66" s="244">
        <v>1.4343807294342929E-2</v>
      </c>
      <c r="R66" s="244">
        <v>1.3731152155239384E-2</v>
      </c>
      <c r="S66" s="244">
        <v>1.0342493230377367E-4</v>
      </c>
      <c r="T66" s="175">
        <v>-5.9510958839817359E-3</v>
      </c>
      <c r="U66" s="244">
        <v>-5.7053844565810152E-3</v>
      </c>
      <c r="V66" s="244">
        <v>-5.7986244686939869E-3</v>
      </c>
      <c r="W66" s="244">
        <v>-5.8545921957534122E-3</v>
      </c>
      <c r="X66" s="244">
        <v>-6.2106556838756434E-3</v>
      </c>
      <c r="Y66" s="244">
        <v>-6.3973885147176187E-3</v>
      </c>
      <c r="Z66" s="244">
        <v>-6.7670937162701249E-3</v>
      </c>
      <c r="AA66" s="244">
        <v>-7.4858584816277583E-3</v>
      </c>
      <c r="AB66" s="244">
        <v>-8.4369990531813245E-3</v>
      </c>
      <c r="AC66" s="244">
        <v>-1.4645992195103475E-2</v>
      </c>
      <c r="AD66" s="244">
        <v>-1.4949052345291989E-2</v>
      </c>
      <c r="AE66" s="245">
        <v>-1.4948205365489855E-2</v>
      </c>
      <c r="AF66" s="243">
        <v>-5.8183547194364761E-3</v>
      </c>
      <c r="AG66" s="244">
        <v>-6.154231033835552E-3</v>
      </c>
      <c r="AH66" s="244">
        <v>-7.5636531913364285E-3</v>
      </c>
      <c r="AI66" s="246">
        <v>-1.4847791249374017E-2</v>
      </c>
      <c r="AJ66" s="175">
        <v>-1.4201943324425627E-2</v>
      </c>
      <c r="AK66" s="244">
        <v>-1.5987466732101437E-2</v>
      </c>
      <c r="AL66" s="244">
        <v>-1.7233080719901182E-2</v>
      </c>
      <c r="AM66" s="244">
        <v>-1.7006578016025172E-2</v>
      </c>
      <c r="AN66" s="244">
        <v>-1.6435537010639222E-2</v>
      </c>
      <c r="AO66" s="244">
        <v>-1.5492239719043965E-2</v>
      </c>
      <c r="AP66" s="244">
        <v>-1.4013834290898046E-2</v>
      </c>
      <c r="AQ66" s="244">
        <v>-1.2598886610020515E-2</v>
      </c>
      <c r="AR66" s="244">
        <v>-1.1732672799296608E-2</v>
      </c>
      <c r="AS66" s="244">
        <v>1.1190916849665769E-2</v>
      </c>
      <c r="AT66" s="244">
        <v>1.1475409836065608E-2</v>
      </c>
      <c r="AU66" s="245">
        <v>1.1580198627247852E-2</v>
      </c>
      <c r="AV66" s="243">
        <v>-1.5807789363723897E-2</v>
      </c>
      <c r="AW66" s="244">
        <v>-1.6311530086969735E-2</v>
      </c>
      <c r="AX66" s="244">
        <v>-1.2781978575929567E-2</v>
      </c>
      <c r="AY66" s="246">
        <v>1.1415532410588229E-2</v>
      </c>
      <c r="AZ66" s="175">
        <v>1.1111430405088355E-2</v>
      </c>
      <c r="BA66" s="290">
        <v>1.3024629785927999E-2</v>
      </c>
      <c r="BB66" s="290">
        <v>1.4443067999577579E-2</v>
      </c>
      <c r="BC66" s="290">
        <v>1.4209318624768486E-2</v>
      </c>
      <c r="BD66" s="290">
        <v>1.4157100625791657E-2</v>
      </c>
      <c r="BE66" s="290">
        <v>1.3357881917474685E-2</v>
      </c>
      <c r="BF66" s="290">
        <v>1.247831628985736E-2</v>
      </c>
      <c r="BG66" s="290">
        <v>1.1697137934335159E-2</v>
      </c>
      <c r="BH66" s="290">
        <v>1.2579879845406197E-2</v>
      </c>
      <c r="BI66" s="290">
        <v>2.5055003414005059E-2</v>
      </c>
      <c r="BJ66" s="290">
        <v>2.5988796951860849E-2</v>
      </c>
      <c r="BK66" s="245" t="s">
        <v>122</v>
      </c>
      <c r="BL66" s="290">
        <v>1.2858302908623814E-2</v>
      </c>
      <c r="BM66" s="244">
        <v>1.3907903322798933E-2</v>
      </c>
      <c r="BN66" s="244">
        <v>1.2251749680063106E-2</v>
      </c>
      <c r="BO66" s="246" t="s">
        <v>122</v>
      </c>
    </row>
    <row r="67" spans="1:67" x14ac:dyDescent="0.3">
      <c r="A67" s="236" t="s">
        <v>45</v>
      </c>
      <c r="B67" s="222"/>
      <c r="C67" s="222" t="s">
        <v>34</v>
      </c>
      <c r="D67" s="151">
        <v>109.74299999999999</v>
      </c>
      <c r="E67" s="152">
        <v>109.66800000000001</v>
      </c>
      <c r="F67" s="152">
        <v>111.256</v>
      </c>
      <c r="G67" s="152">
        <v>114.121</v>
      </c>
      <c r="H67" s="152">
        <v>115.395</v>
      </c>
      <c r="I67" s="152">
        <v>117.68899999999999</v>
      </c>
      <c r="J67" s="152">
        <v>115.063</v>
      </c>
      <c r="K67" s="152">
        <v>115.29300000000001</v>
      </c>
      <c r="L67" s="152">
        <v>116.824</v>
      </c>
      <c r="M67" s="152">
        <v>115.133</v>
      </c>
      <c r="N67" s="152">
        <v>112.122</v>
      </c>
      <c r="O67" s="152">
        <v>111.64100000000001</v>
      </c>
      <c r="P67" s="151">
        <v>110.22233333333334</v>
      </c>
      <c r="Q67" s="152">
        <v>115.735</v>
      </c>
      <c r="R67" s="152">
        <v>115.72666666666667</v>
      </c>
      <c r="S67" s="152">
        <v>112.96533333333333</v>
      </c>
      <c r="T67" s="153">
        <v>111.81100000000001</v>
      </c>
      <c r="U67" s="152">
        <v>112.199</v>
      </c>
      <c r="V67" s="152">
        <v>113.602</v>
      </c>
      <c r="W67" s="152">
        <v>117.764</v>
      </c>
      <c r="X67" s="152">
        <v>119.224</v>
      </c>
      <c r="Y67" s="152">
        <v>122.157</v>
      </c>
      <c r="Z67" s="152">
        <v>116.498</v>
      </c>
      <c r="AA67" s="152">
        <v>117.267</v>
      </c>
      <c r="AB67" s="152">
        <v>116.059</v>
      </c>
      <c r="AC67" s="152">
        <v>114.67100000000001</v>
      </c>
      <c r="AD67" s="152">
        <v>112.639</v>
      </c>
      <c r="AE67" s="154">
        <v>112.586</v>
      </c>
      <c r="AF67" s="151">
        <v>112.53733333333332</v>
      </c>
      <c r="AG67" s="152">
        <v>119.71499999999999</v>
      </c>
      <c r="AH67" s="152">
        <v>116.60799999999999</v>
      </c>
      <c r="AI67" s="155">
        <v>113.29866666666668</v>
      </c>
      <c r="AJ67" s="153">
        <v>112.694</v>
      </c>
      <c r="AK67" s="152">
        <v>112.706</v>
      </c>
      <c r="AL67" s="152">
        <v>112.88</v>
      </c>
      <c r="AM67" s="152">
        <v>113.998</v>
      </c>
      <c r="AN67" s="152">
        <v>114.31399999999999</v>
      </c>
      <c r="AO67" s="152">
        <v>114.56699999999999</v>
      </c>
      <c r="AP67" s="152">
        <v>115.15900000000001</v>
      </c>
      <c r="AQ67" s="152">
        <v>115.619</v>
      </c>
      <c r="AR67" s="152">
        <v>115.646</v>
      </c>
      <c r="AS67" s="152">
        <v>115.708</v>
      </c>
      <c r="AT67" s="152">
        <v>115.73699999999999</v>
      </c>
      <c r="AU67" s="154">
        <v>115.932</v>
      </c>
      <c r="AV67" s="151">
        <v>112.75999999999999</v>
      </c>
      <c r="AW67" s="152">
        <v>114.29300000000001</v>
      </c>
      <c r="AX67" s="152">
        <v>115.47466666666668</v>
      </c>
      <c r="AY67" s="155">
        <v>115.79233333333333</v>
      </c>
      <c r="AZ67" s="153">
        <v>116.71899999999999</v>
      </c>
      <c r="BA67" s="152">
        <v>118.566</v>
      </c>
      <c r="BB67" s="152">
        <v>120.331</v>
      </c>
      <c r="BC67" s="152">
        <v>125.315</v>
      </c>
      <c r="BD67" s="152">
        <v>126.72499999999999</v>
      </c>
      <c r="BE67" s="152">
        <v>130.82400000000001</v>
      </c>
      <c r="BF67" s="152">
        <v>132.197</v>
      </c>
      <c r="BG67" s="152">
        <v>134.49700000000001</v>
      </c>
      <c r="BH67" s="152">
        <v>136.16</v>
      </c>
      <c r="BI67" s="152">
        <v>134.55699999999999</v>
      </c>
      <c r="BJ67" s="152">
        <v>130.584</v>
      </c>
      <c r="BK67" s="154" t="s">
        <v>122</v>
      </c>
      <c r="BL67" s="152">
        <v>118.53866666666666</v>
      </c>
      <c r="BM67" s="152">
        <v>127.62133333333334</v>
      </c>
      <c r="BN67" s="152">
        <v>134.28466666666668</v>
      </c>
      <c r="BO67" s="155" t="s">
        <v>122</v>
      </c>
    </row>
    <row r="68" spans="1:67" x14ac:dyDescent="0.3">
      <c r="A68" s="174" t="s">
        <v>45</v>
      </c>
      <c r="B68" s="222"/>
      <c r="C68" s="222" t="s">
        <v>31</v>
      </c>
      <c r="D68" s="243">
        <v>2.1140586762940644E-2</v>
      </c>
      <c r="E68" s="244">
        <v>1.7167979075656065E-2</v>
      </c>
      <c r="F68" s="244">
        <v>1.2089841440228354E-2</v>
      </c>
      <c r="G68" s="244">
        <v>1.9055783260557176E-2</v>
      </c>
      <c r="H68" s="244">
        <v>1.2146978439113809E-3</v>
      </c>
      <c r="I68" s="244">
        <v>2.2209290206024263E-2</v>
      </c>
      <c r="J68" s="244">
        <v>-1.4736607754486925E-2</v>
      </c>
      <c r="K68" s="244">
        <v>5.7662781771232116E-3</v>
      </c>
      <c r="L68" s="244">
        <v>-5.7870370370370948E-3</v>
      </c>
      <c r="M68" s="244">
        <v>6.2666060690813197E-3</v>
      </c>
      <c r="N68" s="244">
        <v>1.5846266750020276E-2</v>
      </c>
      <c r="O68" s="244">
        <v>1.9133689351407954E-2</v>
      </c>
      <c r="P68" s="243">
        <v>1.676429438986507E-2</v>
      </c>
      <c r="Q68" s="244">
        <v>1.4110300431691626E-2</v>
      </c>
      <c r="R68" s="244">
        <v>-4.9868164622262831E-3</v>
      </c>
      <c r="S68" s="244">
        <v>1.3645037597133442E-2</v>
      </c>
      <c r="T68" s="175">
        <v>1.8844026498273367E-2</v>
      </c>
      <c r="U68" s="244">
        <v>2.3078746762957111E-2</v>
      </c>
      <c r="V68" s="244">
        <v>2.1086503199827574E-2</v>
      </c>
      <c r="W68" s="244">
        <v>3.1922257954276605E-2</v>
      </c>
      <c r="X68" s="244">
        <v>3.318168031543834E-2</v>
      </c>
      <c r="Y68" s="244">
        <v>3.7964465667989347E-2</v>
      </c>
      <c r="Z68" s="244">
        <v>1.2471428695584309E-2</v>
      </c>
      <c r="AA68" s="244">
        <v>1.7121594546069475E-2</v>
      </c>
      <c r="AB68" s="244">
        <v>-6.5483119906868123E-3</v>
      </c>
      <c r="AC68" s="244">
        <v>-4.0127504711941243E-3</v>
      </c>
      <c r="AD68" s="244">
        <v>4.6110486791172888E-3</v>
      </c>
      <c r="AE68" s="245">
        <v>8.4646321691850806E-3</v>
      </c>
      <c r="AF68" s="243">
        <v>2.1003003021166158E-2</v>
      </c>
      <c r="AG68" s="244">
        <v>3.4388905689722124E-2</v>
      </c>
      <c r="AH68" s="244">
        <v>7.615646062561059E-3</v>
      </c>
      <c r="AI68" s="246">
        <v>2.9507577545914631E-3</v>
      </c>
      <c r="AJ68" s="175">
        <v>7.8972551895608936E-3</v>
      </c>
      <c r="AK68" s="244">
        <v>4.5187568516654149E-3</v>
      </c>
      <c r="AL68" s="244">
        <v>-6.3555219098255121E-3</v>
      </c>
      <c r="AM68" s="244">
        <v>-3.1979212662613318E-2</v>
      </c>
      <c r="AN68" s="244">
        <v>-4.1182983291954682E-2</v>
      </c>
      <c r="AO68" s="244">
        <v>-6.2133156511702196E-2</v>
      </c>
      <c r="AP68" s="244">
        <v>-1.1493759549520206E-2</v>
      </c>
      <c r="AQ68" s="244">
        <v>-1.4053399507107685E-2</v>
      </c>
      <c r="AR68" s="244">
        <v>-3.5585348831197903E-3</v>
      </c>
      <c r="AS68" s="244">
        <v>9.043262899948416E-3</v>
      </c>
      <c r="AT68" s="244">
        <v>2.7503795310682762E-2</v>
      </c>
      <c r="AU68" s="245">
        <v>2.9719503313022814E-2</v>
      </c>
      <c r="AV68" s="243">
        <v>1.9786026563037048E-3</v>
      </c>
      <c r="AW68" s="244">
        <v>-4.5290899218978269E-2</v>
      </c>
      <c r="AX68" s="244">
        <v>-9.719173069886386E-3</v>
      </c>
      <c r="AY68" s="246">
        <v>2.2009673547202572E-2</v>
      </c>
      <c r="AZ68" s="175">
        <v>3.5716187197188699E-2</v>
      </c>
      <c r="BA68" s="290">
        <v>5.1993682678828035E-2</v>
      </c>
      <c r="BB68" s="290">
        <v>6.6008150248051151E-2</v>
      </c>
      <c r="BC68" s="290">
        <v>9.9273671467920363E-2</v>
      </c>
      <c r="BD68" s="290">
        <v>0.10856937907867817</v>
      </c>
      <c r="BE68" s="290">
        <v>0.14189949985597977</v>
      </c>
      <c r="BF68" s="290">
        <v>0.14795196206983377</v>
      </c>
      <c r="BG68" s="290">
        <v>0.16327766197597285</v>
      </c>
      <c r="BH68" s="290">
        <v>0.17738616121612494</v>
      </c>
      <c r="BI68" s="290">
        <v>0.16290144155978822</v>
      </c>
      <c r="BJ68" s="290">
        <v>0.12828222608154705</v>
      </c>
      <c r="BK68" s="245" t="s">
        <v>122</v>
      </c>
      <c r="BL68" s="290">
        <v>5.124748728863663E-2</v>
      </c>
      <c r="BM68" s="244">
        <v>0.11661548242966177</v>
      </c>
      <c r="BN68" s="244">
        <v>0.16289287116366072</v>
      </c>
      <c r="BO68" s="246" t="s">
        <v>122</v>
      </c>
    </row>
    <row r="69" spans="1:67" x14ac:dyDescent="0.3">
      <c r="A69" s="236" t="s">
        <v>46</v>
      </c>
      <c r="B69" s="222"/>
      <c r="C69" s="222" t="s">
        <v>34</v>
      </c>
      <c r="D69" s="151">
        <v>102.51</v>
      </c>
      <c r="E69" s="152">
        <v>102.68600000000001</v>
      </c>
      <c r="F69" s="152">
        <v>102.669</v>
      </c>
      <c r="G69" s="152">
        <v>103.163</v>
      </c>
      <c r="H69" s="152">
        <v>103.298</v>
      </c>
      <c r="I69" s="152">
        <v>103.10599999999999</v>
      </c>
      <c r="J69" s="152">
        <v>102.6</v>
      </c>
      <c r="K69" s="152">
        <v>102.867</v>
      </c>
      <c r="L69" s="152">
        <v>103.274</v>
      </c>
      <c r="M69" s="152">
        <v>103.98</v>
      </c>
      <c r="N69" s="152">
        <v>104.077</v>
      </c>
      <c r="O69" s="152">
        <v>103.967</v>
      </c>
      <c r="P69" s="151">
        <v>102.62166666666667</v>
      </c>
      <c r="Q69" s="152">
        <v>103.18900000000001</v>
      </c>
      <c r="R69" s="152">
        <v>102.91366666666666</v>
      </c>
      <c r="S69" s="152">
        <v>104.008</v>
      </c>
      <c r="T69" s="153">
        <v>104.08</v>
      </c>
      <c r="U69" s="152">
        <v>104.092</v>
      </c>
      <c r="V69" s="152">
        <v>104.238</v>
      </c>
      <c r="W69" s="152">
        <v>103.879</v>
      </c>
      <c r="X69" s="152">
        <v>104.08799999999999</v>
      </c>
      <c r="Y69" s="152">
        <v>104.28</v>
      </c>
      <c r="Z69" s="152">
        <v>104.056</v>
      </c>
      <c r="AA69" s="152">
        <v>104.136</v>
      </c>
      <c r="AB69" s="152">
        <v>104.768</v>
      </c>
      <c r="AC69" s="152">
        <v>105.723</v>
      </c>
      <c r="AD69" s="152">
        <v>105.33</v>
      </c>
      <c r="AE69" s="154">
        <v>105.002</v>
      </c>
      <c r="AF69" s="151">
        <v>104.13666666666666</v>
      </c>
      <c r="AG69" s="152">
        <v>104.08233333333332</v>
      </c>
      <c r="AH69" s="152">
        <v>104.32000000000001</v>
      </c>
      <c r="AI69" s="155">
        <v>105.35166666666667</v>
      </c>
      <c r="AJ69" s="153">
        <v>105.464</v>
      </c>
      <c r="AK69" s="152">
        <v>105.36</v>
      </c>
      <c r="AL69" s="152">
        <v>105.223</v>
      </c>
      <c r="AM69" s="152">
        <v>105.571</v>
      </c>
      <c r="AN69" s="152">
        <v>105.797</v>
      </c>
      <c r="AO69" s="152">
        <v>105.953</v>
      </c>
      <c r="AP69" s="152">
        <v>105.741</v>
      </c>
      <c r="AQ69" s="152">
        <v>105.569</v>
      </c>
      <c r="AR69" s="152">
        <v>105.917</v>
      </c>
      <c r="AS69" s="152">
        <v>106.279</v>
      </c>
      <c r="AT69" s="152">
        <v>106.32299999999999</v>
      </c>
      <c r="AU69" s="154">
        <v>106.28700000000001</v>
      </c>
      <c r="AV69" s="151">
        <v>105.349</v>
      </c>
      <c r="AW69" s="152">
        <v>105.77366666666667</v>
      </c>
      <c r="AX69" s="152">
        <v>105.74233333333332</v>
      </c>
      <c r="AY69" s="155">
        <v>106.29633333333334</v>
      </c>
      <c r="AZ69" s="153">
        <v>106.6</v>
      </c>
      <c r="BA69" s="152">
        <v>107.042</v>
      </c>
      <c r="BB69" s="152">
        <v>107.38</v>
      </c>
      <c r="BC69" s="152">
        <v>107.75</v>
      </c>
      <c r="BD69" s="152">
        <v>108.047</v>
      </c>
      <c r="BE69" s="152">
        <v>108.29</v>
      </c>
      <c r="BF69" s="152">
        <v>108.339</v>
      </c>
      <c r="BG69" s="152">
        <v>108.431</v>
      </c>
      <c r="BH69" s="152">
        <v>109.119</v>
      </c>
      <c r="BI69" s="152">
        <v>109.033</v>
      </c>
      <c r="BJ69" s="152">
        <v>109.354</v>
      </c>
      <c r="BK69" s="154" t="s">
        <v>122</v>
      </c>
      <c r="BL69" s="152">
        <v>107.00733333333334</v>
      </c>
      <c r="BM69" s="152">
        <v>108.029</v>
      </c>
      <c r="BN69" s="152">
        <v>108.62966666666667</v>
      </c>
      <c r="BO69" s="155" t="s">
        <v>122</v>
      </c>
    </row>
    <row r="70" spans="1:67" x14ac:dyDescent="0.3">
      <c r="A70" s="176" t="s">
        <v>46</v>
      </c>
      <c r="B70" s="228"/>
      <c r="C70" s="228" t="s">
        <v>31</v>
      </c>
      <c r="D70" s="177">
        <v>1.3084814104717991E-2</v>
      </c>
      <c r="E70" s="178">
        <v>1.7398196770038794E-2</v>
      </c>
      <c r="F70" s="178">
        <v>1.5177882808946634E-2</v>
      </c>
      <c r="G70" s="178">
        <v>1.7637484586929587E-2</v>
      </c>
      <c r="H70" s="178">
        <v>1.9441812726985575E-2</v>
      </c>
      <c r="I70" s="178">
        <v>1.6333330047609992E-2</v>
      </c>
      <c r="J70" s="178">
        <v>1.2173707160191753E-2</v>
      </c>
      <c r="K70" s="178">
        <v>1.5168262113885334E-2</v>
      </c>
      <c r="L70" s="178">
        <v>1.6166327203313954E-2</v>
      </c>
      <c r="M70" s="178">
        <v>1.5459437288201769E-2</v>
      </c>
      <c r="N70" s="178">
        <v>1.5256601601747945E-2</v>
      </c>
      <c r="O70" s="178">
        <v>1.3422360853884357E-2</v>
      </c>
      <c r="P70" s="177">
        <v>1.521846661170659E-2</v>
      </c>
      <c r="Q70" s="178">
        <v>1.7803598200899617E-2</v>
      </c>
      <c r="R70" s="178">
        <v>1.450413535440483E-2</v>
      </c>
      <c r="S70" s="178">
        <v>1.4712195121951176E-2</v>
      </c>
      <c r="T70" s="179">
        <v>1.5315578967905594E-2</v>
      </c>
      <c r="U70" s="178">
        <v>1.3692226788461851E-2</v>
      </c>
      <c r="V70" s="178">
        <v>1.5282120211553547E-2</v>
      </c>
      <c r="W70" s="178">
        <v>6.9404728439461391E-3</v>
      </c>
      <c r="X70" s="178">
        <v>7.6477763364246696E-3</v>
      </c>
      <c r="Y70" s="178">
        <v>1.1386340271177318E-2</v>
      </c>
      <c r="Z70" s="244">
        <v>1.4191033138401678E-2</v>
      </c>
      <c r="AA70" s="244">
        <v>1.2336317769546952E-2</v>
      </c>
      <c r="AB70" s="244">
        <v>1.446637101303324E-2</v>
      </c>
      <c r="AC70" s="244">
        <v>1.6762839007501355E-2</v>
      </c>
      <c r="AD70" s="244">
        <v>1.2039163311778652E-2</v>
      </c>
      <c r="AE70" s="245">
        <v>9.9550819009877507E-3</v>
      </c>
      <c r="AF70" s="243">
        <v>1.4762964286294184E-2</v>
      </c>
      <c r="AG70" s="244">
        <v>8.6572535186242392E-3</v>
      </c>
      <c r="AH70" s="244">
        <v>1.3665175665039796E-2</v>
      </c>
      <c r="AI70" s="246">
        <v>1.2918878035023057E-2</v>
      </c>
      <c r="AJ70" s="179">
        <v>1.3297463489623454E-2</v>
      </c>
      <c r="AK70" s="178">
        <v>1.2181531721938229E-2</v>
      </c>
      <c r="AL70" s="178">
        <v>9.4495289625665183E-3</v>
      </c>
      <c r="AM70" s="178">
        <v>1.6288181441869796E-2</v>
      </c>
      <c r="AN70" s="178">
        <v>1.641879947736527E-2</v>
      </c>
      <c r="AO70" s="178">
        <v>1.6043344840813205E-2</v>
      </c>
      <c r="AP70" s="244">
        <v>1.6193203659567956E-2</v>
      </c>
      <c r="AQ70" s="244">
        <v>1.3760851194591623E-2</v>
      </c>
      <c r="AR70" s="244">
        <v>1.0967089187538193E-2</v>
      </c>
      <c r="AS70" s="244">
        <v>5.2590259451585552E-3</v>
      </c>
      <c r="AT70" s="244">
        <v>9.4275135289090886E-3</v>
      </c>
      <c r="AU70" s="245">
        <v>1.2237862135959289E-2</v>
      </c>
      <c r="AV70" s="243">
        <v>1.1641752824813686E-2</v>
      </c>
      <c r="AW70" s="244">
        <v>1.6249955964348868E-2</v>
      </c>
      <c r="AX70" s="244">
        <v>1.3634330265848475E-2</v>
      </c>
      <c r="AY70" s="246">
        <v>8.9667937542515976E-3</v>
      </c>
      <c r="AZ70" s="179">
        <v>1.0771448077068868E-2</v>
      </c>
      <c r="BA70" s="178">
        <v>1.596431283219445E-2</v>
      </c>
      <c r="BB70" s="178">
        <v>2.0499320490767303E-2</v>
      </c>
      <c r="BC70" s="178">
        <v>2.0640137916662697E-2</v>
      </c>
      <c r="BD70" s="178">
        <v>2.1267143680822755E-2</v>
      </c>
      <c r="BE70" s="178">
        <v>2.2056949779619261E-2</v>
      </c>
      <c r="BF70" s="178">
        <v>2.4569466904984693E-2</v>
      </c>
      <c r="BG70" s="178">
        <v>2.7110231223180962E-2</v>
      </c>
      <c r="BH70" s="178">
        <v>3.0231218784520023E-2</v>
      </c>
      <c r="BI70" s="178">
        <v>2.5912927295138388E-2</v>
      </c>
      <c r="BJ70" s="178">
        <v>2.8507472513002768E-2</v>
      </c>
      <c r="BK70" s="190" t="s">
        <v>122</v>
      </c>
      <c r="BL70" s="290">
        <v>1.5741329612367762E-2</v>
      </c>
      <c r="BM70" s="244">
        <v>2.132225727260401E-2</v>
      </c>
      <c r="BN70" s="244">
        <v>2.7305368080270707E-2</v>
      </c>
      <c r="BO70" s="246" t="s">
        <v>122</v>
      </c>
    </row>
    <row r="71" spans="1:67" x14ac:dyDescent="0.3">
      <c r="A71" s="221" t="s">
        <v>133</v>
      </c>
      <c r="B71" s="220" t="s">
        <v>134</v>
      </c>
      <c r="C71" s="220" t="s">
        <v>49</v>
      </c>
      <c r="D71" s="180">
        <v>350772</v>
      </c>
      <c r="E71" s="181">
        <v>342702</v>
      </c>
      <c r="F71" s="181">
        <v>333776</v>
      </c>
      <c r="G71" s="181">
        <v>321240</v>
      </c>
      <c r="H71" s="181">
        <v>305171</v>
      </c>
      <c r="I71" s="181">
        <v>298191</v>
      </c>
      <c r="J71" s="181">
        <v>297290</v>
      </c>
      <c r="K71" s="181">
        <v>304330</v>
      </c>
      <c r="L71" s="181">
        <v>301282</v>
      </c>
      <c r="M71" s="181">
        <v>300019</v>
      </c>
      <c r="N71" s="181">
        <v>305961</v>
      </c>
      <c r="O71" s="181">
        <v>310482</v>
      </c>
      <c r="P71" s="180">
        <v>342416.66666666669</v>
      </c>
      <c r="Q71" s="181">
        <v>308200.66666666669</v>
      </c>
      <c r="R71" s="181">
        <v>300967.33333333331</v>
      </c>
      <c r="S71" s="181">
        <v>305487.33333333331</v>
      </c>
      <c r="T71" s="182">
        <v>320558</v>
      </c>
      <c r="U71" s="181">
        <v>315562</v>
      </c>
      <c r="V71" s="181">
        <v>343761</v>
      </c>
      <c r="W71" s="181">
        <v>392323</v>
      </c>
      <c r="X71" s="181">
        <v>408934</v>
      </c>
      <c r="Y71" s="181">
        <v>406665</v>
      </c>
      <c r="Z71" s="181">
        <v>407302</v>
      </c>
      <c r="AA71" s="181">
        <v>409331</v>
      </c>
      <c r="AB71" s="181">
        <v>410174</v>
      </c>
      <c r="AC71" s="181">
        <v>403554</v>
      </c>
      <c r="AD71" s="181">
        <v>398287</v>
      </c>
      <c r="AE71" s="183">
        <v>402254</v>
      </c>
      <c r="AF71" s="180">
        <v>326627</v>
      </c>
      <c r="AG71" s="181">
        <v>402640.66666666669</v>
      </c>
      <c r="AH71" s="181">
        <v>408935.66666666669</v>
      </c>
      <c r="AI71" s="184">
        <v>401365</v>
      </c>
      <c r="AJ71" s="182">
        <v>424359</v>
      </c>
      <c r="AK71" s="181">
        <v>431843</v>
      </c>
      <c r="AL71" s="181">
        <v>432851</v>
      </c>
      <c r="AM71" s="181">
        <v>423888</v>
      </c>
      <c r="AN71" s="181">
        <v>402183</v>
      </c>
      <c r="AO71" s="181">
        <v>377872</v>
      </c>
      <c r="AP71" s="181">
        <v>368704</v>
      </c>
      <c r="AQ71" s="181">
        <v>368404</v>
      </c>
      <c r="AR71" s="181">
        <v>359148</v>
      </c>
      <c r="AS71" s="181">
        <v>351667</v>
      </c>
      <c r="AT71" s="181">
        <v>345884</v>
      </c>
      <c r="AU71" s="183">
        <v>347959</v>
      </c>
      <c r="AV71" s="180">
        <v>429684.33333333331</v>
      </c>
      <c r="AW71" s="181">
        <v>401314.33333333331</v>
      </c>
      <c r="AX71" s="181">
        <v>365418.66666666669</v>
      </c>
      <c r="AY71" s="184">
        <v>348503.33333333331</v>
      </c>
      <c r="AZ71" s="182">
        <v>355868</v>
      </c>
      <c r="BA71" s="181">
        <v>344264</v>
      </c>
      <c r="BB71" s="181">
        <v>326251</v>
      </c>
      <c r="BC71" s="181">
        <v>314435</v>
      </c>
      <c r="BD71" s="181">
        <v>296394</v>
      </c>
      <c r="BE71" s="181">
        <v>282453</v>
      </c>
      <c r="BF71" s="181">
        <v>277466</v>
      </c>
      <c r="BG71" s="181">
        <v>282847</v>
      </c>
      <c r="BH71" s="181">
        <v>287240</v>
      </c>
      <c r="BI71" s="181">
        <v>289125</v>
      </c>
      <c r="BJ71" s="181">
        <v>296723</v>
      </c>
      <c r="BK71" s="183" t="s">
        <v>122</v>
      </c>
      <c r="BL71" s="181">
        <v>342127.66666666669</v>
      </c>
      <c r="BM71" s="181">
        <v>297760.66666666669</v>
      </c>
      <c r="BN71" s="181">
        <v>282517.66666666669</v>
      </c>
      <c r="BO71" s="184" t="s">
        <v>122</v>
      </c>
    </row>
    <row r="72" spans="1:67" x14ac:dyDescent="0.3">
      <c r="A72" s="221"/>
      <c r="B72" s="222"/>
      <c r="C72" s="222" t="s">
        <v>31</v>
      </c>
      <c r="D72" s="243">
        <v>-0.15586262661266445</v>
      </c>
      <c r="E72" s="244">
        <v>-0.15299403861553515</v>
      </c>
      <c r="F72" s="244">
        <v>-0.15142054482819986</v>
      </c>
      <c r="G72" s="244">
        <v>-0.14567010802789254</v>
      </c>
      <c r="H72" s="244">
        <v>-0.12851610913431613</v>
      </c>
      <c r="I72" s="244">
        <v>-0.10290166819597175</v>
      </c>
      <c r="J72" s="244">
        <v>-0.10072083899245882</v>
      </c>
      <c r="K72" s="244">
        <v>-0.10000680177555907</v>
      </c>
      <c r="L72" s="244">
        <v>-0.11109209730479293</v>
      </c>
      <c r="M72" s="244">
        <v>-0.10238719965533846</v>
      </c>
      <c r="N72" s="244">
        <v>-8.6402685004643154E-2</v>
      </c>
      <c r="O72" s="244">
        <v>-8.4218443523530057E-2</v>
      </c>
      <c r="P72" s="243">
        <v>-0.15346631747753151</v>
      </c>
      <c r="Q72" s="244">
        <v>-0.12656636276985361</v>
      </c>
      <c r="R72" s="244">
        <v>-0.10396965670274674</v>
      </c>
      <c r="S72" s="244">
        <v>-9.0967522439105303E-2</v>
      </c>
      <c r="T72" s="175">
        <v>-8.6135723489902324E-2</v>
      </c>
      <c r="U72" s="244">
        <v>-7.9194168694667721E-2</v>
      </c>
      <c r="V72" s="244">
        <v>2.9915272518096003E-2</v>
      </c>
      <c r="W72" s="244">
        <v>0.22127692690823067</v>
      </c>
      <c r="X72" s="244">
        <v>0.34001592549750798</v>
      </c>
      <c r="Y72" s="244">
        <v>0.36377355453383897</v>
      </c>
      <c r="Z72" s="244">
        <v>0.3700494466682363</v>
      </c>
      <c r="AA72" s="244">
        <v>0.34502349423323381</v>
      </c>
      <c r="AB72" s="244">
        <v>0.36142882747724714</v>
      </c>
      <c r="AC72" s="244">
        <v>0.34509481066199127</v>
      </c>
      <c r="AD72" s="244">
        <v>0.30175741352656049</v>
      </c>
      <c r="AE72" s="245">
        <v>0.29557913180152157</v>
      </c>
      <c r="AF72" s="243">
        <v>-4.6112436115843328E-2</v>
      </c>
      <c r="AG72" s="244">
        <v>0.30642373691599195</v>
      </c>
      <c r="AH72" s="244">
        <v>0.35873771461354625</v>
      </c>
      <c r="AI72" s="246">
        <v>0.3138515290323004</v>
      </c>
      <c r="AJ72" s="175">
        <v>0.32381347525252835</v>
      </c>
      <c r="AK72" s="244">
        <v>0.36848860128912864</v>
      </c>
      <c r="AL72" s="244">
        <v>0.25916261588720063</v>
      </c>
      <c r="AM72" s="244">
        <v>8.0456664534070091E-2</v>
      </c>
      <c r="AN72" s="244">
        <v>-1.6508776477377866E-2</v>
      </c>
      <c r="AO72" s="244">
        <v>-7.0802749191595071E-2</v>
      </c>
      <c r="AP72" s="244">
        <v>-9.4765063761042254E-2</v>
      </c>
      <c r="AQ72" s="244">
        <v>-9.9985097634921374E-2</v>
      </c>
      <c r="AR72" s="244">
        <v>-0.12440086402356072</v>
      </c>
      <c r="AS72" s="244">
        <v>-0.12857511014634965</v>
      </c>
      <c r="AT72" s="244">
        <v>-0.13157095260452892</v>
      </c>
      <c r="AU72" s="245">
        <v>-0.13497690513953869</v>
      </c>
      <c r="AV72" s="243">
        <v>0.31551994578933557</v>
      </c>
      <c r="AW72" s="244">
        <v>-3.2940868698476526E-3</v>
      </c>
      <c r="AX72" s="244">
        <v>-0.10641527151377518</v>
      </c>
      <c r="AY72" s="246">
        <v>-0.13170472429500998</v>
      </c>
      <c r="AZ72" s="175">
        <v>-0.1613987213656361</v>
      </c>
      <c r="BA72" s="290">
        <v>-0.20280287048765416</v>
      </c>
      <c r="BB72" s="290">
        <v>-0.246274122041996</v>
      </c>
      <c r="BC72" s="290">
        <v>-0.25821207488770609</v>
      </c>
      <c r="BD72" s="290">
        <v>-0.26303697570508944</v>
      </c>
      <c r="BE72" s="290">
        <v>-0.25251672524029301</v>
      </c>
      <c r="BF72" s="290">
        <v>-0.24745595382746061</v>
      </c>
      <c r="BG72" s="290">
        <v>-0.23223689210757756</v>
      </c>
      <c r="BH72" s="290">
        <v>-0.20021829440787642</v>
      </c>
      <c r="BI72" s="290">
        <v>-0.17784438119016002</v>
      </c>
      <c r="BJ72" s="290">
        <v>-0.14213146604063781</v>
      </c>
      <c r="BK72" s="245" t="s">
        <v>122</v>
      </c>
      <c r="BL72" s="290">
        <v>-0.20376974414550827</v>
      </c>
      <c r="BM72" s="244">
        <v>-0.25803630238308617</v>
      </c>
      <c r="BN72" s="244">
        <v>-0.22686580506742948</v>
      </c>
      <c r="BO72" s="246" t="s">
        <v>122</v>
      </c>
    </row>
    <row r="73" spans="1:67" x14ac:dyDescent="0.3">
      <c r="A73" s="221" t="s">
        <v>135</v>
      </c>
      <c r="B73" s="222"/>
      <c r="C73" s="222" t="s">
        <v>49</v>
      </c>
      <c r="D73" s="185">
        <v>514314</v>
      </c>
      <c r="E73" s="186">
        <v>504886</v>
      </c>
      <c r="F73" s="186">
        <v>494666</v>
      </c>
      <c r="G73" s="186">
        <v>481698</v>
      </c>
      <c r="H73" s="186">
        <v>468464</v>
      </c>
      <c r="I73" s="186">
        <v>456636</v>
      </c>
      <c r="J73" s="186">
        <v>454743</v>
      </c>
      <c r="K73" s="186">
        <v>453152</v>
      </c>
      <c r="L73" s="186">
        <v>451863</v>
      </c>
      <c r="M73" s="186">
        <v>455402</v>
      </c>
      <c r="N73" s="186">
        <v>463477</v>
      </c>
      <c r="O73" s="186">
        <v>464874</v>
      </c>
      <c r="P73" s="185">
        <v>504622</v>
      </c>
      <c r="Q73" s="186">
        <v>468932.66666666669</v>
      </c>
      <c r="R73" s="186">
        <v>453252.66666666669</v>
      </c>
      <c r="S73" s="186">
        <v>461251</v>
      </c>
      <c r="T73" s="187">
        <v>473404</v>
      </c>
      <c r="U73" s="186">
        <v>465671</v>
      </c>
      <c r="V73" s="186">
        <v>485190</v>
      </c>
      <c r="W73" s="186">
        <v>528421</v>
      </c>
      <c r="X73" s="186">
        <v>544351</v>
      </c>
      <c r="Y73" s="186">
        <v>543662</v>
      </c>
      <c r="Z73" s="186">
        <v>546846</v>
      </c>
      <c r="AA73" s="186">
        <v>549624</v>
      </c>
      <c r="AB73" s="186">
        <v>553928</v>
      </c>
      <c r="AC73" s="186">
        <v>561829</v>
      </c>
      <c r="AD73" s="186">
        <v>571866</v>
      </c>
      <c r="AE73" s="188">
        <v>582926</v>
      </c>
      <c r="AF73" s="185">
        <v>474755</v>
      </c>
      <c r="AG73" s="186">
        <v>538811.33333333337</v>
      </c>
      <c r="AH73" s="186">
        <v>550132.66666666663</v>
      </c>
      <c r="AI73" s="189">
        <v>572207</v>
      </c>
      <c r="AJ73" s="187">
        <v>596290</v>
      </c>
      <c r="AK73" s="186">
        <v>606540</v>
      </c>
      <c r="AL73" s="186">
        <v>611958</v>
      </c>
      <c r="AM73" s="186">
        <v>608121</v>
      </c>
      <c r="AN73" s="186">
        <v>587115</v>
      </c>
      <c r="AO73" s="186">
        <v>564442</v>
      </c>
      <c r="AP73" s="186">
        <v>554797</v>
      </c>
      <c r="AQ73" s="186">
        <v>546633</v>
      </c>
      <c r="AR73" s="186">
        <v>538462</v>
      </c>
      <c r="AS73" s="186">
        <v>532053</v>
      </c>
      <c r="AT73" s="186">
        <v>527423</v>
      </c>
      <c r="AU73" s="188">
        <v>525872</v>
      </c>
      <c r="AV73" s="185">
        <v>604929.33333333337</v>
      </c>
      <c r="AW73" s="186">
        <v>586559.33333333337</v>
      </c>
      <c r="AX73" s="186">
        <v>546630.66666666663</v>
      </c>
      <c r="AY73" s="189">
        <v>528449.33333333337</v>
      </c>
      <c r="AZ73" s="187">
        <v>526977</v>
      </c>
      <c r="BA73" s="296">
        <v>515976</v>
      </c>
      <c r="BB73" s="296">
        <v>502643</v>
      </c>
      <c r="BC73" s="296">
        <v>490741</v>
      </c>
      <c r="BD73" s="296">
        <v>474241</v>
      </c>
      <c r="BE73" s="296">
        <v>459742</v>
      </c>
      <c r="BF73" s="296">
        <v>450412</v>
      </c>
      <c r="BG73" s="296">
        <v>446859</v>
      </c>
      <c r="BH73" s="296">
        <v>453041</v>
      </c>
      <c r="BI73" s="296">
        <v>456116</v>
      </c>
      <c r="BJ73" s="296">
        <v>464817</v>
      </c>
      <c r="BK73" s="188" t="s">
        <v>122</v>
      </c>
      <c r="BL73" s="296">
        <v>515198.66666666669</v>
      </c>
      <c r="BM73" s="186">
        <v>474908</v>
      </c>
      <c r="BN73" s="186">
        <v>450104</v>
      </c>
      <c r="BO73" s="189" t="s">
        <v>122</v>
      </c>
    </row>
    <row r="74" spans="1:67" x14ac:dyDescent="0.3">
      <c r="A74" s="221"/>
      <c r="B74" s="222"/>
      <c r="C74" s="222" t="s">
        <v>31</v>
      </c>
      <c r="D74" s="243">
        <v>-0.12398890154979741</v>
      </c>
      <c r="E74" s="244">
        <v>-0.12061295795058297</v>
      </c>
      <c r="F74" s="244">
        <v>-0.12043428319446373</v>
      </c>
      <c r="G74" s="244">
        <v>-0.12004486565877254</v>
      </c>
      <c r="H74" s="244">
        <v>-0.10490686303544917</v>
      </c>
      <c r="I74" s="244">
        <v>-9.2182169525490854E-2</v>
      </c>
      <c r="J74" s="244">
        <v>-8.5412430537538386E-2</v>
      </c>
      <c r="K74" s="244">
        <v>-8.8544453249767688E-2</v>
      </c>
      <c r="L74" s="244">
        <v>-9.1098716089413112E-2</v>
      </c>
      <c r="M74" s="244">
        <v>-8.4613575559249601E-2</v>
      </c>
      <c r="N74" s="244">
        <v>-8.2398197570362874E-2</v>
      </c>
      <c r="O74" s="244">
        <v>-7.9255044178027256E-2</v>
      </c>
      <c r="P74" s="243">
        <v>-0.12170457769338279</v>
      </c>
      <c r="Q74" s="244">
        <v>-0.10610534475801964</v>
      </c>
      <c r="R74" s="244">
        <v>-8.8351755034065435E-2</v>
      </c>
      <c r="S74" s="244">
        <v>-8.2076601909674543E-2</v>
      </c>
      <c r="T74" s="175">
        <v>-7.954284736561712E-2</v>
      </c>
      <c r="U74" s="244">
        <v>-7.7670998997793561E-2</v>
      </c>
      <c r="V74" s="244">
        <v>-1.9156360049002761E-2</v>
      </c>
      <c r="W74" s="244">
        <v>9.6996458361878174E-2</v>
      </c>
      <c r="X74" s="244">
        <v>0.16199110283821169</v>
      </c>
      <c r="Y74" s="244">
        <v>0.19058068133042511</v>
      </c>
      <c r="Z74" s="244">
        <v>0.20253857673455117</v>
      </c>
      <c r="AA74" s="244">
        <v>0.21289103876844856</v>
      </c>
      <c r="AB74" s="244">
        <v>0.22587598453513563</v>
      </c>
      <c r="AC74" s="244">
        <v>0.23369901757128864</v>
      </c>
      <c r="AD74" s="244">
        <v>0.23386057992090223</v>
      </c>
      <c r="AE74" s="245">
        <v>0.25394407947099645</v>
      </c>
      <c r="AF74" s="243">
        <v>-5.9186876513509123E-2</v>
      </c>
      <c r="AG74" s="244">
        <v>0.14901641884620254</v>
      </c>
      <c r="AH74" s="244">
        <v>0.21374391619685254</v>
      </c>
      <c r="AI74" s="246">
        <v>0.24055449202278154</v>
      </c>
      <c r="AJ74" s="175">
        <v>0.25957955572829972</v>
      </c>
      <c r="AK74" s="244">
        <v>0.30250756435337395</v>
      </c>
      <c r="AL74" s="244">
        <v>0.26127496444691772</v>
      </c>
      <c r="AM74" s="244">
        <v>0.15082670824967215</v>
      </c>
      <c r="AN74" s="244">
        <v>7.8559605842553795E-2</v>
      </c>
      <c r="AO74" s="244">
        <v>3.8222277812317212E-2</v>
      </c>
      <c r="AP74" s="244">
        <v>1.4539742450342509E-2</v>
      </c>
      <c r="AQ74" s="244">
        <v>-5.4419021003449634E-3</v>
      </c>
      <c r="AR74" s="244">
        <v>-2.7920596178564724E-2</v>
      </c>
      <c r="AS74" s="244">
        <v>-5.2998332232761215E-2</v>
      </c>
      <c r="AT74" s="244">
        <v>-7.7715758586801797E-2</v>
      </c>
      <c r="AU74" s="245">
        <v>-9.7875201998195299E-2</v>
      </c>
      <c r="AV74" s="243">
        <v>0.27419265375474378</v>
      </c>
      <c r="AW74" s="244">
        <v>8.8617289663543319E-2</v>
      </c>
      <c r="AX74" s="244">
        <v>-6.3657372342913656E-3</v>
      </c>
      <c r="AY74" s="246">
        <v>-7.6471743034717557E-2</v>
      </c>
      <c r="AZ74" s="175">
        <v>-0.11624041992989988</v>
      </c>
      <c r="BA74" s="290">
        <v>-0.14931249381739045</v>
      </c>
      <c r="BB74" s="290">
        <v>-0.17863154007301155</v>
      </c>
      <c r="BC74" s="290">
        <v>-0.19302079684799572</v>
      </c>
      <c r="BD74" s="290">
        <v>-0.19225194382701855</v>
      </c>
      <c r="BE74" s="290">
        <v>-0.18549292930008751</v>
      </c>
      <c r="BF74" s="290">
        <v>-0.18814989987328698</v>
      </c>
      <c r="BG74" s="290">
        <v>-0.1825246554818315</v>
      </c>
      <c r="BH74" s="290">
        <v>-0.15863886402383084</v>
      </c>
      <c r="BI74" s="290">
        <v>-0.14272450301003847</v>
      </c>
      <c r="BJ74" s="290">
        <v>-0.11870168726051006</v>
      </c>
      <c r="BK74" s="245" t="s">
        <v>122</v>
      </c>
      <c r="BL74" s="290">
        <v>-0.1483324774023192</v>
      </c>
      <c r="BM74" s="244">
        <v>-0.19034959805146173</v>
      </c>
      <c r="BN74" s="244">
        <v>-0.17658479948679542</v>
      </c>
      <c r="BO74" s="246" t="s">
        <v>122</v>
      </c>
    </row>
    <row r="75" spans="1:67" x14ac:dyDescent="0.3">
      <c r="A75" s="221" t="s">
        <v>136</v>
      </c>
      <c r="B75" s="222"/>
      <c r="C75" s="222" t="s">
        <v>49</v>
      </c>
      <c r="D75" s="185">
        <v>14293</v>
      </c>
      <c r="E75" s="186">
        <v>15753</v>
      </c>
      <c r="F75" s="186">
        <v>16644</v>
      </c>
      <c r="G75" s="186">
        <v>17400</v>
      </c>
      <c r="H75" s="186">
        <v>18830</v>
      </c>
      <c r="I75" s="186">
        <v>19334</v>
      </c>
      <c r="J75" s="186">
        <v>19294</v>
      </c>
      <c r="K75" s="186">
        <v>18973</v>
      </c>
      <c r="L75" s="186">
        <v>18926</v>
      </c>
      <c r="M75" s="186">
        <v>17896</v>
      </c>
      <c r="N75" s="186">
        <v>16605</v>
      </c>
      <c r="O75" s="186">
        <v>11503</v>
      </c>
      <c r="P75" s="185">
        <v>15563.333333333334</v>
      </c>
      <c r="Q75" s="186">
        <v>18521.333333333332</v>
      </c>
      <c r="R75" s="186">
        <v>19064.333333333332</v>
      </c>
      <c r="S75" s="186">
        <v>15334.666666666666</v>
      </c>
      <c r="T75" s="187">
        <v>12669</v>
      </c>
      <c r="U75" s="186">
        <v>13819</v>
      </c>
      <c r="V75" s="186">
        <v>12305</v>
      </c>
      <c r="W75" s="186">
        <v>10940</v>
      </c>
      <c r="X75" s="186">
        <v>11462</v>
      </c>
      <c r="Y75" s="186">
        <v>11934</v>
      </c>
      <c r="Z75" s="186">
        <v>12705</v>
      </c>
      <c r="AA75" s="186">
        <v>13576</v>
      </c>
      <c r="AB75" s="186">
        <v>14398</v>
      </c>
      <c r="AC75" s="186">
        <v>15294</v>
      </c>
      <c r="AD75" s="186">
        <v>13868</v>
      </c>
      <c r="AE75" s="188">
        <v>10862</v>
      </c>
      <c r="AF75" s="185">
        <v>12931</v>
      </c>
      <c r="AG75" s="186">
        <v>11445.333333333334</v>
      </c>
      <c r="AH75" s="186">
        <v>13559.666666666666</v>
      </c>
      <c r="AI75" s="189">
        <v>13341.333333333334</v>
      </c>
      <c r="AJ75" s="187">
        <v>10735</v>
      </c>
      <c r="AK75" s="186">
        <v>11714</v>
      </c>
      <c r="AL75" s="186">
        <v>14371</v>
      </c>
      <c r="AM75" s="186">
        <v>16872</v>
      </c>
      <c r="AN75" s="186">
        <v>21013</v>
      </c>
      <c r="AO75" s="186">
        <v>24081</v>
      </c>
      <c r="AP75" s="186">
        <v>23236</v>
      </c>
      <c r="AQ75" s="186">
        <v>24159</v>
      </c>
      <c r="AR75" s="186">
        <v>23800</v>
      </c>
      <c r="AS75" s="186">
        <v>23606</v>
      </c>
      <c r="AT75" s="186">
        <v>21826</v>
      </c>
      <c r="AU75" s="188">
        <v>15941</v>
      </c>
      <c r="AV75" s="185">
        <v>12273.333333333334</v>
      </c>
      <c r="AW75" s="186">
        <v>20655.333333333332</v>
      </c>
      <c r="AX75" s="186">
        <v>23731.666666666668</v>
      </c>
      <c r="AY75" s="189">
        <v>20457.666666666668</v>
      </c>
      <c r="AZ75" s="187">
        <v>15629</v>
      </c>
      <c r="BA75" s="296">
        <v>17291</v>
      </c>
      <c r="BB75" s="296">
        <v>20175</v>
      </c>
      <c r="BC75" s="296">
        <v>20184</v>
      </c>
      <c r="BD75" s="296">
        <v>21891</v>
      </c>
      <c r="BE75" s="296">
        <v>21737</v>
      </c>
      <c r="BF75" s="296">
        <v>21420</v>
      </c>
      <c r="BG75" s="296">
        <v>21294</v>
      </c>
      <c r="BH75" s="296">
        <v>19071</v>
      </c>
      <c r="BI75" s="296">
        <v>17540</v>
      </c>
      <c r="BJ75" s="296">
        <v>15934</v>
      </c>
      <c r="BK75" s="188" t="s">
        <v>122</v>
      </c>
      <c r="BL75" s="296">
        <v>17698.333333333332</v>
      </c>
      <c r="BM75" s="186">
        <v>21270.666666666668</v>
      </c>
      <c r="BN75" s="186">
        <v>20595</v>
      </c>
      <c r="BO75" s="189" t="s">
        <v>122</v>
      </c>
    </row>
    <row r="76" spans="1:67" x14ac:dyDescent="0.3">
      <c r="A76" s="227"/>
      <c r="B76" s="228"/>
      <c r="C76" s="228" t="s">
        <v>31</v>
      </c>
      <c r="D76" s="177">
        <v>-0.157550394907462</v>
      </c>
      <c r="E76" s="178">
        <v>-9.9056334000571844E-2</v>
      </c>
      <c r="F76" s="178">
        <v>-0.16286087918720454</v>
      </c>
      <c r="G76" s="178">
        <v>-6.5671481501369297E-2</v>
      </c>
      <c r="H76" s="178">
        <v>-2.1360636141572655E-2</v>
      </c>
      <c r="I76" s="178">
        <v>-8.0165564489271618E-2</v>
      </c>
      <c r="J76" s="178">
        <v>-3.5589323203039099E-2</v>
      </c>
      <c r="K76" s="178">
        <v>-1.2902554497684803E-2</v>
      </c>
      <c r="L76" s="178">
        <v>-2.115334884923712E-2</v>
      </c>
      <c r="M76" s="178">
        <v>-0.11484815510930858</v>
      </c>
      <c r="N76" s="178">
        <v>-8.9188744446272783E-2</v>
      </c>
      <c r="O76" s="178">
        <v>-6.6011692107827147E-2</v>
      </c>
      <c r="P76" s="177">
        <v>-0.14066957465996721</v>
      </c>
      <c r="Q76" s="178">
        <v>-5.6366013959886677E-2</v>
      </c>
      <c r="R76" s="178">
        <v>-2.3376933847887832E-2</v>
      </c>
      <c r="S76" s="178">
        <v>-9.3785088151285431E-2</v>
      </c>
      <c r="T76" s="179">
        <v>-0.11362205275309592</v>
      </c>
      <c r="U76" s="178">
        <v>-0.12277026598108293</v>
      </c>
      <c r="V76" s="178">
        <v>-0.26069454458062963</v>
      </c>
      <c r="W76" s="178">
        <v>-0.37126436781609196</v>
      </c>
      <c r="X76" s="178">
        <v>-0.39129049389272441</v>
      </c>
      <c r="Y76" s="178">
        <v>-0.38274542257163546</v>
      </c>
      <c r="Z76" s="178">
        <v>-0.34150513112884839</v>
      </c>
      <c r="AA76" s="178">
        <v>-0.28445685974806295</v>
      </c>
      <c r="AB76" s="178">
        <v>-0.23924759589982031</v>
      </c>
      <c r="AC76" s="178">
        <v>-0.14539561913276713</v>
      </c>
      <c r="AD76" s="178">
        <v>-0.16482987052092737</v>
      </c>
      <c r="AE76" s="190">
        <v>-5.5724593584282334E-2</v>
      </c>
      <c r="AF76" s="177">
        <v>-0.16913686014135793</v>
      </c>
      <c r="AG76" s="178">
        <v>-0.38204592901878909</v>
      </c>
      <c r="AH76" s="178">
        <v>-0.28874162922035912</v>
      </c>
      <c r="AI76" s="191">
        <v>-0.12998869663507515</v>
      </c>
      <c r="AJ76" s="179">
        <v>-0.15265608966769278</v>
      </c>
      <c r="AK76" s="178">
        <v>-0.15232650698313918</v>
      </c>
      <c r="AL76" s="178">
        <v>0.16789922795611531</v>
      </c>
      <c r="AM76" s="178">
        <v>0.54223034734917741</v>
      </c>
      <c r="AN76" s="178">
        <v>0.83327517012737762</v>
      </c>
      <c r="AO76" s="178">
        <v>1.0178481649069884</v>
      </c>
      <c r="AP76" s="178">
        <v>0.82888626524990172</v>
      </c>
      <c r="AQ76" s="178">
        <v>0.779537418974661</v>
      </c>
      <c r="AR76" s="178">
        <v>0.65300736213362964</v>
      </c>
      <c r="AS76" s="178">
        <v>0.5434811037007975</v>
      </c>
      <c r="AT76" s="178">
        <v>0.57383905393712153</v>
      </c>
      <c r="AU76" s="190">
        <v>0.4675934450377463</v>
      </c>
      <c r="AV76" s="177">
        <v>-5.0859691181398659E-2</v>
      </c>
      <c r="AW76" s="178">
        <v>0.80469478098788427</v>
      </c>
      <c r="AX76" s="178">
        <v>0.75016593328252923</v>
      </c>
      <c r="AY76" s="191">
        <v>0.5334049570257845</v>
      </c>
      <c r="AZ76" s="179">
        <v>0.45589194224499296</v>
      </c>
      <c r="BA76" s="178">
        <v>0.47609697797507267</v>
      </c>
      <c r="BB76" s="178">
        <v>0.40386890265117242</v>
      </c>
      <c r="BC76" s="178">
        <v>0.19630156472261745</v>
      </c>
      <c r="BD76" s="178">
        <v>4.1783657735687429E-2</v>
      </c>
      <c r="BE76" s="178">
        <v>-9.733815040903622E-2</v>
      </c>
      <c r="BF76" s="178">
        <v>-7.8154587708727796E-2</v>
      </c>
      <c r="BG76" s="178">
        <v>-0.11858934558549607</v>
      </c>
      <c r="BH76" s="178">
        <v>-0.19869747899159662</v>
      </c>
      <c r="BI76" s="178">
        <v>-0.25696856731339496</v>
      </c>
      <c r="BJ76" s="178">
        <v>-0.26995326674608267</v>
      </c>
      <c r="BK76" s="190" t="s">
        <v>122</v>
      </c>
      <c r="BL76" s="178">
        <v>0.44201520912547509</v>
      </c>
      <c r="BM76" s="178">
        <v>2.9790530290804754E-2</v>
      </c>
      <c r="BN76" s="178">
        <v>-0.13217220310415062</v>
      </c>
      <c r="BO76" s="191" t="s">
        <v>122</v>
      </c>
    </row>
    <row r="77" spans="1:67" x14ac:dyDescent="0.3">
      <c r="A77" s="221" t="s">
        <v>92</v>
      </c>
      <c r="B77" s="222" t="s">
        <v>32</v>
      </c>
      <c r="C77" s="222" t="s">
        <v>49</v>
      </c>
      <c r="D77" s="185">
        <v>6559</v>
      </c>
      <c r="E77" s="186">
        <v>4758</v>
      </c>
      <c r="F77" s="186">
        <v>4360</v>
      </c>
      <c r="G77" s="186">
        <v>3751</v>
      </c>
      <c r="H77" s="186">
        <v>4126</v>
      </c>
      <c r="I77" s="186">
        <v>2891</v>
      </c>
      <c r="J77" s="186">
        <v>3946</v>
      </c>
      <c r="K77" s="186">
        <v>2783</v>
      </c>
      <c r="L77" s="186">
        <v>3403</v>
      </c>
      <c r="M77" s="186">
        <v>4166</v>
      </c>
      <c r="N77" s="186">
        <v>3442</v>
      </c>
      <c r="O77" s="186">
        <v>3307</v>
      </c>
      <c r="P77" s="185">
        <v>15677</v>
      </c>
      <c r="Q77" s="186">
        <v>10768</v>
      </c>
      <c r="R77" s="186">
        <v>10132</v>
      </c>
      <c r="S77" s="186">
        <v>10915</v>
      </c>
      <c r="T77" s="187">
        <v>5411</v>
      </c>
      <c r="U77" s="186">
        <v>3948</v>
      </c>
      <c r="V77" s="186">
        <v>2565</v>
      </c>
      <c r="W77" s="186">
        <v>1092</v>
      </c>
      <c r="X77" s="186">
        <v>2004</v>
      </c>
      <c r="Y77" s="186">
        <v>2711</v>
      </c>
      <c r="Z77" s="186">
        <v>3075</v>
      </c>
      <c r="AA77" s="186">
        <v>2827</v>
      </c>
      <c r="AB77" s="186">
        <v>3537</v>
      </c>
      <c r="AC77" s="186">
        <v>3483</v>
      </c>
      <c r="AD77" s="186">
        <v>2850</v>
      </c>
      <c r="AE77" s="188">
        <v>3038</v>
      </c>
      <c r="AF77" s="185">
        <v>11924</v>
      </c>
      <c r="AG77" s="186">
        <v>5807</v>
      </c>
      <c r="AH77" s="186">
        <v>9439</v>
      </c>
      <c r="AI77" s="189">
        <v>9371</v>
      </c>
      <c r="AJ77" s="187">
        <v>3213</v>
      </c>
      <c r="AK77" s="186">
        <v>3003</v>
      </c>
      <c r="AL77" s="186">
        <v>3741</v>
      </c>
      <c r="AM77" s="186">
        <v>3598</v>
      </c>
      <c r="AN77" s="186">
        <v>3637</v>
      </c>
      <c r="AO77" s="186">
        <v>3089</v>
      </c>
      <c r="AP77" s="186">
        <v>3260</v>
      </c>
      <c r="AQ77" s="186">
        <v>2822</v>
      </c>
      <c r="AR77" s="186">
        <v>3381</v>
      </c>
      <c r="AS77" s="186">
        <v>3531</v>
      </c>
      <c r="AT77" s="186">
        <v>3615</v>
      </c>
      <c r="AU77" s="188">
        <v>3375</v>
      </c>
      <c r="AV77" s="185">
        <v>9957</v>
      </c>
      <c r="AW77" s="186">
        <v>10324</v>
      </c>
      <c r="AX77" s="186">
        <v>9463</v>
      </c>
      <c r="AY77" s="189">
        <v>10521</v>
      </c>
      <c r="AZ77" s="187">
        <v>4548</v>
      </c>
      <c r="BA77" s="296">
        <v>4445</v>
      </c>
      <c r="BB77" s="296">
        <v>4487</v>
      </c>
      <c r="BC77" s="296">
        <v>3401</v>
      </c>
      <c r="BD77" s="296">
        <v>4208</v>
      </c>
      <c r="BE77" s="296">
        <v>3465</v>
      </c>
      <c r="BF77" s="296">
        <v>3471</v>
      </c>
      <c r="BG77" s="296">
        <v>3279</v>
      </c>
      <c r="BH77" s="296">
        <v>3835</v>
      </c>
      <c r="BI77" s="296" t="s">
        <v>122</v>
      </c>
      <c r="BJ77" s="296" t="s">
        <v>122</v>
      </c>
      <c r="BK77" s="188" t="s">
        <v>122</v>
      </c>
      <c r="BL77" s="296">
        <v>13480</v>
      </c>
      <c r="BM77" s="186">
        <v>11074</v>
      </c>
      <c r="BN77" s="186">
        <v>10585</v>
      </c>
      <c r="BO77" s="189" t="s">
        <v>122</v>
      </c>
    </row>
    <row r="78" spans="1:67" x14ac:dyDescent="0.3">
      <c r="A78" s="174"/>
      <c r="B78" s="222"/>
      <c r="C78" s="222" t="s">
        <v>31</v>
      </c>
      <c r="D78" s="243">
        <v>0.24059012672593152</v>
      </c>
      <c r="E78" s="244">
        <v>0.3176405427859319</v>
      </c>
      <c r="F78" s="244">
        <v>6.3155327968788103E-2</v>
      </c>
      <c r="G78" s="244">
        <v>2.6546250684181719E-2</v>
      </c>
      <c r="H78" s="244">
        <v>0.12119565217391304</v>
      </c>
      <c r="I78" s="244">
        <v>-0.13907087552114353</v>
      </c>
      <c r="J78" s="244">
        <v>0.22966656279214709</v>
      </c>
      <c r="K78" s="244">
        <v>2.3161764705882354E-2</v>
      </c>
      <c r="L78" s="244">
        <v>9.2806679511881818E-2</v>
      </c>
      <c r="M78" s="244">
        <v>0.1118227915665866</v>
      </c>
      <c r="N78" s="244">
        <v>-5.7244590523144345E-2</v>
      </c>
      <c r="O78" s="244">
        <v>-4.998563631140477E-2</v>
      </c>
      <c r="P78" s="243">
        <v>0.20601584737287484</v>
      </c>
      <c r="Q78" s="244">
        <v>7.1081182192293301E-3</v>
      </c>
      <c r="R78" s="244">
        <v>0.12042463784142431</v>
      </c>
      <c r="S78" s="244">
        <v>3.3091276771762112E-3</v>
      </c>
      <c r="T78" s="175">
        <v>-0.17502668089647813</v>
      </c>
      <c r="U78" s="244">
        <v>-0.17023959646910466</v>
      </c>
      <c r="V78" s="244">
        <v>-0.41169724770642202</v>
      </c>
      <c r="W78" s="244">
        <v>-0.70887763263129833</v>
      </c>
      <c r="X78" s="244">
        <v>-0.51429956374212316</v>
      </c>
      <c r="Y78" s="244">
        <v>-6.2262193012798339E-2</v>
      </c>
      <c r="Z78" s="244">
        <v>-0.2207298530157121</v>
      </c>
      <c r="AA78" s="244">
        <v>1.5810276679841896E-2</v>
      </c>
      <c r="AB78" s="244">
        <v>3.937702027622686E-2</v>
      </c>
      <c r="AC78" s="244">
        <v>-0.16394623139702352</v>
      </c>
      <c r="AD78" s="244">
        <v>-0.17199302730970367</v>
      </c>
      <c r="AE78" s="245">
        <v>-8.1342606592077413E-2</v>
      </c>
      <c r="AF78" s="243">
        <v>-0.23939529246667091</v>
      </c>
      <c r="AG78" s="244">
        <v>-0.46071693907875183</v>
      </c>
      <c r="AH78" s="244">
        <v>-6.8397157520726407E-2</v>
      </c>
      <c r="AI78" s="246">
        <v>-0.14145671094823636</v>
      </c>
      <c r="AJ78" s="175">
        <v>-0.40620957309184996</v>
      </c>
      <c r="AK78" s="244">
        <v>-0.23936170212765959</v>
      </c>
      <c r="AL78" s="244">
        <v>0.45847953216374271</v>
      </c>
      <c r="AM78" s="244">
        <v>2.2948717948717947</v>
      </c>
      <c r="AN78" s="244">
        <v>0.81487025948103797</v>
      </c>
      <c r="AO78" s="244">
        <v>0.13943194393212838</v>
      </c>
      <c r="AP78" s="244">
        <v>6.0162601626016263E-2</v>
      </c>
      <c r="AQ78" s="244">
        <v>-1.7686593562079944E-3</v>
      </c>
      <c r="AR78" s="244">
        <v>-4.4105173876166241E-2</v>
      </c>
      <c r="AS78" s="244">
        <v>1.3781223083548665E-2</v>
      </c>
      <c r="AT78" s="244">
        <v>0.26842105263157895</v>
      </c>
      <c r="AU78" s="245">
        <v>0.1109282422646478</v>
      </c>
      <c r="AV78" s="243">
        <v>-0.16496142234149613</v>
      </c>
      <c r="AW78" s="244">
        <v>0.77785431375925607</v>
      </c>
      <c r="AX78" s="244">
        <v>2.5426422290496875E-3</v>
      </c>
      <c r="AY78" s="246">
        <v>0.1227190267847615</v>
      </c>
      <c r="AZ78" s="175">
        <v>0.41549953314659199</v>
      </c>
      <c r="BA78" s="290">
        <v>0.48018648018648019</v>
      </c>
      <c r="BB78" s="290">
        <v>0.19941192194600374</v>
      </c>
      <c r="BC78" s="290">
        <v>-5.4752640355753196E-2</v>
      </c>
      <c r="BD78" s="290">
        <v>0.15699752543304921</v>
      </c>
      <c r="BE78" s="290">
        <v>0.12172224020718679</v>
      </c>
      <c r="BF78" s="290">
        <v>6.4723926380368099E-2</v>
      </c>
      <c r="BG78" s="290">
        <v>0.16194188518781005</v>
      </c>
      <c r="BH78" s="290">
        <v>0.13427979887607217</v>
      </c>
      <c r="BI78" s="290" t="s">
        <v>122</v>
      </c>
      <c r="BJ78" s="290" t="s">
        <v>122</v>
      </c>
      <c r="BK78" s="245" t="s">
        <v>122</v>
      </c>
      <c r="BL78" s="290">
        <v>0.3538214321582806</v>
      </c>
      <c r="BM78" s="244">
        <v>7.2646261139093379E-2</v>
      </c>
      <c r="BN78" s="244">
        <v>0.1185670506181972</v>
      </c>
      <c r="BO78" s="246" t="s">
        <v>122</v>
      </c>
    </row>
    <row r="79" spans="1:67" x14ac:dyDescent="0.3">
      <c r="A79" s="221" t="s">
        <v>93</v>
      </c>
      <c r="B79" s="222" t="s">
        <v>32</v>
      </c>
      <c r="C79" s="222" t="s">
        <v>49</v>
      </c>
      <c r="D79" s="185">
        <v>2529</v>
      </c>
      <c r="E79" s="186">
        <v>1432</v>
      </c>
      <c r="F79" s="186">
        <v>1248</v>
      </c>
      <c r="G79" s="186">
        <v>1317</v>
      </c>
      <c r="H79" s="186">
        <v>1317</v>
      </c>
      <c r="I79" s="186">
        <v>878</v>
      </c>
      <c r="J79" s="186">
        <v>1324</v>
      </c>
      <c r="K79" s="186">
        <v>860</v>
      </c>
      <c r="L79" s="186">
        <v>1063</v>
      </c>
      <c r="M79" s="186">
        <v>1598</v>
      </c>
      <c r="N79" s="186">
        <v>1426</v>
      </c>
      <c r="O79" s="186">
        <v>2036</v>
      </c>
      <c r="P79" s="185">
        <v>5209</v>
      </c>
      <c r="Q79" s="186">
        <v>3512</v>
      </c>
      <c r="R79" s="186">
        <v>3247</v>
      </c>
      <c r="S79" s="186">
        <v>5060</v>
      </c>
      <c r="T79" s="187">
        <v>2511</v>
      </c>
      <c r="U79" s="186">
        <v>1430</v>
      </c>
      <c r="V79" s="186">
        <v>925</v>
      </c>
      <c r="W79" s="186">
        <v>592</v>
      </c>
      <c r="X79" s="186">
        <v>810</v>
      </c>
      <c r="Y79" s="186">
        <v>917</v>
      </c>
      <c r="Z79" s="186">
        <v>1087</v>
      </c>
      <c r="AA79" s="186">
        <v>869</v>
      </c>
      <c r="AB79" s="186">
        <v>1052</v>
      </c>
      <c r="AC79" s="186">
        <v>1240</v>
      </c>
      <c r="AD79" s="186">
        <v>1398</v>
      </c>
      <c r="AE79" s="188">
        <v>4110</v>
      </c>
      <c r="AF79" s="185">
        <v>4866</v>
      </c>
      <c r="AG79" s="186">
        <v>2319</v>
      </c>
      <c r="AH79" s="186">
        <v>3008</v>
      </c>
      <c r="AI79" s="189">
        <v>6748</v>
      </c>
      <c r="AJ79" s="187">
        <v>5211</v>
      </c>
      <c r="AK79" s="186">
        <v>3249</v>
      </c>
      <c r="AL79" s="186">
        <v>1024</v>
      </c>
      <c r="AM79" s="186">
        <v>1837</v>
      </c>
      <c r="AN79" s="186">
        <v>1831</v>
      </c>
      <c r="AO79" s="186">
        <v>850</v>
      </c>
      <c r="AP79" s="186">
        <v>938</v>
      </c>
      <c r="AQ79" s="186">
        <v>803</v>
      </c>
      <c r="AR79" s="186">
        <v>1125</v>
      </c>
      <c r="AS79" s="186">
        <v>1459</v>
      </c>
      <c r="AT79" s="186">
        <v>1668</v>
      </c>
      <c r="AU79" s="188">
        <v>2042</v>
      </c>
      <c r="AV79" s="185">
        <v>9484</v>
      </c>
      <c r="AW79" s="186">
        <v>4518</v>
      </c>
      <c r="AX79" s="186">
        <v>2866</v>
      </c>
      <c r="AY79" s="189">
        <v>5169</v>
      </c>
      <c r="AZ79" s="187">
        <v>1978</v>
      </c>
      <c r="BA79" s="296">
        <v>1257</v>
      </c>
      <c r="BB79" s="296">
        <v>1171</v>
      </c>
      <c r="BC79" s="296">
        <v>910</v>
      </c>
      <c r="BD79" s="296">
        <v>892</v>
      </c>
      <c r="BE79" s="296">
        <v>717</v>
      </c>
      <c r="BF79" s="296">
        <v>816</v>
      </c>
      <c r="BG79" s="296">
        <v>956</v>
      </c>
      <c r="BH79" s="296">
        <v>995</v>
      </c>
      <c r="BI79" s="296" t="s">
        <v>122</v>
      </c>
      <c r="BJ79" s="296" t="s">
        <v>122</v>
      </c>
      <c r="BK79" s="188" t="s">
        <v>122</v>
      </c>
      <c r="BL79" s="296">
        <v>4406</v>
      </c>
      <c r="BM79" s="186">
        <v>2519</v>
      </c>
      <c r="BN79" s="186">
        <v>2767</v>
      </c>
      <c r="BO79" s="189" t="s">
        <v>122</v>
      </c>
    </row>
    <row r="80" spans="1:67" x14ac:dyDescent="0.3">
      <c r="A80" s="174"/>
      <c r="B80" s="222"/>
      <c r="C80" s="222" t="s">
        <v>31</v>
      </c>
      <c r="D80" s="243">
        <v>-0.56620926243567749</v>
      </c>
      <c r="E80" s="244">
        <v>-0.33488156061309798</v>
      </c>
      <c r="F80" s="244">
        <v>-0.68429041234505439</v>
      </c>
      <c r="G80" s="244">
        <v>-4.2181818181818181E-2</v>
      </c>
      <c r="H80" s="244">
        <v>0.28237585199610515</v>
      </c>
      <c r="I80" s="244">
        <v>-0.33383915022761762</v>
      </c>
      <c r="J80" s="244">
        <v>7.9934747145187598E-2</v>
      </c>
      <c r="K80" s="244">
        <v>-0.12512716174974567</v>
      </c>
      <c r="L80" s="244">
        <v>-7.2425828970331591E-2</v>
      </c>
      <c r="M80" s="244">
        <v>-0.11663902708678828</v>
      </c>
      <c r="N80" s="244">
        <v>-0.14763897190675435</v>
      </c>
      <c r="O80" s="244">
        <v>6.0969254820218866E-2</v>
      </c>
      <c r="P80" s="243">
        <v>-0.56358914209115285</v>
      </c>
      <c r="Q80" s="244">
        <v>-5.5913978494623658E-2</v>
      </c>
      <c r="R80" s="244">
        <v>-3.2190760059612522E-2</v>
      </c>
      <c r="S80" s="244">
        <v>-6.313645621181263E-2</v>
      </c>
      <c r="T80" s="175">
        <v>-7.1174377224199285E-3</v>
      </c>
      <c r="U80" s="244">
        <v>-1.3966480446927375E-3</v>
      </c>
      <c r="V80" s="244">
        <v>-0.25881410256410259</v>
      </c>
      <c r="W80" s="244">
        <v>-0.55049354593773725</v>
      </c>
      <c r="X80" s="244">
        <v>-0.38496583143507973</v>
      </c>
      <c r="Y80" s="244">
        <v>4.441913439635535E-2</v>
      </c>
      <c r="Z80" s="244">
        <v>-0.17900302114803626</v>
      </c>
      <c r="AA80" s="244">
        <v>1.0465116279069767E-2</v>
      </c>
      <c r="AB80" s="244">
        <v>-1.0348071495766699E-2</v>
      </c>
      <c r="AC80" s="244">
        <v>-0.22403003754693368</v>
      </c>
      <c r="AD80" s="244">
        <v>-1.9635343618513323E-2</v>
      </c>
      <c r="AE80" s="245">
        <v>1.0186640471512771</v>
      </c>
      <c r="AF80" s="177">
        <v>-6.5847571510846609E-2</v>
      </c>
      <c r="AG80" s="178">
        <v>-0.33969248291571752</v>
      </c>
      <c r="AH80" s="178">
        <v>-7.3606405913150597E-2</v>
      </c>
      <c r="AI80" s="191">
        <v>0.33359683794466405</v>
      </c>
      <c r="AJ80" s="175">
        <v>1.075268817204301</v>
      </c>
      <c r="AK80" s="244">
        <v>1.2720279720279721</v>
      </c>
      <c r="AL80" s="244">
        <v>0.10702702702702703</v>
      </c>
      <c r="AM80" s="244">
        <v>2.1030405405405403</v>
      </c>
      <c r="AN80" s="244">
        <v>1.2604938271604937</v>
      </c>
      <c r="AO80" s="244">
        <v>-7.3064340239912762E-2</v>
      </c>
      <c r="AP80" s="244">
        <v>-0.13707451701931922</v>
      </c>
      <c r="AQ80" s="244">
        <v>-7.5949367088607597E-2</v>
      </c>
      <c r="AR80" s="244">
        <v>6.939163498098859E-2</v>
      </c>
      <c r="AS80" s="244">
        <v>0.17661290322580644</v>
      </c>
      <c r="AT80" s="244">
        <v>0.19313304721030042</v>
      </c>
      <c r="AU80" s="245">
        <v>-0.50316301703163013</v>
      </c>
      <c r="AV80" s="177">
        <v>0.94903411426222772</v>
      </c>
      <c r="AW80" s="178">
        <v>0.94825355756791718</v>
      </c>
      <c r="AX80" s="178">
        <v>-4.7207446808510641E-2</v>
      </c>
      <c r="AY80" s="191">
        <v>-0.23399525785417902</v>
      </c>
      <c r="AZ80" s="175">
        <v>-0.62041834580694688</v>
      </c>
      <c r="BA80" s="290">
        <v>-0.61311172668513392</v>
      </c>
      <c r="BB80" s="290">
        <v>0.1435546875</v>
      </c>
      <c r="BC80" s="290">
        <v>-0.50462710941752853</v>
      </c>
      <c r="BD80" s="290">
        <v>-0.51283451665756419</v>
      </c>
      <c r="BE80" s="290">
        <v>-0.15647058823529411</v>
      </c>
      <c r="BF80" s="290">
        <v>-0.13006396588486141</v>
      </c>
      <c r="BG80" s="290">
        <v>0.19053549190535493</v>
      </c>
      <c r="BH80" s="290">
        <v>-0.11555555555555555</v>
      </c>
      <c r="BI80" s="290" t="s">
        <v>122</v>
      </c>
      <c r="BJ80" s="290" t="s">
        <v>122</v>
      </c>
      <c r="BK80" s="245" t="s">
        <v>122</v>
      </c>
      <c r="BL80" s="178">
        <v>-0.53542808941374942</v>
      </c>
      <c r="BM80" s="178">
        <v>-0.44245241257193446</v>
      </c>
      <c r="BN80" s="178">
        <v>-3.454291695743196E-2</v>
      </c>
      <c r="BO80" s="191" t="s">
        <v>122</v>
      </c>
    </row>
    <row r="81" spans="1:67" x14ac:dyDescent="0.3">
      <c r="A81" s="219" t="s">
        <v>47</v>
      </c>
      <c r="B81" s="220" t="s">
        <v>48</v>
      </c>
      <c r="C81" s="192" t="s">
        <v>49</v>
      </c>
      <c r="D81" s="193">
        <v>19125</v>
      </c>
      <c r="E81" s="194">
        <v>21947</v>
      </c>
      <c r="F81" s="194">
        <v>28551</v>
      </c>
      <c r="G81" s="194">
        <v>24663</v>
      </c>
      <c r="H81" s="194">
        <v>26659</v>
      </c>
      <c r="I81" s="194">
        <v>29743</v>
      </c>
      <c r="J81" s="194">
        <v>21791</v>
      </c>
      <c r="K81" s="194">
        <v>16035</v>
      </c>
      <c r="L81" s="194">
        <v>18036</v>
      </c>
      <c r="M81" s="194">
        <v>19047</v>
      </c>
      <c r="N81" s="194">
        <v>19533</v>
      </c>
      <c r="O81" s="194">
        <v>22698</v>
      </c>
      <c r="P81" s="193">
        <v>69623</v>
      </c>
      <c r="Q81" s="194">
        <v>81065</v>
      </c>
      <c r="R81" s="194">
        <v>55862</v>
      </c>
      <c r="S81" s="194">
        <v>61278</v>
      </c>
      <c r="T81" s="195">
        <v>17504</v>
      </c>
      <c r="U81" s="194">
        <v>23038</v>
      </c>
      <c r="V81" s="194">
        <v>12399</v>
      </c>
      <c r="W81" s="194">
        <v>3803</v>
      </c>
      <c r="X81" s="194">
        <v>7579</v>
      </c>
      <c r="Y81" s="194">
        <v>13678</v>
      </c>
      <c r="Z81" s="194">
        <v>18101</v>
      </c>
      <c r="AA81" s="194">
        <v>14662</v>
      </c>
      <c r="AB81" s="194">
        <v>16404</v>
      </c>
      <c r="AC81" s="194">
        <v>16565</v>
      </c>
      <c r="AD81" s="194">
        <v>14969</v>
      </c>
      <c r="AE81" s="196">
        <v>18290</v>
      </c>
      <c r="AF81" s="193">
        <v>52941</v>
      </c>
      <c r="AG81" s="194">
        <v>25060</v>
      </c>
      <c r="AH81" s="194">
        <v>49167</v>
      </c>
      <c r="AI81" s="197">
        <v>49824</v>
      </c>
      <c r="AJ81" s="195">
        <v>12512</v>
      </c>
      <c r="AK81" s="194">
        <v>10699</v>
      </c>
      <c r="AL81" s="194">
        <v>16099</v>
      </c>
      <c r="AM81" s="194">
        <v>18112</v>
      </c>
      <c r="AN81" s="194">
        <v>19668</v>
      </c>
      <c r="AO81" s="194">
        <v>22232</v>
      </c>
      <c r="AP81" s="194">
        <v>14219</v>
      </c>
      <c r="AQ81" s="194">
        <v>10003</v>
      </c>
      <c r="AR81" s="194">
        <v>13041</v>
      </c>
      <c r="AS81" s="194">
        <v>13424</v>
      </c>
      <c r="AT81" s="194">
        <v>13935</v>
      </c>
      <c r="AU81" s="196">
        <v>16333</v>
      </c>
      <c r="AV81" s="193">
        <v>39310</v>
      </c>
      <c r="AW81" s="194">
        <v>60012</v>
      </c>
      <c r="AX81" s="194">
        <v>37263</v>
      </c>
      <c r="AY81" s="197">
        <v>43692</v>
      </c>
      <c r="AZ81" s="195">
        <v>12141</v>
      </c>
      <c r="BA81" s="194">
        <v>14122</v>
      </c>
      <c r="BB81" s="194">
        <v>16213</v>
      </c>
      <c r="BC81" s="194">
        <v>14516</v>
      </c>
      <c r="BD81" s="194">
        <v>14903</v>
      </c>
      <c r="BE81" s="194">
        <v>18087</v>
      </c>
      <c r="BF81" s="194">
        <v>16897</v>
      </c>
      <c r="BG81" s="194">
        <v>13214</v>
      </c>
      <c r="BH81" s="194">
        <v>14711</v>
      </c>
      <c r="BI81" s="194">
        <v>14848</v>
      </c>
      <c r="BJ81" s="194">
        <v>17283</v>
      </c>
      <c r="BK81" s="196"/>
      <c r="BL81" s="194">
        <v>42476</v>
      </c>
      <c r="BM81" s="194">
        <v>47506</v>
      </c>
      <c r="BN81" s="194">
        <v>44822</v>
      </c>
      <c r="BO81" s="197" t="s">
        <v>122</v>
      </c>
    </row>
    <row r="82" spans="1:67" x14ac:dyDescent="0.3">
      <c r="A82" s="221"/>
      <c r="B82" s="222"/>
      <c r="C82" s="198" t="s">
        <v>31</v>
      </c>
      <c r="D82" s="223">
        <v>9.410755148741419E-2</v>
      </c>
      <c r="E82" s="224">
        <v>-8.2253073513423106E-2</v>
      </c>
      <c r="F82" s="224">
        <v>-9.8825831702544026E-2</v>
      </c>
      <c r="G82" s="224">
        <v>-9.637393085170462E-3</v>
      </c>
      <c r="H82" s="224">
        <v>-2.9946874317735246E-2</v>
      </c>
      <c r="I82" s="224">
        <v>-3.977401129943503E-2</v>
      </c>
      <c r="J82" s="224">
        <v>-6.4563210989482728E-2</v>
      </c>
      <c r="K82" s="224">
        <v>-0.14164123976232534</v>
      </c>
      <c r="L82" s="224">
        <v>8.853883758826725E-2</v>
      </c>
      <c r="M82" s="224">
        <v>6.9635536586735547E-2</v>
      </c>
      <c r="N82" s="224">
        <v>-1.3086095392077607E-2</v>
      </c>
      <c r="O82" s="224">
        <v>9.8006965944272439E-2</v>
      </c>
      <c r="P82" s="223">
        <v>-4.7252175816957689E-2</v>
      </c>
      <c r="Q82" s="224">
        <v>-2.7531190019193859E-2</v>
      </c>
      <c r="R82" s="224">
        <v>-4.5827995558971733E-2</v>
      </c>
      <c r="S82" s="224">
        <v>5.1603713682620858E-2</v>
      </c>
      <c r="T82" s="150">
        <v>-8.4758169934640526E-2</v>
      </c>
      <c r="U82" s="224">
        <v>4.971066660591425E-2</v>
      </c>
      <c r="V82" s="224">
        <v>-0.56572449301250394</v>
      </c>
      <c r="W82" s="224">
        <v>-0.84580140291124362</v>
      </c>
      <c r="X82" s="224">
        <v>-0.71570576540755471</v>
      </c>
      <c r="Y82" s="224">
        <v>-0.54012708872675919</v>
      </c>
      <c r="Z82" s="224">
        <v>-0.16933596438896792</v>
      </c>
      <c r="AA82" s="224">
        <v>-8.5625194886186473E-2</v>
      </c>
      <c r="AB82" s="224">
        <v>-9.0485695276114442E-2</v>
      </c>
      <c r="AC82" s="224">
        <v>-0.13030923505013914</v>
      </c>
      <c r="AD82" s="224">
        <v>-0.23365586443454667</v>
      </c>
      <c r="AE82" s="225">
        <v>-0.19420213234646225</v>
      </c>
      <c r="AF82" s="223">
        <v>-0.2396047283225371</v>
      </c>
      <c r="AG82" s="224">
        <v>-0.69086535496206747</v>
      </c>
      <c r="AH82" s="224">
        <v>-0.11984891339372024</v>
      </c>
      <c r="AI82" s="226">
        <v>-0.18691863311465778</v>
      </c>
      <c r="AJ82" s="150">
        <v>-0.28519195612431442</v>
      </c>
      <c r="AK82" s="224">
        <v>-0.53559336747981601</v>
      </c>
      <c r="AL82" s="224">
        <v>0.29841116219049924</v>
      </c>
      <c r="AM82" s="224">
        <v>3.7625558769392584</v>
      </c>
      <c r="AN82" s="224">
        <v>1.5950653120464442</v>
      </c>
      <c r="AO82" s="224">
        <v>0.62538382804503578</v>
      </c>
      <c r="AP82" s="224">
        <v>-0.21446328932103198</v>
      </c>
      <c r="AQ82" s="224">
        <v>-0.31776019642613557</v>
      </c>
      <c r="AR82" s="224">
        <v>-0.20501097293343087</v>
      </c>
      <c r="AS82" s="224">
        <v>-0.18961666163597948</v>
      </c>
      <c r="AT82" s="224">
        <v>-6.9076090587213576E-2</v>
      </c>
      <c r="AU82" s="225">
        <v>-0.10699835975943138</v>
      </c>
      <c r="AV82" s="223">
        <v>-0.25747530269545343</v>
      </c>
      <c r="AW82" s="224">
        <v>1.3947326416600159</v>
      </c>
      <c r="AX82" s="224">
        <v>-0.24211361278906585</v>
      </c>
      <c r="AY82" s="226">
        <v>-0.12307321772639691</v>
      </c>
      <c r="AZ82" s="150">
        <v>-2.965153452685422E-2</v>
      </c>
      <c r="BA82" s="224">
        <v>0.31993644265819238</v>
      </c>
      <c r="BB82" s="224">
        <v>7.0811851667805454E-3</v>
      </c>
      <c r="BC82" s="224">
        <v>-0.19854240282685512</v>
      </c>
      <c r="BD82" s="224">
        <v>-0.24227171039251577</v>
      </c>
      <c r="BE82" s="224">
        <v>-0.18644296509535804</v>
      </c>
      <c r="BF82" s="224">
        <v>0.18833954567831773</v>
      </c>
      <c r="BG82" s="224">
        <v>0.32100369889033292</v>
      </c>
      <c r="BH82" s="224">
        <v>0.12805766428954835</v>
      </c>
      <c r="BI82" s="224">
        <v>0.10607866507747318</v>
      </c>
      <c r="BJ82" s="224">
        <v>0.2402583423035522</v>
      </c>
      <c r="BK82" s="225"/>
      <c r="BL82" s="224">
        <v>8.0539302976341903E-2</v>
      </c>
      <c r="BM82" s="224">
        <v>-0.20839165500233287</v>
      </c>
      <c r="BN82" s="224">
        <v>0.20285537933070338</v>
      </c>
      <c r="BO82" s="226" t="s">
        <v>122</v>
      </c>
    </row>
    <row r="83" spans="1:67" x14ac:dyDescent="0.3">
      <c r="A83" s="221" t="s">
        <v>50</v>
      </c>
      <c r="B83" s="222" t="s">
        <v>48</v>
      </c>
      <c r="C83" s="199" t="s">
        <v>49</v>
      </c>
      <c r="D83" s="247">
        <v>30016</v>
      </c>
      <c r="E83" s="200">
        <v>31091</v>
      </c>
      <c r="F83" s="200">
        <v>30887</v>
      </c>
      <c r="G83" s="200">
        <v>27895</v>
      </c>
      <c r="H83" s="200">
        <v>31603</v>
      </c>
      <c r="I83" s="200">
        <v>27526</v>
      </c>
      <c r="J83" s="200">
        <v>25974</v>
      </c>
      <c r="K83" s="200">
        <v>13359</v>
      </c>
      <c r="L83" s="200">
        <v>32194</v>
      </c>
      <c r="M83" s="200">
        <v>31262</v>
      </c>
      <c r="N83" s="200">
        <v>30815</v>
      </c>
      <c r="O83" s="200">
        <v>23692</v>
      </c>
      <c r="P83" s="247">
        <v>91994</v>
      </c>
      <c r="Q83" s="200">
        <v>87024</v>
      </c>
      <c r="R83" s="200">
        <v>71527</v>
      </c>
      <c r="S83" s="200">
        <v>85769</v>
      </c>
      <c r="T83" s="201">
        <v>29075</v>
      </c>
      <c r="U83" s="200">
        <v>29954</v>
      </c>
      <c r="V83" s="200">
        <v>16702</v>
      </c>
      <c r="W83" s="200">
        <v>1222</v>
      </c>
      <c r="X83" s="200">
        <v>15519</v>
      </c>
      <c r="Y83" s="200">
        <v>22536</v>
      </c>
      <c r="Z83" s="200">
        <v>20112</v>
      </c>
      <c r="AA83" s="200">
        <v>14726</v>
      </c>
      <c r="AB83" s="200">
        <v>32407</v>
      </c>
      <c r="AC83" s="200">
        <v>29155</v>
      </c>
      <c r="AD83" s="200">
        <v>34487</v>
      </c>
      <c r="AE83" s="202">
        <v>12843</v>
      </c>
      <c r="AF83" s="247">
        <v>75731</v>
      </c>
      <c r="AG83" s="200">
        <v>39277</v>
      </c>
      <c r="AH83" s="200">
        <v>67245</v>
      </c>
      <c r="AI83" s="248">
        <v>76485</v>
      </c>
      <c r="AJ83" s="201">
        <v>25066</v>
      </c>
      <c r="AK83" s="200">
        <v>28351</v>
      </c>
      <c r="AL83" s="200">
        <v>28788</v>
      </c>
      <c r="AM83" s="200">
        <v>27271</v>
      </c>
      <c r="AN83" s="200">
        <v>24316</v>
      </c>
      <c r="AO83" s="200">
        <v>15420</v>
      </c>
      <c r="AP83" s="200">
        <v>23116</v>
      </c>
      <c r="AQ83" s="200">
        <v>2967</v>
      </c>
      <c r="AR83" s="200">
        <v>20501</v>
      </c>
      <c r="AS83" s="200">
        <v>31283</v>
      </c>
      <c r="AT83" s="200">
        <v>32099</v>
      </c>
      <c r="AU83" s="202">
        <v>23242</v>
      </c>
      <c r="AV83" s="247">
        <v>82205</v>
      </c>
      <c r="AW83" s="200">
        <v>67007</v>
      </c>
      <c r="AX83" s="200">
        <v>46584</v>
      </c>
      <c r="AY83" s="248">
        <v>86624</v>
      </c>
      <c r="AZ83" s="201">
        <v>17508</v>
      </c>
      <c r="BA83" s="200">
        <v>23318</v>
      </c>
      <c r="BB83" s="200">
        <v>27758</v>
      </c>
      <c r="BC83" s="200">
        <v>22554</v>
      </c>
      <c r="BD83" s="200">
        <v>24651</v>
      </c>
      <c r="BE83" s="200">
        <v>37236</v>
      </c>
      <c r="BF83" s="200">
        <v>28207</v>
      </c>
      <c r="BG83" s="200">
        <v>11280</v>
      </c>
      <c r="BH83" s="200">
        <v>22225</v>
      </c>
      <c r="BI83" s="200">
        <v>35292</v>
      </c>
      <c r="BJ83" s="200">
        <v>35990</v>
      </c>
      <c r="BK83" s="202"/>
      <c r="BL83" s="200">
        <v>68584</v>
      </c>
      <c r="BM83" s="200">
        <v>84441</v>
      </c>
      <c r="BN83" s="200">
        <v>61712</v>
      </c>
      <c r="BO83" s="248" t="s">
        <v>122</v>
      </c>
    </row>
    <row r="84" spans="1:67" x14ac:dyDescent="0.3">
      <c r="A84" s="227"/>
      <c r="B84" s="228"/>
      <c r="C84" s="203" t="s">
        <v>31</v>
      </c>
      <c r="D84" s="229">
        <v>0.22200056996295231</v>
      </c>
      <c r="E84" s="230">
        <v>0.35537730502637432</v>
      </c>
      <c r="F84" s="230">
        <v>0.38413623123459556</v>
      </c>
      <c r="G84" s="230">
        <v>0.12258038552859275</v>
      </c>
      <c r="H84" s="230">
        <v>0.13394330821672057</v>
      </c>
      <c r="I84" s="230">
        <v>2.8086950026144707E-2</v>
      </c>
      <c r="J84" s="230">
        <v>-3.10378273520854E-2</v>
      </c>
      <c r="K84" s="230">
        <v>0.80113253336928669</v>
      </c>
      <c r="L84" s="230">
        <v>9.6600585870972255E-2</v>
      </c>
      <c r="M84" s="230">
        <v>0.17292612463887735</v>
      </c>
      <c r="N84" s="230">
        <v>0.22276893774056589</v>
      </c>
      <c r="O84" s="230">
        <v>0.1375072018436721</v>
      </c>
      <c r="P84" s="229">
        <v>0.31764469971496911</v>
      </c>
      <c r="Q84" s="230">
        <v>9.4737901450442183E-2</v>
      </c>
      <c r="R84" s="230">
        <v>0.12497444205029805</v>
      </c>
      <c r="S84" s="230">
        <v>0.18005833631435569</v>
      </c>
      <c r="T84" s="156">
        <v>-3.134994669509595E-2</v>
      </c>
      <c r="U84" s="230">
        <v>-3.6570068508571578E-2</v>
      </c>
      <c r="V84" s="230">
        <v>-0.45925470262570012</v>
      </c>
      <c r="W84" s="230">
        <v>-0.95619286610503673</v>
      </c>
      <c r="X84" s="230">
        <v>-0.50893902477612885</v>
      </c>
      <c r="Y84" s="230">
        <v>-0.1812831504759137</v>
      </c>
      <c r="Z84" s="230">
        <v>-0.22568722568722563</v>
      </c>
      <c r="AA84" s="230">
        <v>0.10232801856426392</v>
      </c>
      <c r="AB84" s="230">
        <v>6.6161396533514962E-3</v>
      </c>
      <c r="AC84" s="230">
        <v>-6.7398119122257044E-2</v>
      </c>
      <c r="AD84" s="230">
        <v>0.11916274541619344</v>
      </c>
      <c r="AE84" s="231">
        <v>-0.4579182846530474</v>
      </c>
      <c r="AF84" s="229">
        <v>-0.17678326847403092</v>
      </c>
      <c r="AG84" s="230">
        <v>-0.54866473616473621</v>
      </c>
      <c r="AH84" s="230">
        <v>-5.9865505333650232E-2</v>
      </c>
      <c r="AI84" s="232">
        <v>-0.10824423742844151</v>
      </c>
      <c r="AJ84" s="156">
        <v>-0.13788478073946692</v>
      </c>
      <c r="AK84" s="230">
        <v>-5.3515390265073105E-2</v>
      </c>
      <c r="AL84" s="230">
        <v>0.72362591306430379</v>
      </c>
      <c r="AM84" s="230">
        <v>21.316693944353521</v>
      </c>
      <c r="AN84" s="230">
        <v>0.56685353437721486</v>
      </c>
      <c r="AO84" s="230">
        <v>-0.31576144834930775</v>
      </c>
      <c r="AP84" s="230">
        <v>0.14936356404136844</v>
      </c>
      <c r="AQ84" s="230">
        <v>-0.79851962515279096</v>
      </c>
      <c r="AR84" s="230">
        <v>-0.3673897614712871</v>
      </c>
      <c r="AS84" s="230">
        <v>7.2989195678271279E-2</v>
      </c>
      <c r="AT84" s="230">
        <v>-6.9243483051584745E-2</v>
      </c>
      <c r="AU84" s="231">
        <v>0.80970178307249085</v>
      </c>
      <c r="AV84" s="229">
        <v>8.5486788765498936E-2</v>
      </c>
      <c r="AW84" s="230">
        <v>0.70601115156452887</v>
      </c>
      <c r="AX84" s="230">
        <v>-0.30724960963640419</v>
      </c>
      <c r="AY84" s="232">
        <v>0.13256194024972218</v>
      </c>
      <c r="AZ84" s="156">
        <v>-0.30152397670150805</v>
      </c>
      <c r="BA84" s="230">
        <v>-0.17752460230679687</v>
      </c>
      <c r="BB84" s="230">
        <v>-3.5778796720855863E-2</v>
      </c>
      <c r="BC84" s="230">
        <v>-0.17296762128268128</v>
      </c>
      <c r="BD84" s="230">
        <v>1.377693699621645E-2</v>
      </c>
      <c r="BE84" s="230">
        <v>1.4147859922178987</v>
      </c>
      <c r="BF84" s="230">
        <v>0.22023706523620007</v>
      </c>
      <c r="BG84" s="230">
        <v>2.801820020222447</v>
      </c>
      <c r="BH84" s="230">
        <v>8.4093458855665659E-2</v>
      </c>
      <c r="BI84" s="230">
        <v>0.12815267077965672</v>
      </c>
      <c r="BJ84" s="230">
        <v>0.12121872955543793</v>
      </c>
      <c r="BK84" s="231"/>
      <c r="BL84" s="230">
        <v>-0.16569551730430024</v>
      </c>
      <c r="BM84" s="230">
        <v>0.26018177205366605</v>
      </c>
      <c r="BN84" s="230">
        <v>0.32474669414391205</v>
      </c>
      <c r="BO84" s="232" t="s">
        <v>122</v>
      </c>
    </row>
    <row r="85" spans="1:67" x14ac:dyDescent="0.3">
      <c r="A85" s="219" t="s">
        <v>51</v>
      </c>
      <c r="B85" s="220" t="s">
        <v>52</v>
      </c>
      <c r="C85" s="173"/>
      <c r="D85" s="204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204"/>
      <c r="Q85" s="173"/>
      <c r="R85" s="173"/>
      <c r="S85" s="173"/>
      <c r="T85" s="205"/>
      <c r="U85" s="173"/>
      <c r="V85" s="173"/>
      <c r="W85" s="173"/>
      <c r="X85" s="173"/>
      <c r="Y85" s="173"/>
      <c r="Z85" s="173"/>
      <c r="AA85" s="173"/>
      <c r="AB85" s="173"/>
      <c r="AC85" s="173"/>
      <c r="AD85" s="173"/>
      <c r="AE85" s="206"/>
      <c r="AF85" s="204"/>
      <c r="AG85" s="173"/>
      <c r="AH85" s="173"/>
      <c r="AI85" s="207"/>
      <c r="AJ85" s="205"/>
      <c r="AK85" s="173"/>
      <c r="AL85" s="173"/>
      <c r="AM85" s="173"/>
      <c r="AN85" s="173"/>
      <c r="AO85" s="173"/>
      <c r="AP85" s="173"/>
      <c r="AQ85" s="173"/>
      <c r="AR85" s="173"/>
      <c r="AS85" s="173"/>
      <c r="AT85" s="173"/>
      <c r="AU85" s="206"/>
      <c r="AV85" s="173"/>
      <c r="AW85" s="173"/>
      <c r="AX85" s="173"/>
      <c r="AY85" s="207"/>
      <c r="AZ85" s="205"/>
      <c r="BA85" s="173"/>
      <c r="BB85" s="173"/>
      <c r="BC85" s="173"/>
      <c r="BD85" s="173"/>
      <c r="BE85" s="173"/>
      <c r="BF85" s="173"/>
      <c r="BG85" s="173"/>
      <c r="BH85" s="173"/>
      <c r="BI85" s="173"/>
      <c r="BJ85" s="173"/>
      <c r="BK85" s="206"/>
      <c r="BL85" s="173"/>
      <c r="BM85" s="173"/>
      <c r="BN85" s="173"/>
      <c r="BO85" s="207"/>
    </row>
    <row r="86" spans="1:67" x14ac:dyDescent="0.3">
      <c r="A86" s="236" t="s">
        <v>53</v>
      </c>
      <c r="B86" s="222"/>
      <c r="C86" s="199" t="s">
        <v>54</v>
      </c>
      <c r="D86" s="239">
        <v>86652</v>
      </c>
      <c r="E86" s="240">
        <v>75489.297000000006</v>
      </c>
      <c r="F86" s="240">
        <v>82997.240000000005</v>
      </c>
      <c r="G86" s="240">
        <v>91491.962</v>
      </c>
      <c r="H86" s="240">
        <v>94036.417000000001</v>
      </c>
      <c r="I86" s="240">
        <v>84328.044999999998</v>
      </c>
      <c r="J86" s="240">
        <v>99268.87</v>
      </c>
      <c r="K86" s="240">
        <v>111185.709</v>
      </c>
      <c r="L86" s="240">
        <v>82941.251999999993</v>
      </c>
      <c r="M86" s="240">
        <v>86885</v>
      </c>
      <c r="N86" s="240">
        <v>82126</v>
      </c>
      <c r="O86" s="240">
        <v>89340</v>
      </c>
      <c r="P86" s="239">
        <v>245138.53700000001</v>
      </c>
      <c r="Q86" s="240">
        <v>269856.424</v>
      </c>
      <c r="R86" s="240">
        <v>293395.83100000001</v>
      </c>
      <c r="S86" s="240">
        <v>258351</v>
      </c>
      <c r="T86" s="171">
        <v>85496.77</v>
      </c>
      <c r="U86" s="240">
        <v>79077.066999999995</v>
      </c>
      <c r="V86" s="240">
        <v>65644.221000000005</v>
      </c>
      <c r="W86" s="240">
        <v>35392.43</v>
      </c>
      <c r="X86" s="240">
        <v>61584.932000000001</v>
      </c>
      <c r="Y86" s="240">
        <v>76510.248999999996</v>
      </c>
      <c r="Z86" s="240">
        <v>87802.767999999996</v>
      </c>
      <c r="AA86" s="240">
        <v>95078.89</v>
      </c>
      <c r="AB86" s="240">
        <v>85807</v>
      </c>
      <c r="AC86" s="240">
        <v>81133.070000000007</v>
      </c>
      <c r="AD86" s="240">
        <v>68087</v>
      </c>
      <c r="AE86" s="241">
        <v>74398</v>
      </c>
      <c r="AF86" s="239">
        <v>230218.05800000002</v>
      </c>
      <c r="AG86" s="240">
        <v>173487.61099999998</v>
      </c>
      <c r="AH86" s="240">
        <v>268688.658</v>
      </c>
      <c r="AI86" s="242">
        <v>223618.07</v>
      </c>
      <c r="AJ86" s="171">
        <v>57409</v>
      </c>
      <c r="AK86" s="240">
        <v>47648</v>
      </c>
      <c r="AL86" s="240">
        <v>64934</v>
      </c>
      <c r="AM86" s="240">
        <v>75050</v>
      </c>
      <c r="AN86" s="240">
        <v>78912</v>
      </c>
      <c r="AO86" s="240">
        <v>83864</v>
      </c>
      <c r="AP86" s="240">
        <v>94083</v>
      </c>
      <c r="AQ86" s="240">
        <v>102672</v>
      </c>
      <c r="AR86" s="240">
        <v>90759</v>
      </c>
      <c r="AS86" s="240">
        <v>92833</v>
      </c>
      <c r="AT86" s="240">
        <v>80693</v>
      </c>
      <c r="AU86" s="241">
        <v>87140</v>
      </c>
      <c r="AV86" s="240">
        <v>169991</v>
      </c>
      <c r="AW86" s="240">
        <v>237826</v>
      </c>
      <c r="AX86" s="240">
        <v>287514</v>
      </c>
      <c r="AY86" s="242">
        <v>260666</v>
      </c>
      <c r="AZ86" s="171">
        <v>72976</v>
      </c>
      <c r="BA86" s="240">
        <v>72376</v>
      </c>
      <c r="BB86" s="240">
        <v>109229</v>
      </c>
      <c r="BC86" s="240">
        <v>71752</v>
      </c>
      <c r="BD86" s="240">
        <v>92227</v>
      </c>
      <c r="BE86" s="240">
        <v>86645</v>
      </c>
      <c r="BF86" s="240">
        <v>93919</v>
      </c>
      <c r="BG86" s="240">
        <v>112249</v>
      </c>
      <c r="BH86" s="240">
        <v>96079</v>
      </c>
      <c r="BI86" s="240">
        <v>92084</v>
      </c>
      <c r="BJ86" s="240">
        <v>85720</v>
      </c>
      <c r="BK86" s="241" t="s">
        <v>122</v>
      </c>
      <c r="BL86" s="240">
        <v>254581</v>
      </c>
      <c r="BM86" s="240">
        <v>250624</v>
      </c>
      <c r="BN86" s="240">
        <v>302247</v>
      </c>
      <c r="BO86" s="242" t="s">
        <v>122</v>
      </c>
    </row>
    <row r="87" spans="1:67" x14ac:dyDescent="0.3">
      <c r="A87" s="208" t="s">
        <v>55</v>
      </c>
      <c r="B87" s="222"/>
      <c r="C87" s="199" t="s">
        <v>31</v>
      </c>
      <c r="D87" s="243">
        <v>8.2459931793481656E-2</v>
      </c>
      <c r="E87" s="244">
        <v>5.2774160041549273E-3</v>
      </c>
      <c r="F87" s="244">
        <v>-4.9461267121718756E-2</v>
      </c>
      <c r="G87" s="244">
        <v>0.10585686658447555</v>
      </c>
      <c r="H87" s="244">
        <v>1.066610420876146E-2</v>
      </c>
      <c r="I87" s="244">
        <v>-2.0318493906618513E-2</v>
      </c>
      <c r="J87" s="244">
        <v>3.5172165679486063E-2</v>
      </c>
      <c r="K87" s="244">
        <v>4.7557981118920678E-2</v>
      </c>
      <c r="L87" s="244">
        <v>-1.8098117674914253E-2</v>
      </c>
      <c r="M87" s="244">
        <v>-2.5078545780969481E-2</v>
      </c>
      <c r="N87" s="244">
        <v>2.3466221352641353E-2</v>
      </c>
      <c r="O87" s="244">
        <v>1.7088081603843397E-2</v>
      </c>
      <c r="P87" s="243">
        <v>1.1047335642992704E-2</v>
      </c>
      <c r="Q87" s="244">
        <v>3.0556697408871319E-2</v>
      </c>
      <c r="R87" s="244">
        <v>2.4054920699187465E-2</v>
      </c>
      <c r="S87" s="244">
        <v>4.4673058529871466E-3</v>
      </c>
      <c r="T87" s="175">
        <v>-1.3331833079444166E-2</v>
      </c>
      <c r="U87" s="244">
        <v>4.7526869934952358E-2</v>
      </c>
      <c r="V87" s="244">
        <v>-0.20907947059444384</v>
      </c>
      <c r="W87" s="244">
        <v>-0.6131635039152401</v>
      </c>
      <c r="X87" s="244">
        <v>-0.34509486893784991</v>
      </c>
      <c r="Y87" s="244">
        <v>-9.2706951762014669E-2</v>
      </c>
      <c r="Z87" s="244">
        <v>-0.11550551547529452</v>
      </c>
      <c r="AA87" s="244">
        <v>-0.14486411198762966</v>
      </c>
      <c r="AB87" s="244">
        <v>3.4551540167250032E-2</v>
      </c>
      <c r="AC87" s="244">
        <v>-6.6201645853714602E-2</v>
      </c>
      <c r="AD87" s="244">
        <v>-0.17094464603170736</v>
      </c>
      <c r="AE87" s="245">
        <v>-0.16724871278262815</v>
      </c>
      <c r="AF87" s="243">
        <v>-6.0865497455424529E-2</v>
      </c>
      <c r="AG87" s="244">
        <v>-0.35711142826082964</v>
      </c>
      <c r="AH87" s="244">
        <v>-8.4211056836727888E-2</v>
      </c>
      <c r="AI87" s="246">
        <v>-0.13444085759296459</v>
      </c>
      <c r="AJ87" s="175">
        <v>-0.32852434074410064</v>
      </c>
      <c r="AK87" s="290">
        <v>-0.39744856748417334</v>
      </c>
      <c r="AL87" s="290">
        <v>-1.0819246373568892E-2</v>
      </c>
      <c r="AM87" s="290">
        <v>1.1205099508567227</v>
      </c>
      <c r="AN87" s="290">
        <v>0.28135239314707694</v>
      </c>
      <c r="AO87" s="290">
        <v>9.6114587210401115E-2</v>
      </c>
      <c r="AP87" s="290">
        <v>7.1526583307715358E-2</v>
      </c>
      <c r="AQ87" s="290">
        <v>7.9861155299562295E-2</v>
      </c>
      <c r="AR87" s="290">
        <v>5.7710909366368711E-2</v>
      </c>
      <c r="AS87" s="290">
        <v>0.14420667182937846</v>
      </c>
      <c r="AT87" s="290">
        <v>0.18514547564145872</v>
      </c>
      <c r="AU87" s="245">
        <v>0.17126804483991506</v>
      </c>
      <c r="AV87" s="290">
        <v>-0.26160874834588349</v>
      </c>
      <c r="AW87" s="244">
        <v>0.37085293081821291</v>
      </c>
      <c r="AX87" s="244">
        <v>7.006377619408112E-2</v>
      </c>
      <c r="AY87" s="246">
        <v>0.16567502796173847</v>
      </c>
      <c r="AZ87" s="289">
        <v>0.27115957428277798</v>
      </c>
      <c r="BA87" s="299">
        <v>0.51897246474143721</v>
      </c>
      <c r="BB87" s="299">
        <v>0.68215418732867217</v>
      </c>
      <c r="BC87" s="299">
        <v>-4.3944037308461026E-2</v>
      </c>
      <c r="BD87" s="299">
        <v>0.16873225871857259</v>
      </c>
      <c r="BE87" s="299">
        <v>3.3160831822951445E-2</v>
      </c>
      <c r="BF87" s="299">
        <v>-1.7431416940361171E-3</v>
      </c>
      <c r="BG87" s="299">
        <v>9.327762194171732E-2</v>
      </c>
      <c r="BH87" s="299">
        <v>5.8616776297667449E-2</v>
      </c>
      <c r="BI87" s="299">
        <v>-8.0682515915676545E-3</v>
      </c>
      <c r="BJ87" s="299">
        <v>6.2297844918394407E-2</v>
      </c>
      <c r="BK87" s="300" t="s">
        <v>122</v>
      </c>
      <c r="BL87" s="290">
        <v>0.49761457959539035</v>
      </c>
      <c r="BM87" s="244">
        <v>5.3812451119726185E-2</v>
      </c>
      <c r="BN87" s="244">
        <v>5.1242722093532839E-2</v>
      </c>
      <c r="BO87" s="246" t="s">
        <v>122</v>
      </c>
    </row>
    <row r="88" spans="1:67" x14ac:dyDescent="0.3">
      <c r="A88" s="236" t="s">
        <v>56</v>
      </c>
      <c r="B88" s="222"/>
      <c r="C88" s="199" t="s">
        <v>54</v>
      </c>
      <c r="D88" s="239">
        <v>420061</v>
      </c>
      <c r="E88" s="240">
        <v>378399.73</v>
      </c>
      <c r="F88" s="240">
        <v>399552.92</v>
      </c>
      <c r="G88" s="240">
        <v>424378.74800000002</v>
      </c>
      <c r="H88" s="240">
        <v>433609.63799999998</v>
      </c>
      <c r="I88" s="240">
        <v>394426.72499999998</v>
      </c>
      <c r="J88" s="240">
        <v>442708.9</v>
      </c>
      <c r="K88" s="240">
        <v>450981.07900000003</v>
      </c>
      <c r="L88" s="240">
        <v>394906.43400000001</v>
      </c>
      <c r="M88" s="240">
        <v>437203</v>
      </c>
      <c r="N88" s="240">
        <v>410691</v>
      </c>
      <c r="O88" s="240">
        <v>419608</v>
      </c>
      <c r="P88" s="239">
        <v>1198013.6499999999</v>
      </c>
      <c r="Q88" s="240">
        <v>1252415.111</v>
      </c>
      <c r="R88" s="240">
        <v>1288596.4130000002</v>
      </c>
      <c r="S88" s="240">
        <v>1267502</v>
      </c>
      <c r="T88" s="171">
        <v>398158.72</v>
      </c>
      <c r="U88" s="240">
        <v>379708.23</v>
      </c>
      <c r="V88" s="240">
        <v>350357.10700000002</v>
      </c>
      <c r="W88" s="240">
        <v>235171.61</v>
      </c>
      <c r="X88" s="240">
        <v>339667.93300000002</v>
      </c>
      <c r="Y88" s="240">
        <v>367067.44300000003</v>
      </c>
      <c r="Z88" s="240">
        <v>406291.81099999999</v>
      </c>
      <c r="AA88" s="240">
        <v>399353.31</v>
      </c>
      <c r="AB88" s="240">
        <v>403481</v>
      </c>
      <c r="AC88" s="240">
        <v>404987.11</v>
      </c>
      <c r="AD88" s="240">
        <v>371809</v>
      </c>
      <c r="AE88" s="241">
        <v>366806</v>
      </c>
      <c r="AF88" s="239">
        <v>1128224.057</v>
      </c>
      <c r="AG88" s="240">
        <v>941906.98600000003</v>
      </c>
      <c r="AH88" s="240">
        <v>1209126.121</v>
      </c>
      <c r="AI88" s="242">
        <v>1143602.1099999999</v>
      </c>
      <c r="AJ88" s="171">
        <v>315456</v>
      </c>
      <c r="AK88" s="240">
        <v>291851</v>
      </c>
      <c r="AL88" s="240">
        <v>361878</v>
      </c>
      <c r="AM88" s="240">
        <v>380242</v>
      </c>
      <c r="AN88" s="240">
        <v>379890</v>
      </c>
      <c r="AO88" s="240">
        <v>375041</v>
      </c>
      <c r="AP88" s="240">
        <v>419314</v>
      </c>
      <c r="AQ88" s="240">
        <v>421451</v>
      </c>
      <c r="AR88" s="240">
        <v>410782</v>
      </c>
      <c r="AS88" s="240">
        <v>420650</v>
      </c>
      <c r="AT88" s="240">
        <v>401848</v>
      </c>
      <c r="AU88" s="241">
        <v>405174</v>
      </c>
      <c r="AV88" s="240">
        <v>969185</v>
      </c>
      <c r="AW88" s="240">
        <v>1135173</v>
      </c>
      <c r="AX88" s="240">
        <v>1251547</v>
      </c>
      <c r="AY88" s="242">
        <v>1227672</v>
      </c>
      <c r="AZ88" s="171">
        <v>355095</v>
      </c>
      <c r="BA88" s="240">
        <v>369570</v>
      </c>
      <c r="BB88" s="240">
        <v>520584</v>
      </c>
      <c r="BC88" s="240">
        <v>328799</v>
      </c>
      <c r="BD88" s="240">
        <v>420974</v>
      </c>
      <c r="BE88" s="240">
        <v>381062</v>
      </c>
      <c r="BF88" s="240">
        <v>393415</v>
      </c>
      <c r="BG88" s="240">
        <v>452980</v>
      </c>
      <c r="BH88" s="240">
        <v>391898</v>
      </c>
      <c r="BI88" s="240">
        <v>409495</v>
      </c>
      <c r="BJ88" s="240">
        <v>393923</v>
      </c>
      <c r="BK88" s="241" t="s">
        <v>122</v>
      </c>
      <c r="BL88" s="240">
        <v>1245249</v>
      </c>
      <c r="BM88" s="240">
        <v>1130835</v>
      </c>
      <c r="BN88" s="240">
        <v>1238293</v>
      </c>
      <c r="BO88" s="242" t="s">
        <v>122</v>
      </c>
    </row>
    <row r="89" spans="1:67" x14ac:dyDescent="0.3">
      <c r="A89" s="209" t="s">
        <v>57</v>
      </c>
      <c r="B89" s="222"/>
      <c r="C89" s="199" t="s">
        <v>31</v>
      </c>
      <c r="D89" s="243">
        <v>9.520941534739169E-2</v>
      </c>
      <c r="E89" s="244">
        <v>1.8737158087443414E-2</v>
      </c>
      <c r="F89" s="244">
        <v>-3.0173696065866677E-2</v>
      </c>
      <c r="G89" s="244">
        <v>8.0561767484258043E-2</v>
      </c>
      <c r="H89" s="244">
        <v>-2.8752328389099739E-2</v>
      </c>
      <c r="I89" s="244">
        <v>-4.1604462652077935E-2</v>
      </c>
      <c r="J89" s="244">
        <v>2.8017631922296845E-3</v>
      </c>
      <c r="K89" s="244">
        <v>-3.8608549485453173E-3</v>
      </c>
      <c r="L89" s="244">
        <v>-6.2847027206570432E-3</v>
      </c>
      <c r="M89" s="244">
        <v>1.9513332633763567E-2</v>
      </c>
      <c r="N89" s="244">
        <v>6.8917328626066487E-3</v>
      </c>
      <c r="O89" s="244">
        <v>2.4607122209002862E-3</v>
      </c>
      <c r="P89" s="243">
        <v>2.6603685790869934E-2</v>
      </c>
      <c r="Q89" s="244">
        <v>1.3440995447473513E-3</v>
      </c>
      <c r="R89" s="244">
        <v>-2.3293398523541058E-3</v>
      </c>
      <c r="S89" s="244">
        <v>9.7260161571840198E-3</v>
      </c>
      <c r="T89" s="175">
        <v>-5.2140712896460342E-2</v>
      </c>
      <c r="U89" s="244">
        <v>3.4579834398930464E-3</v>
      </c>
      <c r="V89" s="244">
        <v>-0.12312715171747454</v>
      </c>
      <c r="W89" s="244">
        <v>-0.44584498844885612</v>
      </c>
      <c r="X89" s="244">
        <v>-0.21665040803359625</v>
      </c>
      <c r="Y89" s="244">
        <v>-6.9364676037101572E-2</v>
      </c>
      <c r="Z89" s="244">
        <v>-8.2259672213502E-2</v>
      </c>
      <c r="AA89" s="244">
        <v>-0.11447879169227858</v>
      </c>
      <c r="AB89" s="244">
        <v>2.1712905290370607E-2</v>
      </c>
      <c r="AC89" s="244">
        <v>-7.3686342499937135E-2</v>
      </c>
      <c r="AD89" s="244">
        <v>-9.467458502864684E-2</v>
      </c>
      <c r="AE89" s="245">
        <v>-0.12583649501439439</v>
      </c>
      <c r="AF89" s="243">
        <v>-5.8254422226324286E-2</v>
      </c>
      <c r="AG89" s="244">
        <v>-0.24792748208864432</v>
      </c>
      <c r="AH89" s="244">
        <v>-6.1671979836560448E-2</v>
      </c>
      <c r="AI89" s="246">
        <v>-9.7751238262346038E-2</v>
      </c>
      <c r="AJ89" s="175">
        <v>-0.20771294422485581</v>
      </c>
      <c r="AK89" s="290">
        <v>-0.23138089474647411</v>
      </c>
      <c r="AL89" s="290">
        <v>3.2883286138105886E-2</v>
      </c>
      <c r="AM89" s="290">
        <v>0.6168703356667925</v>
      </c>
      <c r="AN89" s="290">
        <v>0.11841584998840611</v>
      </c>
      <c r="AO89" s="290">
        <v>2.1722321475402467E-2</v>
      </c>
      <c r="AP89" s="290">
        <v>3.2051320374754028E-2</v>
      </c>
      <c r="AQ89" s="290">
        <v>5.5333684350832107E-2</v>
      </c>
      <c r="AR89" s="290">
        <v>1.8095028018667546E-2</v>
      </c>
      <c r="AS89" s="290">
        <v>3.8675033385630504E-2</v>
      </c>
      <c r="AT89" s="290">
        <v>8.0791481647835311E-2</v>
      </c>
      <c r="AU89" s="245">
        <v>0.10460025190427638</v>
      </c>
      <c r="AV89" s="290">
        <v>-0.14096407182000023</v>
      </c>
      <c r="AW89" s="244">
        <v>0.20518588021174308</v>
      </c>
      <c r="AX89" s="244">
        <v>3.5083915782843263E-2</v>
      </c>
      <c r="AY89" s="246">
        <v>7.351323442381559E-2</v>
      </c>
      <c r="AZ89" s="289">
        <v>0.12565619293974437</v>
      </c>
      <c r="BA89" s="299">
        <v>0.26629684325220748</v>
      </c>
      <c r="BB89" s="299">
        <v>0.43856216736027059</v>
      </c>
      <c r="BC89" s="299">
        <v>-0.13529015732086408</v>
      </c>
      <c r="BD89" s="299">
        <v>0.10814709521177183</v>
      </c>
      <c r="BE89" s="299">
        <v>1.6054244735908874E-2</v>
      </c>
      <c r="BF89" s="299">
        <v>-6.1765168823363872E-2</v>
      </c>
      <c r="BG89" s="299">
        <v>7.4810594825970272E-2</v>
      </c>
      <c r="BH89" s="299">
        <v>-4.5970855587635293E-2</v>
      </c>
      <c r="BI89" s="299">
        <v>-2.6518483299655296E-2</v>
      </c>
      <c r="BJ89" s="299">
        <v>-1.9721387191176762E-2</v>
      </c>
      <c r="BK89" s="300" t="s">
        <v>122</v>
      </c>
      <c r="BL89" s="290">
        <v>0.2848413873512281</v>
      </c>
      <c r="BM89" s="244">
        <v>-3.8214439561194639E-3</v>
      </c>
      <c r="BN89" s="244">
        <v>-1.0590093700036834E-2</v>
      </c>
      <c r="BO89" s="246" t="s">
        <v>122</v>
      </c>
    </row>
    <row r="90" spans="1:67" x14ac:dyDescent="0.3">
      <c r="A90" s="236" t="s">
        <v>58</v>
      </c>
      <c r="B90" s="222"/>
      <c r="C90" s="199" t="s">
        <v>54</v>
      </c>
      <c r="D90" s="239">
        <v>106558</v>
      </c>
      <c r="E90" s="240">
        <v>91318.842999999993</v>
      </c>
      <c r="F90" s="240">
        <v>110549.41</v>
      </c>
      <c r="G90" s="240">
        <v>125576.974</v>
      </c>
      <c r="H90" s="240">
        <v>144468.91200000001</v>
      </c>
      <c r="I90" s="240">
        <v>149198.111</v>
      </c>
      <c r="J90" s="240">
        <v>166989.54</v>
      </c>
      <c r="K90" s="240">
        <v>157612.215</v>
      </c>
      <c r="L90" s="240">
        <v>160362.06899999999</v>
      </c>
      <c r="M90" s="240">
        <v>144223</v>
      </c>
      <c r="N90" s="240">
        <v>111670</v>
      </c>
      <c r="O90" s="240">
        <v>118727</v>
      </c>
      <c r="P90" s="239">
        <v>308426.25300000003</v>
      </c>
      <c r="Q90" s="240">
        <v>419243.99699999997</v>
      </c>
      <c r="R90" s="240">
        <v>484963.82400000002</v>
      </c>
      <c r="S90" s="240">
        <v>374620</v>
      </c>
      <c r="T90" s="171">
        <v>111105.18</v>
      </c>
      <c r="U90" s="240">
        <v>104120.33100000001</v>
      </c>
      <c r="V90" s="240">
        <v>72624.956000000006</v>
      </c>
      <c r="W90" s="240">
        <v>8318.24</v>
      </c>
      <c r="X90" s="240">
        <v>11638.895</v>
      </c>
      <c r="Y90" s="240">
        <v>15680.8</v>
      </c>
      <c r="Z90" s="240">
        <v>40583.724000000002</v>
      </c>
      <c r="AA90" s="240">
        <v>61051.05</v>
      </c>
      <c r="AB90" s="240">
        <v>56972</v>
      </c>
      <c r="AC90" s="240">
        <v>54610.81</v>
      </c>
      <c r="AD90" s="240">
        <v>38139</v>
      </c>
      <c r="AE90" s="241">
        <v>51322</v>
      </c>
      <c r="AF90" s="239">
        <v>287850.467</v>
      </c>
      <c r="AG90" s="240">
        <v>35637.934999999998</v>
      </c>
      <c r="AH90" s="240">
        <v>158606.774</v>
      </c>
      <c r="AI90" s="242">
        <v>144071.81</v>
      </c>
      <c r="AJ90" s="171">
        <v>35514</v>
      </c>
      <c r="AK90" s="240">
        <v>18187</v>
      </c>
      <c r="AL90" s="240">
        <v>23309</v>
      </c>
      <c r="AM90" s="240">
        <v>33325</v>
      </c>
      <c r="AN90" s="240">
        <v>46371</v>
      </c>
      <c r="AO90" s="240">
        <v>64849</v>
      </c>
      <c r="AP90" s="240">
        <v>85192</v>
      </c>
      <c r="AQ90" s="240">
        <v>100228</v>
      </c>
      <c r="AR90" s="240">
        <v>95217</v>
      </c>
      <c r="AS90" s="240">
        <v>103091</v>
      </c>
      <c r="AT90" s="240">
        <v>105467</v>
      </c>
      <c r="AU90" s="241">
        <v>90909</v>
      </c>
      <c r="AV90" s="240">
        <v>77010</v>
      </c>
      <c r="AW90" s="240">
        <v>144545</v>
      </c>
      <c r="AX90" s="240">
        <v>280637</v>
      </c>
      <c r="AY90" s="242">
        <v>299467</v>
      </c>
      <c r="AZ90" s="171">
        <v>82266</v>
      </c>
      <c r="BA90" s="240">
        <v>75151</v>
      </c>
      <c r="BB90" s="240">
        <v>97329</v>
      </c>
      <c r="BC90" s="240">
        <v>124319</v>
      </c>
      <c r="BD90" s="240">
        <v>133930</v>
      </c>
      <c r="BE90" s="240">
        <v>142588</v>
      </c>
      <c r="BF90" s="240">
        <v>157605</v>
      </c>
      <c r="BG90" s="240">
        <v>159188</v>
      </c>
      <c r="BH90" s="240">
        <v>153741</v>
      </c>
      <c r="BI90" s="240">
        <v>143710</v>
      </c>
      <c r="BJ90" s="240">
        <v>114921</v>
      </c>
      <c r="BK90" s="241" t="s">
        <v>122</v>
      </c>
      <c r="BL90" s="240">
        <v>254746</v>
      </c>
      <c r="BM90" s="240">
        <v>400837</v>
      </c>
      <c r="BN90" s="240">
        <v>470534</v>
      </c>
      <c r="BO90" s="242" t="s">
        <v>122</v>
      </c>
    </row>
    <row r="91" spans="1:67" x14ac:dyDescent="0.3">
      <c r="A91" s="210" t="s">
        <v>59</v>
      </c>
      <c r="B91" s="228"/>
      <c r="C91" s="211" t="s">
        <v>31</v>
      </c>
      <c r="D91" s="177">
        <v>9.1659751462437641E-2</v>
      </c>
      <c r="E91" s="178">
        <v>3.2574719012189259E-2</v>
      </c>
      <c r="F91" s="178">
        <v>9.7765828566889132E-2</v>
      </c>
      <c r="G91" s="178">
        <v>4.5220518710880293E-2</v>
      </c>
      <c r="H91" s="178">
        <v>7.130662276701305E-2</v>
      </c>
      <c r="I91" s="178">
        <v>3.1984388617593791E-2</v>
      </c>
      <c r="J91" s="178">
        <v>8.7716759052389598E-2</v>
      </c>
      <c r="K91" s="178">
        <v>-9.7931469928567612E-3</v>
      </c>
      <c r="L91" s="178">
        <v>6.9829340538376791E-2</v>
      </c>
      <c r="M91" s="178">
        <v>2.1749449179259386E-2</v>
      </c>
      <c r="N91" s="178">
        <v>4.702076789648868E-2</v>
      </c>
      <c r="O91" s="178">
        <v>5.1137218793990316E-2</v>
      </c>
      <c r="P91" s="177">
        <v>7.5581608562072675E-2</v>
      </c>
      <c r="Q91" s="178">
        <v>4.9235297356414687E-2</v>
      </c>
      <c r="R91" s="178">
        <v>4.8368690133141996E-2</v>
      </c>
      <c r="S91" s="178">
        <v>3.8421771875407129E-2</v>
      </c>
      <c r="T91" s="179">
        <v>4.2673285910020765E-2</v>
      </c>
      <c r="U91" s="178">
        <v>0.14018451810652061</v>
      </c>
      <c r="V91" s="178">
        <v>-0.34305433199507801</v>
      </c>
      <c r="W91" s="178">
        <v>-0.93375983084287406</v>
      </c>
      <c r="X91" s="178">
        <v>-0.91943668129791145</v>
      </c>
      <c r="Y91" s="178">
        <v>-0.89489947362671374</v>
      </c>
      <c r="Z91" s="178">
        <v>-0.75696846640813553</v>
      </c>
      <c r="AA91" s="178">
        <v>-0.61265026317915772</v>
      </c>
      <c r="AB91" s="178">
        <v>-0.64472895395232144</v>
      </c>
      <c r="AC91" s="178">
        <v>-0.62134465376534953</v>
      </c>
      <c r="AD91" s="178">
        <v>-0.65846691143547953</v>
      </c>
      <c r="AE91" s="190">
        <v>-0.56773101316465502</v>
      </c>
      <c r="AF91" s="177">
        <v>-6.6712174465900664E-2</v>
      </c>
      <c r="AG91" s="178">
        <v>-0.91499476377714239</v>
      </c>
      <c r="AH91" s="178">
        <v>-0.6729513292521383</v>
      </c>
      <c r="AI91" s="191">
        <v>-0.61541879771501784</v>
      </c>
      <c r="AJ91" s="179">
        <v>-0.68035693745332126</v>
      </c>
      <c r="AK91" s="178">
        <v>-0.82532710158211076</v>
      </c>
      <c r="AL91" s="178">
        <v>-0.67904971949311754</v>
      </c>
      <c r="AM91" s="178">
        <v>3.0062561311046569</v>
      </c>
      <c r="AN91" s="178">
        <v>2.9841411061788938</v>
      </c>
      <c r="AO91" s="178">
        <v>3.1355670629049537</v>
      </c>
      <c r="AP91" s="178">
        <v>1.0991666511432021</v>
      </c>
      <c r="AQ91" s="178">
        <v>0.64170804597136322</v>
      </c>
      <c r="AR91" s="178">
        <v>0.67129467106648877</v>
      </c>
      <c r="AS91" s="178">
        <v>0.88773980829070298</v>
      </c>
      <c r="AT91" s="178">
        <v>1.7653320747790975</v>
      </c>
      <c r="AU91" s="190">
        <v>0.77134562176064847</v>
      </c>
      <c r="AV91" s="178">
        <v>-0.73246525947098773</v>
      </c>
      <c r="AW91" s="178">
        <v>3.0559308500899394</v>
      </c>
      <c r="AX91" s="178">
        <v>0.76938848778299973</v>
      </c>
      <c r="AY91" s="191">
        <v>1.0785953893409128</v>
      </c>
      <c r="AZ91" s="289">
        <v>1.3164385875992566</v>
      </c>
      <c r="BA91" s="299">
        <v>3.1321273437070434</v>
      </c>
      <c r="BB91" s="297">
        <v>3.1755974087262433</v>
      </c>
      <c r="BC91" s="297">
        <v>2.7305026256564142</v>
      </c>
      <c r="BD91" s="297">
        <v>1.8882275560156132</v>
      </c>
      <c r="BE91" s="297">
        <v>1.1987694490277414</v>
      </c>
      <c r="BF91" s="297">
        <v>0.84999765236172409</v>
      </c>
      <c r="BG91" s="297">
        <v>0.58825877000438997</v>
      </c>
      <c r="BH91" s="297">
        <v>0.6146381423485302</v>
      </c>
      <c r="BI91" s="297">
        <v>0.39401111639231357</v>
      </c>
      <c r="BJ91" s="297">
        <v>8.9639413276190655E-2</v>
      </c>
      <c r="BK91" s="301" t="s">
        <v>122</v>
      </c>
      <c r="BL91" s="178">
        <v>2.3079600051941305</v>
      </c>
      <c r="BM91" s="178">
        <v>1.773094883946176</v>
      </c>
      <c r="BN91" s="178">
        <v>0.67666416046351696</v>
      </c>
      <c r="BO91" s="191" t="s">
        <v>122</v>
      </c>
    </row>
    <row r="92" spans="1:67" ht="24.6" x14ac:dyDescent="0.3">
      <c r="A92" s="212" t="s">
        <v>94</v>
      </c>
      <c r="B92" s="220" t="s">
        <v>95</v>
      </c>
      <c r="C92" s="173"/>
      <c r="D92" s="204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206"/>
      <c r="P92" s="204"/>
      <c r="Q92" s="173"/>
      <c r="R92" s="173"/>
      <c r="S92" s="173"/>
      <c r="T92" s="205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206"/>
      <c r="AF92" s="204"/>
      <c r="AG92" s="173"/>
      <c r="AH92" s="173"/>
      <c r="AI92" s="207"/>
      <c r="AJ92" s="205"/>
      <c r="AK92" s="173"/>
      <c r="AL92" s="173"/>
      <c r="AM92" s="173"/>
      <c r="AN92" s="173"/>
      <c r="AO92" s="173"/>
      <c r="AP92" s="173"/>
      <c r="AQ92" s="173"/>
      <c r="AR92" s="173"/>
      <c r="AS92" s="173"/>
      <c r="AT92" s="173"/>
      <c r="AU92" s="206"/>
      <c r="AV92" s="173"/>
      <c r="AW92" s="173"/>
      <c r="AX92" s="173"/>
      <c r="AY92" s="207"/>
      <c r="AZ92" s="205"/>
      <c r="BA92" s="173"/>
      <c r="BB92" s="173"/>
      <c r="BC92" s="173"/>
      <c r="BD92" s="173"/>
      <c r="BE92" s="173"/>
      <c r="BF92" s="173"/>
      <c r="BG92" s="173"/>
      <c r="BH92" s="173"/>
      <c r="BI92" s="173"/>
      <c r="BJ92" s="173"/>
      <c r="BK92" s="206"/>
      <c r="BL92" s="173"/>
      <c r="BM92" s="173"/>
      <c r="BN92" s="173"/>
      <c r="BO92" s="207"/>
    </row>
    <row r="93" spans="1:67" x14ac:dyDescent="0.3">
      <c r="A93" s="236" t="s">
        <v>16</v>
      </c>
      <c r="B93" s="222"/>
      <c r="C93" s="199" t="s">
        <v>96</v>
      </c>
      <c r="D93" s="171">
        <v>3630.6</v>
      </c>
      <c r="E93" s="240">
        <v>3383.6</v>
      </c>
      <c r="F93" s="240">
        <v>3894.7</v>
      </c>
      <c r="G93" s="240">
        <v>3981.3</v>
      </c>
      <c r="H93" s="240">
        <v>4322.4000000000005</v>
      </c>
      <c r="I93" s="240">
        <v>4274.5</v>
      </c>
      <c r="J93" s="240">
        <v>4836.7</v>
      </c>
      <c r="K93" s="240">
        <v>4997.8</v>
      </c>
      <c r="L93" s="240">
        <v>4266.1000000000004</v>
      </c>
      <c r="M93" s="240">
        <v>4305.8999999999996</v>
      </c>
      <c r="N93" s="240">
        <v>4337.6000000000004</v>
      </c>
      <c r="O93" s="241">
        <v>5133.2000000000007</v>
      </c>
      <c r="P93" s="239">
        <v>10908.9</v>
      </c>
      <c r="Q93" s="240">
        <v>12578.2</v>
      </c>
      <c r="R93" s="240">
        <v>14100.6</v>
      </c>
      <c r="S93" s="240">
        <v>13776.7</v>
      </c>
      <c r="T93" s="171">
        <v>4034.2999999999997</v>
      </c>
      <c r="U93" s="240">
        <v>3911.3</v>
      </c>
      <c r="V93" s="240">
        <v>3269.3</v>
      </c>
      <c r="W93" s="240">
        <v>2407.2999999999997</v>
      </c>
      <c r="X93" s="240">
        <v>3175.7999999999997</v>
      </c>
      <c r="Y93" s="240">
        <v>3713.1</v>
      </c>
      <c r="Z93" s="240">
        <v>4419.5999999999995</v>
      </c>
      <c r="AA93" s="240">
        <v>4684.2000000000007</v>
      </c>
      <c r="AB93" s="240">
        <v>4180.1000000000004</v>
      </c>
      <c r="AC93" s="240">
        <v>4163</v>
      </c>
      <c r="AD93" s="240">
        <v>3932.2999999999997</v>
      </c>
      <c r="AE93" s="241">
        <v>4860.4000000000005</v>
      </c>
      <c r="AF93" s="239">
        <v>11214.900000000001</v>
      </c>
      <c r="AG93" s="240">
        <v>9296.1999999999989</v>
      </c>
      <c r="AH93" s="240">
        <v>13283.9</v>
      </c>
      <c r="AI93" s="242">
        <v>12955.7</v>
      </c>
      <c r="AJ93" s="171">
        <v>3405.4</v>
      </c>
      <c r="AK93" s="240">
        <v>2990.6</v>
      </c>
      <c r="AL93" s="240">
        <v>3639.4000000000005</v>
      </c>
      <c r="AM93" s="240">
        <v>3955.7</v>
      </c>
      <c r="AN93" s="240">
        <v>4664.4000000000005</v>
      </c>
      <c r="AO93" s="240">
        <v>4678.3999999999996</v>
      </c>
      <c r="AP93" s="240">
        <v>5240.8</v>
      </c>
      <c r="AQ93" s="240">
        <v>5637.2</v>
      </c>
      <c r="AR93" s="240">
        <v>5011.2</v>
      </c>
      <c r="AS93" s="240">
        <v>5214.4000000000005</v>
      </c>
      <c r="AT93" s="240">
        <v>5225</v>
      </c>
      <c r="AU93" s="241">
        <v>5950</v>
      </c>
      <c r="AV93" s="240">
        <v>10035.400000000001</v>
      </c>
      <c r="AW93" s="240">
        <v>13298.5</v>
      </c>
      <c r="AX93" s="240">
        <v>15889.2</v>
      </c>
      <c r="AY93" s="242">
        <v>16389.400000000001</v>
      </c>
      <c r="AZ93" s="171">
        <v>4547.3999999999996</v>
      </c>
      <c r="BA93" s="240">
        <v>4523.7</v>
      </c>
      <c r="BB93" s="240">
        <v>5252.4999999999991</v>
      </c>
      <c r="BC93" s="240">
        <v>5571.3</v>
      </c>
      <c r="BD93" s="240">
        <v>5953.1</v>
      </c>
      <c r="BE93" s="240">
        <v>5949.6</v>
      </c>
      <c r="BF93" s="240">
        <v>6902</v>
      </c>
      <c r="BG93" s="240">
        <v>7096.2999999999993</v>
      </c>
      <c r="BH93" s="240">
        <v>6117.6</v>
      </c>
      <c r="BI93" s="240">
        <v>6172.3</v>
      </c>
      <c r="BJ93" s="240">
        <v>6047.3</v>
      </c>
      <c r="BK93" s="241" t="s">
        <v>122</v>
      </c>
      <c r="BL93" s="240">
        <v>14323.599999999999</v>
      </c>
      <c r="BM93" s="240">
        <v>17474</v>
      </c>
      <c r="BN93" s="240">
        <v>20115.900000000001</v>
      </c>
      <c r="BO93" s="242" t="s">
        <v>122</v>
      </c>
    </row>
    <row r="94" spans="1:67" x14ac:dyDescent="0.3">
      <c r="A94" s="208"/>
      <c r="B94" s="222"/>
      <c r="C94" s="199" t="s">
        <v>31</v>
      </c>
      <c r="D94" s="150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5"/>
      <c r="P94" s="239"/>
      <c r="Q94" s="240"/>
      <c r="R94" s="240"/>
      <c r="S94" s="240"/>
      <c r="T94" s="150">
        <v>0.11119374208119866</v>
      </c>
      <c r="U94" s="224">
        <v>0.15595815108168823</v>
      </c>
      <c r="V94" s="224">
        <v>-0.1605771946491385</v>
      </c>
      <c r="W94" s="224">
        <v>-0.3953482530831639</v>
      </c>
      <c r="X94" s="224">
        <v>-0.26526929483620226</v>
      </c>
      <c r="Y94" s="224">
        <v>-0.13133699847935434</v>
      </c>
      <c r="Z94" s="224">
        <v>-8.6236483552835683E-2</v>
      </c>
      <c r="AA94" s="224">
        <v>-6.2747608947936975E-2</v>
      </c>
      <c r="AB94" s="224">
        <v>-2.0158927357539672E-2</v>
      </c>
      <c r="AC94" s="224">
        <v>-3.3187022457558155E-2</v>
      </c>
      <c r="AD94" s="224">
        <v>-9.3438767982294502E-2</v>
      </c>
      <c r="AE94" s="225">
        <v>-5.3144237512662694E-2</v>
      </c>
      <c r="AF94" s="223">
        <v>2.8050490883590632E-2</v>
      </c>
      <c r="AG94" s="224">
        <v>-0.26092763670477503</v>
      </c>
      <c r="AH94" s="224">
        <v>-5.7919521155128204E-2</v>
      </c>
      <c r="AI94" s="226">
        <v>-5.9593371416957613E-2</v>
      </c>
      <c r="AJ94" s="150">
        <v>-0.15588825818605451</v>
      </c>
      <c r="AK94" s="224">
        <v>-0.23539488149720048</v>
      </c>
      <c r="AL94" s="224">
        <v>0.11320466154834379</v>
      </c>
      <c r="AM94" s="224">
        <v>0.64321023553358547</v>
      </c>
      <c r="AN94" s="224">
        <v>0.46873228792745164</v>
      </c>
      <c r="AO94" s="224">
        <v>0.2599714524251972</v>
      </c>
      <c r="AP94" s="224">
        <v>0.18580867046791583</v>
      </c>
      <c r="AQ94" s="224">
        <v>0.20344989539302313</v>
      </c>
      <c r="AR94" s="224">
        <v>0.19882299466519926</v>
      </c>
      <c r="AS94" s="224">
        <v>0.25255825126110992</v>
      </c>
      <c r="AT94" s="224">
        <v>0.32873890598377548</v>
      </c>
      <c r="AU94" s="225">
        <v>0.2241790799111183</v>
      </c>
      <c r="AV94" s="224">
        <v>-0.10517258290310211</v>
      </c>
      <c r="AW94" s="224">
        <v>0.43053075450183964</v>
      </c>
      <c r="AX94" s="224">
        <v>0.19612463207341227</v>
      </c>
      <c r="AY94" s="226">
        <v>0.26503392329245046</v>
      </c>
      <c r="AZ94" s="150">
        <v>0.33534973865037865</v>
      </c>
      <c r="BA94" s="224">
        <v>0.51263960409282416</v>
      </c>
      <c r="BB94" s="224">
        <v>0.44323240094521027</v>
      </c>
      <c r="BC94" s="224">
        <v>0.40842328791364374</v>
      </c>
      <c r="BD94" s="224">
        <v>0.27628419518051617</v>
      </c>
      <c r="BE94" s="224">
        <v>0.27171682626539007</v>
      </c>
      <c r="BF94" s="224">
        <v>0.31697450770874669</v>
      </c>
      <c r="BG94" s="224">
        <v>0.25883417299368472</v>
      </c>
      <c r="BH94" s="224">
        <v>0.22078544061302693</v>
      </c>
      <c r="BI94" s="224">
        <v>0.18370282295182563</v>
      </c>
      <c r="BJ94" s="224">
        <v>0.15737799043062203</v>
      </c>
      <c r="BK94" s="225" t="s">
        <v>122</v>
      </c>
      <c r="BL94" s="224">
        <v>0.42730733204456189</v>
      </c>
      <c r="BM94" s="224">
        <v>0.3139827800127834</v>
      </c>
      <c r="BN94" s="224">
        <v>0.26601087531153239</v>
      </c>
      <c r="BO94" s="226" t="s">
        <v>122</v>
      </c>
    </row>
    <row r="95" spans="1:67" x14ac:dyDescent="0.3">
      <c r="A95" s="236"/>
      <c r="B95" s="222"/>
      <c r="C95" s="199" t="s">
        <v>97</v>
      </c>
      <c r="D95" s="171">
        <v>99417</v>
      </c>
      <c r="E95" s="240">
        <v>94801</v>
      </c>
      <c r="F95" s="240">
        <v>108208</v>
      </c>
      <c r="G95" s="240">
        <v>105744</v>
      </c>
      <c r="H95" s="240">
        <v>114793</v>
      </c>
      <c r="I95" s="240">
        <v>113216</v>
      </c>
      <c r="J95" s="240">
        <v>122935</v>
      </c>
      <c r="K95" s="240">
        <v>123324</v>
      </c>
      <c r="L95" s="240">
        <v>113373</v>
      </c>
      <c r="M95" s="240">
        <v>116399</v>
      </c>
      <c r="N95" s="240">
        <v>115544</v>
      </c>
      <c r="O95" s="241">
        <v>133534</v>
      </c>
      <c r="P95" s="239">
        <v>302426</v>
      </c>
      <c r="Q95" s="240">
        <v>333753</v>
      </c>
      <c r="R95" s="240">
        <v>359632</v>
      </c>
      <c r="S95" s="240">
        <v>365477</v>
      </c>
      <c r="T95" s="171">
        <v>112309</v>
      </c>
      <c r="U95" s="240">
        <v>111142</v>
      </c>
      <c r="V95" s="240">
        <v>86894</v>
      </c>
      <c r="W95" s="240">
        <v>60874</v>
      </c>
      <c r="X95" s="240">
        <v>83467</v>
      </c>
      <c r="Y95" s="240">
        <v>98281</v>
      </c>
      <c r="Z95" s="240">
        <v>115317</v>
      </c>
      <c r="AA95" s="240">
        <v>120456</v>
      </c>
      <c r="AB95" s="240">
        <v>114094</v>
      </c>
      <c r="AC95" s="240">
        <v>115119</v>
      </c>
      <c r="AD95" s="240">
        <v>104785</v>
      </c>
      <c r="AE95" s="241">
        <v>123697</v>
      </c>
      <c r="AF95" s="239">
        <v>310345</v>
      </c>
      <c r="AG95" s="240">
        <v>242622</v>
      </c>
      <c r="AH95" s="240">
        <v>349867</v>
      </c>
      <c r="AI95" s="242">
        <v>343601</v>
      </c>
      <c r="AJ95" s="171">
        <v>92008</v>
      </c>
      <c r="AK95" s="240">
        <v>79834</v>
      </c>
      <c r="AL95" s="240">
        <v>98231</v>
      </c>
      <c r="AM95" s="240">
        <v>106954</v>
      </c>
      <c r="AN95" s="240">
        <v>126115</v>
      </c>
      <c r="AO95" s="240">
        <v>126448</v>
      </c>
      <c r="AP95" s="240">
        <v>137899</v>
      </c>
      <c r="AQ95" s="240">
        <v>142621</v>
      </c>
      <c r="AR95" s="240">
        <v>135397</v>
      </c>
      <c r="AS95" s="240">
        <v>144025</v>
      </c>
      <c r="AT95" s="240">
        <v>140804</v>
      </c>
      <c r="AU95" s="241">
        <v>157312</v>
      </c>
      <c r="AV95" s="240">
        <v>270073</v>
      </c>
      <c r="AW95" s="240">
        <v>359517</v>
      </c>
      <c r="AX95" s="240">
        <v>415917</v>
      </c>
      <c r="AY95" s="242">
        <v>442141</v>
      </c>
      <c r="AZ95" s="171">
        <v>129784</v>
      </c>
      <c r="BA95" s="240">
        <v>129046</v>
      </c>
      <c r="BB95" s="240">
        <v>146717</v>
      </c>
      <c r="BC95" s="240">
        <v>153655</v>
      </c>
      <c r="BD95" s="240">
        <v>164941</v>
      </c>
      <c r="BE95" s="240">
        <v>161871</v>
      </c>
      <c r="BF95" s="240">
        <v>183521</v>
      </c>
      <c r="BG95" s="240">
        <v>182042</v>
      </c>
      <c r="BH95" s="240">
        <v>169334</v>
      </c>
      <c r="BI95" s="240">
        <v>176068</v>
      </c>
      <c r="BJ95" s="240">
        <v>170966</v>
      </c>
      <c r="BK95" s="241" t="s">
        <v>122</v>
      </c>
      <c r="BL95" s="240">
        <v>405547</v>
      </c>
      <c r="BM95" s="240">
        <v>480467</v>
      </c>
      <c r="BN95" s="240">
        <v>534897</v>
      </c>
      <c r="BO95" s="242" t="s">
        <v>122</v>
      </c>
    </row>
    <row r="96" spans="1:67" x14ac:dyDescent="0.3">
      <c r="A96" s="209"/>
      <c r="B96" s="222"/>
      <c r="C96" s="199" t="s">
        <v>31</v>
      </c>
      <c r="D96" s="150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5"/>
      <c r="P96" s="239"/>
      <c r="Q96" s="240"/>
      <c r="R96" s="240"/>
      <c r="S96" s="240"/>
      <c r="T96" s="150">
        <v>0.12967601114497521</v>
      </c>
      <c r="U96" s="224">
        <v>0.17237159945570193</v>
      </c>
      <c r="V96" s="224">
        <v>-0.19697249741239095</v>
      </c>
      <c r="W96" s="224">
        <v>-0.42432667574519595</v>
      </c>
      <c r="X96" s="224">
        <v>-0.27289120416750151</v>
      </c>
      <c r="Y96" s="224">
        <v>-0.13191598360655737</v>
      </c>
      <c r="Z96" s="224">
        <v>-6.1967706511571158E-2</v>
      </c>
      <c r="AA96" s="224">
        <v>-2.3255813953488372E-2</v>
      </c>
      <c r="AB96" s="224">
        <v>6.3595388672788057E-3</v>
      </c>
      <c r="AC96" s="224">
        <v>-1.0996658046890437E-2</v>
      </c>
      <c r="AD96" s="224">
        <v>-9.3116042373468114E-2</v>
      </c>
      <c r="AE96" s="225">
        <v>-7.3666631719262507E-2</v>
      </c>
      <c r="AF96" s="223">
        <v>2.6184917963402617E-2</v>
      </c>
      <c r="AG96" s="224">
        <v>-0.27304923101814815</v>
      </c>
      <c r="AH96" s="224">
        <v>-2.7152756150731858E-2</v>
      </c>
      <c r="AI96" s="226">
        <v>-5.9856023771673733E-2</v>
      </c>
      <c r="AJ96" s="150">
        <v>-0.18076022402478875</v>
      </c>
      <c r="AK96" s="224">
        <v>-0.28169368915441506</v>
      </c>
      <c r="AL96" s="224">
        <v>0.13046930743204363</v>
      </c>
      <c r="AM96" s="224">
        <v>0.75697342050793437</v>
      </c>
      <c r="AN96" s="224">
        <v>0.51095642589286783</v>
      </c>
      <c r="AO96" s="224">
        <v>0.2865965954762365</v>
      </c>
      <c r="AP96" s="224">
        <v>0.19582542036299938</v>
      </c>
      <c r="AQ96" s="224">
        <v>0.18400909875805274</v>
      </c>
      <c r="AR96" s="224">
        <v>0.18671446351254228</v>
      </c>
      <c r="AS96" s="224">
        <v>0.25109669124992401</v>
      </c>
      <c r="AT96" s="224">
        <v>0.34374194779787182</v>
      </c>
      <c r="AU96" s="225">
        <v>0.27175275067301552</v>
      </c>
      <c r="AV96" s="224">
        <v>-0.12976526124152155</v>
      </c>
      <c r="AW96" s="224">
        <v>0.48179884759007841</v>
      </c>
      <c r="AX96" s="224">
        <v>0.18878602440355907</v>
      </c>
      <c r="AY96" s="226">
        <v>0.2867861269321102</v>
      </c>
      <c r="AZ96" s="150">
        <v>0.41057299365272587</v>
      </c>
      <c r="BA96" s="224">
        <v>0.61642909036250215</v>
      </c>
      <c r="BB96" s="224">
        <v>0.49359163604157547</v>
      </c>
      <c r="BC96" s="224">
        <v>0.43664566075135103</v>
      </c>
      <c r="BD96" s="224">
        <v>0.3078618721008603</v>
      </c>
      <c r="BE96" s="224">
        <v>0.28013887131469062</v>
      </c>
      <c r="BF96" s="224">
        <v>0.3308363367392077</v>
      </c>
      <c r="BG96" s="224">
        <v>0.27640389563949208</v>
      </c>
      <c r="BH96" s="224">
        <v>0.25064809412320804</v>
      </c>
      <c r="BI96" s="224">
        <v>0.22248220795000867</v>
      </c>
      <c r="BJ96" s="224">
        <v>0.21421266441294282</v>
      </c>
      <c r="BK96" s="225" t="s">
        <v>122</v>
      </c>
      <c r="BL96" s="224">
        <v>0.50161993238865044</v>
      </c>
      <c r="BM96" s="224">
        <v>0.33642359053952942</v>
      </c>
      <c r="BN96" s="224">
        <v>0.28606669119079048</v>
      </c>
      <c r="BO96" s="226" t="s">
        <v>122</v>
      </c>
    </row>
    <row r="97" spans="1:67" x14ac:dyDescent="0.3">
      <c r="A97" s="236"/>
      <c r="B97" s="222"/>
      <c r="C97" s="199" t="s">
        <v>98</v>
      </c>
      <c r="D97" s="171">
        <v>36.518905217417547</v>
      </c>
      <c r="E97" s="240">
        <v>35.691606628622061</v>
      </c>
      <c r="F97" s="240">
        <v>35.992717728818569</v>
      </c>
      <c r="G97" s="240">
        <v>37.650363141171127</v>
      </c>
      <c r="H97" s="240">
        <v>37.65386391156256</v>
      </c>
      <c r="I97" s="240">
        <v>37.755264273600908</v>
      </c>
      <c r="J97" s="240">
        <v>39.343555537479155</v>
      </c>
      <c r="K97" s="240">
        <v>40.525769517693227</v>
      </c>
      <c r="L97" s="240">
        <v>37.628888712480041</v>
      </c>
      <c r="M97" s="240">
        <v>36.992585846957446</v>
      </c>
      <c r="N97" s="240">
        <v>37.540677144637542</v>
      </c>
      <c r="O97" s="241">
        <v>38.441146075156894</v>
      </c>
      <c r="P97" s="239">
        <v>36.071303393226771</v>
      </c>
      <c r="Q97" s="240">
        <v>37.687151875788381</v>
      </c>
      <c r="R97" s="240">
        <v>39.208413044445436</v>
      </c>
      <c r="S97" s="240">
        <v>37.695121717645705</v>
      </c>
      <c r="T97" s="171">
        <v>35.921431051830211</v>
      </c>
      <c r="U97" s="240">
        <v>35.191916647172086</v>
      </c>
      <c r="V97" s="240">
        <v>37.624001657191521</v>
      </c>
      <c r="W97" s="240">
        <v>39.545618819200307</v>
      </c>
      <c r="X97" s="240">
        <v>38.048570093569907</v>
      </c>
      <c r="Y97" s="240">
        <v>37.780445864409195</v>
      </c>
      <c r="Z97" s="240">
        <v>38.325658836077935</v>
      </c>
      <c r="AA97" s="240">
        <v>38.887228531580007</v>
      </c>
      <c r="AB97" s="240">
        <v>36.637334127999722</v>
      </c>
      <c r="AC97" s="240">
        <v>36.16257959155309</v>
      </c>
      <c r="AD97" s="240">
        <v>37.527317841294071</v>
      </c>
      <c r="AE97" s="241">
        <v>39.292788022344929</v>
      </c>
      <c r="AF97" s="239">
        <v>36.136879923955604</v>
      </c>
      <c r="AG97" s="240">
        <v>38.315569074527446</v>
      </c>
      <c r="AH97" s="240">
        <v>37.968428002641005</v>
      </c>
      <c r="AI97" s="242">
        <v>37.705652777494826</v>
      </c>
      <c r="AJ97" s="171">
        <v>37.011998956612466</v>
      </c>
      <c r="AK97" s="240">
        <v>37.460229977202694</v>
      </c>
      <c r="AL97" s="240">
        <v>37.049403955981312</v>
      </c>
      <c r="AM97" s="240">
        <v>36.98505899732595</v>
      </c>
      <c r="AN97" s="240">
        <v>36.985291202473938</v>
      </c>
      <c r="AO97" s="240">
        <v>36.998608123497405</v>
      </c>
      <c r="AP97" s="240">
        <v>38.004626574521936</v>
      </c>
      <c r="AQ97" s="240">
        <v>39.525736041676893</v>
      </c>
      <c r="AR97" s="240">
        <v>37.011159774588805</v>
      </c>
      <c r="AS97" s="240">
        <v>36.204825551119605</v>
      </c>
      <c r="AT97" s="240">
        <v>37.108320786341295</v>
      </c>
      <c r="AU97" s="241">
        <v>37.822925142392187</v>
      </c>
      <c r="AV97" s="240">
        <v>37.158101698429689</v>
      </c>
      <c r="AW97" s="240">
        <v>36.989905901528999</v>
      </c>
      <c r="AX97" s="240">
        <v>38.202814503855336</v>
      </c>
      <c r="AY97" s="242">
        <v>37.068265553296349</v>
      </c>
      <c r="AZ97" s="171">
        <v>35.038217345743696</v>
      </c>
      <c r="BA97" s="240">
        <v>35.054941648714411</v>
      </c>
      <c r="BB97" s="240">
        <v>35.800214017462181</v>
      </c>
      <c r="BC97" s="240">
        <v>36.258501187725749</v>
      </c>
      <c r="BD97" s="240">
        <v>36.092299670791377</v>
      </c>
      <c r="BE97" s="240">
        <v>36.755193950738551</v>
      </c>
      <c r="BF97" s="240">
        <v>37.608775017572924</v>
      </c>
      <c r="BG97" s="240">
        <v>38.981663572142686</v>
      </c>
      <c r="BH97" s="240">
        <v>36.12741682119362</v>
      </c>
      <c r="BI97" s="240">
        <v>35.056341867914668</v>
      </c>
      <c r="BJ97" s="240">
        <v>35.371360387445456</v>
      </c>
      <c r="BK97" s="241" t="s">
        <v>122</v>
      </c>
      <c r="BL97" s="240">
        <v>35.31921084362601</v>
      </c>
      <c r="BM97" s="240">
        <v>36.368782871664443</v>
      </c>
      <c r="BN97" s="240">
        <v>37.607053320545823</v>
      </c>
      <c r="BO97" s="242" t="s">
        <v>122</v>
      </c>
    </row>
    <row r="98" spans="1:67" x14ac:dyDescent="0.3">
      <c r="A98" s="236"/>
      <c r="B98" s="222"/>
      <c r="C98" s="199" t="s">
        <v>31</v>
      </c>
      <c r="D98" s="150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5"/>
      <c r="P98" s="239"/>
      <c r="Q98" s="240"/>
      <c r="R98" s="240"/>
      <c r="S98" s="240"/>
      <c r="T98" s="150">
        <v>-1.6360681187736509E-2</v>
      </c>
      <c r="U98" s="224">
        <v>-1.4000209815415278E-2</v>
      </c>
      <c r="V98" s="224">
        <v>4.532261055315695E-2</v>
      </c>
      <c r="W98" s="224">
        <v>5.0338310706934328E-2</v>
      </c>
      <c r="X98" s="224">
        <v>1.0482488143431751E-2</v>
      </c>
      <c r="Y98" s="224">
        <v>6.6696899870185525E-4</v>
      </c>
      <c r="Z98" s="224">
        <v>-2.5872005910384972E-2</v>
      </c>
      <c r="AA98" s="224">
        <v>-4.0432075827649523E-2</v>
      </c>
      <c r="AB98" s="224">
        <v>-2.635088673643075E-2</v>
      </c>
      <c r="AC98" s="224">
        <v>-2.2437097499433727E-2</v>
      </c>
      <c r="AD98" s="224">
        <v>-3.5586207707441367E-4</v>
      </c>
      <c r="AE98" s="225">
        <v>2.2154436954688519E-2</v>
      </c>
      <c r="AF98" s="223">
        <v>1.81796953700173E-3</v>
      </c>
      <c r="AG98" s="224">
        <v>1.6674573892191184E-2</v>
      </c>
      <c r="AH98" s="224">
        <v>-3.1625484061260589E-2</v>
      </c>
      <c r="AI98" s="226">
        <v>2.7937460788703974E-4</v>
      </c>
      <c r="AJ98" s="150">
        <v>3.0359812313955393E-2</v>
      </c>
      <c r="AK98" s="224">
        <v>6.4455521214496936E-2</v>
      </c>
      <c r="AL98" s="224">
        <v>-1.5272104930400968E-2</v>
      </c>
      <c r="AM98" s="224">
        <v>-6.4749519626461027E-2</v>
      </c>
      <c r="AN98" s="224">
        <v>-2.7945304869043158E-2</v>
      </c>
      <c r="AO98" s="224">
        <v>-2.0694243358528354E-2</v>
      </c>
      <c r="AP98" s="224">
        <v>-8.3764316467221291E-3</v>
      </c>
      <c r="AQ98" s="224">
        <v>1.6419465572825778E-2</v>
      </c>
      <c r="AR98" s="224">
        <v>1.0203407411768811E-2</v>
      </c>
      <c r="AS98" s="224">
        <v>1.168223064938167E-3</v>
      </c>
      <c r="AT98" s="224">
        <v>-1.1165121278444323E-2</v>
      </c>
      <c r="AU98" s="225">
        <v>-3.7407955859911607E-2</v>
      </c>
      <c r="AV98" s="224">
        <v>2.8259821451743661E-2</v>
      </c>
      <c r="AW98" s="224">
        <v>-3.45985510594898E-2</v>
      </c>
      <c r="AX98" s="224">
        <v>6.1731947711405827E-3</v>
      </c>
      <c r="AY98" s="226">
        <v>-1.6904288276343302E-2</v>
      </c>
      <c r="AZ98" s="150">
        <v>-5.3328154828452975E-2</v>
      </c>
      <c r="BA98" s="224">
        <v>-6.420911804204292E-2</v>
      </c>
      <c r="BB98" s="224">
        <v>-3.371687004744537E-2</v>
      </c>
      <c r="BC98" s="224">
        <v>-1.9644630272260277E-2</v>
      </c>
      <c r="BD98" s="224">
        <v>-2.4144504548955111E-2</v>
      </c>
      <c r="BE98" s="224">
        <v>-6.579008916939885E-3</v>
      </c>
      <c r="BF98" s="224">
        <v>-1.0415878081917219E-2</v>
      </c>
      <c r="BG98" s="224">
        <v>-1.3765018036869036E-2</v>
      </c>
      <c r="BH98" s="224">
        <v>-2.3877742788323719E-2</v>
      </c>
      <c r="BI98" s="224">
        <v>-3.1721839995702474E-2</v>
      </c>
      <c r="BJ98" s="224">
        <v>-4.6807841532273631E-2</v>
      </c>
      <c r="BK98" s="225" t="s">
        <v>122</v>
      </c>
      <c r="BL98" s="224">
        <v>-4.9488288441855238E-2</v>
      </c>
      <c r="BM98" s="224">
        <v>-1.6791689914487769E-2</v>
      </c>
      <c r="BN98" s="224">
        <v>-1.5594693507447995E-2</v>
      </c>
      <c r="BO98" s="226" t="s">
        <v>122</v>
      </c>
    </row>
    <row r="99" spans="1:67" x14ac:dyDescent="0.3">
      <c r="A99" s="236" t="s">
        <v>99</v>
      </c>
      <c r="B99" s="222"/>
      <c r="C99" s="199" t="s">
        <v>96</v>
      </c>
      <c r="D99" s="171">
        <v>3388.1</v>
      </c>
      <c r="E99" s="240">
        <v>3152.1</v>
      </c>
      <c r="F99" s="240">
        <v>3587.6</v>
      </c>
      <c r="G99" s="240">
        <v>3572.3</v>
      </c>
      <c r="H99" s="240">
        <v>3868.1000000000004</v>
      </c>
      <c r="I99" s="240">
        <v>3794.7000000000003</v>
      </c>
      <c r="J99" s="240">
        <v>4180.8999999999996</v>
      </c>
      <c r="K99" s="240">
        <v>4177.5</v>
      </c>
      <c r="L99" s="240">
        <v>3750.3</v>
      </c>
      <c r="M99" s="240">
        <v>3855.2</v>
      </c>
      <c r="N99" s="240">
        <v>4030.1</v>
      </c>
      <c r="O99" s="241">
        <v>4820.1000000000004</v>
      </c>
      <c r="P99" s="239">
        <v>10127.799999999999</v>
      </c>
      <c r="Q99" s="240">
        <v>11235.1</v>
      </c>
      <c r="R99" s="240">
        <v>12108.7</v>
      </c>
      <c r="S99" s="240">
        <v>12705.4</v>
      </c>
      <c r="T99" s="171">
        <v>3763.1</v>
      </c>
      <c r="U99" s="240">
        <v>3638.3</v>
      </c>
      <c r="V99" s="240">
        <v>3098.9</v>
      </c>
      <c r="W99" s="240">
        <v>2354.1</v>
      </c>
      <c r="X99" s="240">
        <v>3106.6</v>
      </c>
      <c r="Y99" s="240">
        <v>3610.2999999999997</v>
      </c>
      <c r="Z99" s="240">
        <v>4156.8999999999996</v>
      </c>
      <c r="AA99" s="240">
        <v>4217.1000000000004</v>
      </c>
      <c r="AB99" s="240">
        <v>3901.7000000000003</v>
      </c>
      <c r="AC99" s="240">
        <v>3944.9</v>
      </c>
      <c r="AD99" s="240">
        <v>3795.8999999999996</v>
      </c>
      <c r="AE99" s="241">
        <v>4689.8</v>
      </c>
      <c r="AF99" s="239">
        <v>10500.3</v>
      </c>
      <c r="AG99" s="240">
        <v>9071</v>
      </c>
      <c r="AH99" s="240">
        <v>12275.7</v>
      </c>
      <c r="AI99" s="242">
        <v>12430.599999999999</v>
      </c>
      <c r="AJ99" s="171">
        <v>3300.5</v>
      </c>
      <c r="AK99" s="240">
        <v>2926</v>
      </c>
      <c r="AL99" s="240">
        <v>3559.6000000000004</v>
      </c>
      <c r="AM99" s="240">
        <v>3841</v>
      </c>
      <c r="AN99" s="240">
        <v>4443.3</v>
      </c>
      <c r="AO99" s="240">
        <v>4381</v>
      </c>
      <c r="AP99" s="240">
        <v>4806</v>
      </c>
      <c r="AQ99" s="240">
        <v>4874.8</v>
      </c>
      <c r="AR99" s="240">
        <v>4536.5999999999995</v>
      </c>
      <c r="AS99" s="240">
        <v>4714.7000000000007</v>
      </c>
      <c r="AT99" s="240">
        <v>4849.8</v>
      </c>
      <c r="AU99" s="241">
        <v>5629.9</v>
      </c>
      <c r="AV99" s="240">
        <v>9786.1</v>
      </c>
      <c r="AW99" s="240">
        <v>12665.3</v>
      </c>
      <c r="AX99" s="240">
        <v>14217.399999999998</v>
      </c>
      <c r="AY99" s="242">
        <v>15194.4</v>
      </c>
      <c r="AZ99" s="171">
        <v>4314.8999999999996</v>
      </c>
      <c r="BA99" s="240">
        <v>4233.3999999999996</v>
      </c>
      <c r="BB99" s="240">
        <v>4844.0999999999995</v>
      </c>
      <c r="BC99" s="240">
        <v>4969.8</v>
      </c>
      <c r="BD99" s="240">
        <v>5279.5</v>
      </c>
      <c r="BE99" s="240">
        <v>5223.2000000000007</v>
      </c>
      <c r="BF99" s="240">
        <v>5883.6</v>
      </c>
      <c r="BG99" s="240">
        <v>5835.2999999999993</v>
      </c>
      <c r="BH99" s="240">
        <v>5317.3</v>
      </c>
      <c r="BI99" s="240">
        <v>5455.2</v>
      </c>
      <c r="BJ99" s="240">
        <v>5553.4000000000005</v>
      </c>
      <c r="BK99" s="241" t="s">
        <v>122</v>
      </c>
      <c r="BL99" s="240">
        <v>13392.399999999998</v>
      </c>
      <c r="BM99" s="240">
        <v>15472.5</v>
      </c>
      <c r="BN99" s="240">
        <v>17036.2</v>
      </c>
      <c r="BO99" s="242" t="s">
        <v>122</v>
      </c>
    </row>
    <row r="100" spans="1:67" x14ac:dyDescent="0.3">
      <c r="A100" s="208"/>
      <c r="B100" s="222"/>
      <c r="C100" s="199" t="s">
        <v>31</v>
      </c>
      <c r="D100" s="150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5"/>
      <c r="P100" s="239"/>
      <c r="Q100" s="240"/>
      <c r="R100" s="240"/>
      <c r="S100" s="240"/>
      <c r="T100" s="150">
        <v>0.11068150290723415</v>
      </c>
      <c r="U100" s="224">
        <v>0.15424637543225161</v>
      </c>
      <c r="V100" s="224">
        <v>-0.13621919946482322</v>
      </c>
      <c r="W100" s="224">
        <v>-0.3410127928785377</v>
      </c>
      <c r="X100" s="224">
        <v>-0.19686667873116009</v>
      </c>
      <c r="Y100" s="224">
        <v>-4.8594091759559525E-2</v>
      </c>
      <c r="Z100" s="224">
        <v>-5.740390824941999E-3</v>
      </c>
      <c r="AA100" s="224">
        <v>9.4793536804309662E-3</v>
      </c>
      <c r="AB100" s="224">
        <v>4.0370103725035356E-2</v>
      </c>
      <c r="AC100" s="224">
        <v>2.3267275368333749E-2</v>
      </c>
      <c r="AD100" s="224">
        <v>-5.8112701918066619E-2</v>
      </c>
      <c r="AE100" s="225">
        <v>-2.703263417771419E-2</v>
      </c>
      <c r="AF100" s="223">
        <v>3.6779952210746661E-2</v>
      </c>
      <c r="AG100" s="224">
        <v>-0.19261955834839034</v>
      </c>
      <c r="AH100" s="224">
        <v>1.3791736520022793E-2</v>
      </c>
      <c r="AI100" s="226">
        <v>-2.162859886347546E-2</v>
      </c>
      <c r="AJ100" s="150">
        <v>-0.12293056256809544</v>
      </c>
      <c r="AK100" s="224">
        <v>-0.1957782480828959</v>
      </c>
      <c r="AL100" s="224">
        <v>0.14866565555519709</v>
      </c>
      <c r="AM100" s="224">
        <v>0.63162142644747465</v>
      </c>
      <c r="AN100" s="224">
        <v>0.43027747376553155</v>
      </c>
      <c r="AO100" s="224">
        <v>0.21347256460681946</v>
      </c>
      <c r="AP100" s="224">
        <v>0.1561500156366524</v>
      </c>
      <c r="AQ100" s="224">
        <v>0.15596025704868269</v>
      </c>
      <c r="AR100" s="224">
        <v>0.16272394084629754</v>
      </c>
      <c r="AS100" s="224">
        <v>0.19513802631245422</v>
      </c>
      <c r="AT100" s="224">
        <v>0.27764166600806151</v>
      </c>
      <c r="AU100" s="225">
        <v>0.20045630943750253</v>
      </c>
      <c r="AV100" s="224">
        <v>-6.8017104273211143E-2</v>
      </c>
      <c r="AW100" s="224">
        <v>0.39624076728034385</v>
      </c>
      <c r="AX100" s="224">
        <v>0.15817427926716984</v>
      </c>
      <c r="AY100" s="226">
        <v>0.22233842292407457</v>
      </c>
      <c r="AZ100" s="150">
        <v>0.30734737161036196</v>
      </c>
      <c r="BA100" s="224">
        <v>0.44682159945317829</v>
      </c>
      <c r="BB100" s="224">
        <v>0.36085515226429904</v>
      </c>
      <c r="BC100" s="224">
        <v>0.29388180161416305</v>
      </c>
      <c r="BD100" s="224">
        <v>0.18819345981590255</v>
      </c>
      <c r="BE100" s="224">
        <v>0.19223921479114375</v>
      </c>
      <c r="BF100" s="224">
        <v>0.22421972534332094</v>
      </c>
      <c r="BG100" s="224">
        <v>0.1970337244604905</v>
      </c>
      <c r="BH100" s="224">
        <v>0.17208922981968894</v>
      </c>
      <c r="BI100" s="224">
        <v>0.15706195516151589</v>
      </c>
      <c r="BJ100" s="224">
        <v>0.14507814755247647</v>
      </c>
      <c r="BK100" s="225" t="s">
        <v>122</v>
      </c>
      <c r="BL100" s="224">
        <v>0.36851248198976072</v>
      </c>
      <c r="BM100" s="224">
        <v>0.2216449669569612</v>
      </c>
      <c r="BN100" s="224">
        <v>0.19826409892104066</v>
      </c>
      <c r="BO100" s="226" t="s">
        <v>122</v>
      </c>
    </row>
    <row r="101" spans="1:67" x14ac:dyDescent="0.3">
      <c r="A101" s="236"/>
      <c r="B101" s="222"/>
      <c r="C101" s="199" t="s">
        <v>97</v>
      </c>
      <c r="D101" s="171">
        <v>95200</v>
      </c>
      <c r="E101" s="240">
        <v>90640</v>
      </c>
      <c r="F101" s="240">
        <v>102732</v>
      </c>
      <c r="G101" s="240">
        <v>98707</v>
      </c>
      <c r="H101" s="240">
        <v>107027</v>
      </c>
      <c r="I101" s="240">
        <v>104975</v>
      </c>
      <c r="J101" s="240">
        <v>111752</v>
      </c>
      <c r="K101" s="240">
        <v>108911</v>
      </c>
      <c r="L101" s="240">
        <v>104069</v>
      </c>
      <c r="M101" s="240">
        <v>108265</v>
      </c>
      <c r="N101" s="240">
        <v>109532</v>
      </c>
      <c r="O101" s="241">
        <v>127715</v>
      </c>
      <c r="P101" s="239">
        <v>288572</v>
      </c>
      <c r="Q101" s="240">
        <v>310709</v>
      </c>
      <c r="R101" s="240">
        <v>324732</v>
      </c>
      <c r="S101" s="240">
        <v>345512</v>
      </c>
      <c r="T101" s="171">
        <v>107155</v>
      </c>
      <c r="U101" s="240">
        <v>105662</v>
      </c>
      <c r="V101" s="240">
        <v>83479</v>
      </c>
      <c r="W101" s="240">
        <v>59929</v>
      </c>
      <c r="X101" s="240">
        <v>82200</v>
      </c>
      <c r="Y101" s="240">
        <v>96407</v>
      </c>
      <c r="Z101" s="240">
        <v>110482</v>
      </c>
      <c r="AA101" s="240">
        <v>111746</v>
      </c>
      <c r="AB101" s="240">
        <v>108404</v>
      </c>
      <c r="AC101" s="240">
        <v>110578</v>
      </c>
      <c r="AD101" s="240">
        <v>102038</v>
      </c>
      <c r="AE101" s="241">
        <v>120571</v>
      </c>
      <c r="AF101" s="239">
        <v>296296</v>
      </c>
      <c r="AG101" s="240">
        <v>238536</v>
      </c>
      <c r="AH101" s="240">
        <v>330632</v>
      </c>
      <c r="AI101" s="242">
        <v>333187</v>
      </c>
      <c r="AJ101" s="171">
        <v>89943</v>
      </c>
      <c r="AK101" s="240">
        <v>78558</v>
      </c>
      <c r="AL101" s="240">
        <v>96633</v>
      </c>
      <c r="AM101" s="240">
        <v>104737</v>
      </c>
      <c r="AN101" s="240">
        <v>122032</v>
      </c>
      <c r="AO101" s="240">
        <v>120693</v>
      </c>
      <c r="AP101" s="240">
        <v>129695</v>
      </c>
      <c r="AQ101" s="240">
        <v>128374</v>
      </c>
      <c r="AR101" s="240">
        <v>125530</v>
      </c>
      <c r="AS101" s="240">
        <v>133587</v>
      </c>
      <c r="AT101" s="240">
        <v>132438</v>
      </c>
      <c r="AU101" s="241">
        <v>150417</v>
      </c>
      <c r="AV101" s="240">
        <v>265134</v>
      </c>
      <c r="AW101" s="240">
        <v>347462</v>
      </c>
      <c r="AX101" s="240">
        <v>383599</v>
      </c>
      <c r="AY101" s="242">
        <v>416442</v>
      </c>
      <c r="AZ101" s="171">
        <v>124408</v>
      </c>
      <c r="BA101" s="240">
        <v>122138</v>
      </c>
      <c r="BB101" s="240">
        <v>137254</v>
      </c>
      <c r="BC101" s="240">
        <v>140716</v>
      </c>
      <c r="BD101" s="240">
        <v>150409</v>
      </c>
      <c r="BE101" s="240">
        <v>146418</v>
      </c>
      <c r="BF101" s="240">
        <v>162476</v>
      </c>
      <c r="BG101" s="240">
        <v>156425</v>
      </c>
      <c r="BH101" s="240">
        <v>151878</v>
      </c>
      <c r="BI101" s="240">
        <v>160055</v>
      </c>
      <c r="BJ101" s="240">
        <v>159030</v>
      </c>
      <c r="BK101" s="241" t="s">
        <v>122</v>
      </c>
      <c r="BL101" s="240">
        <v>383800</v>
      </c>
      <c r="BM101" s="240">
        <v>437543</v>
      </c>
      <c r="BN101" s="240">
        <v>470779</v>
      </c>
      <c r="BO101" s="242" t="s">
        <v>122</v>
      </c>
    </row>
    <row r="102" spans="1:67" x14ac:dyDescent="0.3">
      <c r="A102" s="209"/>
      <c r="B102" s="222"/>
      <c r="C102" s="199" t="s">
        <v>31</v>
      </c>
      <c r="D102" s="150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5"/>
      <c r="P102" s="239"/>
      <c r="Q102" s="240"/>
      <c r="R102" s="240"/>
      <c r="S102" s="240"/>
      <c r="T102" s="150">
        <v>0.12557773109243697</v>
      </c>
      <c r="U102" s="224">
        <v>0.1657325684024713</v>
      </c>
      <c r="V102" s="224">
        <v>-0.18740995989565082</v>
      </c>
      <c r="W102" s="224">
        <v>-0.39285967560558016</v>
      </c>
      <c r="X102" s="224">
        <v>-0.23196950302260178</v>
      </c>
      <c r="Y102" s="224">
        <v>-8.1619433198380567E-2</v>
      </c>
      <c r="Z102" s="224">
        <v>-1.1364449853246474E-2</v>
      </c>
      <c r="AA102" s="224">
        <v>2.603042851502603E-2</v>
      </c>
      <c r="AB102" s="224">
        <v>4.1655055780299606E-2</v>
      </c>
      <c r="AC102" s="224">
        <v>2.1364245139241674E-2</v>
      </c>
      <c r="AD102" s="224">
        <v>-6.8418361757294668E-2</v>
      </c>
      <c r="AE102" s="225">
        <v>-5.5937047331950047E-2</v>
      </c>
      <c r="AF102" s="223">
        <v>2.6766283631121521E-2</v>
      </c>
      <c r="AG102" s="224">
        <v>-0.23228487105297882</v>
      </c>
      <c r="AH102" s="224">
        <v>1.8168828449305889E-2</v>
      </c>
      <c r="AI102" s="226">
        <v>-3.5671698812197547E-2</v>
      </c>
      <c r="AJ102" s="150">
        <v>-0.16062712892538847</v>
      </c>
      <c r="AK102" s="224">
        <v>-0.25651606064621152</v>
      </c>
      <c r="AL102" s="224">
        <v>0.15757256315959703</v>
      </c>
      <c r="AM102" s="224">
        <v>0.747684760299688</v>
      </c>
      <c r="AN102" s="224">
        <v>0.48457420924574207</v>
      </c>
      <c r="AO102" s="224">
        <v>0.2519111682761625</v>
      </c>
      <c r="AP102" s="224">
        <v>0.17390163103491971</v>
      </c>
      <c r="AQ102" s="224">
        <v>0.14880174681867808</v>
      </c>
      <c r="AR102" s="224">
        <v>0.15798310025460316</v>
      </c>
      <c r="AS102" s="224">
        <v>0.20807936479227332</v>
      </c>
      <c r="AT102" s="224">
        <v>0.29792822281894982</v>
      </c>
      <c r="AU102" s="225">
        <v>0.24753879456917502</v>
      </c>
      <c r="AV102" s="224">
        <v>-0.10517185517185518</v>
      </c>
      <c r="AW102" s="224">
        <v>0.45664386088473019</v>
      </c>
      <c r="AX102" s="224">
        <v>0.16019925476057975</v>
      </c>
      <c r="AY102" s="226">
        <v>0.2498746949911011</v>
      </c>
      <c r="AZ102" s="150">
        <v>0.38318712962654128</v>
      </c>
      <c r="BA102" s="224">
        <v>0.55474935716286056</v>
      </c>
      <c r="BB102" s="224">
        <v>0.42036364388976849</v>
      </c>
      <c r="BC102" s="224">
        <v>0.343517572586574</v>
      </c>
      <c r="BD102" s="224">
        <v>0.23253736724793497</v>
      </c>
      <c r="BE102" s="224">
        <v>0.21314409286371205</v>
      </c>
      <c r="BF102" s="224">
        <v>0.25275453949651105</v>
      </c>
      <c r="BG102" s="224">
        <v>0.21850997865611416</v>
      </c>
      <c r="BH102" s="224">
        <v>0.20989404923125946</v>
      </c>
      <c r="BI102" s="224">
        <v>0.19813305186881958</v>
      </c>
      <c r="BJ102" s="224">
        <v>0.20078829339011461</v>
      </c>
      <c r="BK102" s="225" t="s">
        <v>122</v>
      </c>
      <c r="BL102" s="224">
        <v>0.44756990804649727</v>
      </c>
      <c r="BM102" s="224">
        <v>0.25925424938554431</v>
      </c>
      <c r="BN102" s="224">
        <v>0.22726857994937422</v>
      </c>
      <c r="BO102" s="226" t="s">
        <v>122</v>
      </c>
    </row>
    <row r="103" spans="1:67" x14ac:dyDescent="0.3">
      <c r="A103" s="236"/>
      <c r="B103" s="222"/>
      <c r="C103" s="199" t="s">
        <v>98</v>
      </c>
      <c r="D103" s="171">
        <v>35.589285714285715</v>
      </c>
      <c r="E103" s="240">
        <v>34.776037069726392</v>
      </c>
      <c r="F103" s="240">
        <v>34.921932796012925</v>
      </c>
      <c r="G103" s="240">
        <v>36.190948970184486</v>
      </c>
      <c r="H103" s="240">
        <v>36.141347510441292</v>
      </c>
      <c r="I103" s="240">
        <v>36.148606811145513</v>
      </c>
      <c r="J103" s="240">
        <v>37.412305820030063</v>
      </c>
      <c r="K103" s="240">
        <v>38.357007097538357</v>
      </c>
      <c r="L103" s="240">
        <v>36.036667979897949</v>
      </c>
      <c r="M103" s="240">
        <v>35.60892255114765</v>
      </c>
      <c r="N103" s="240">
        <v>36.793813680020449</v>
      </c>
      <c r="O103" s="241">
        <v>37.741064088008457</v>
      </c>
      <c r="P103" s="239">
        <v>35.096267136104679</v>
      </c>
      <c r="Q103" s="240">
        <v>36.1595576568429</v>
      </c>
      <c r="R103" s="240">
        <v>37.288286956628852</v>
      </c>
      <c r="S103" s="240">
        <v>36.772673597443791</v>
      </c>
      <c r="T103" s="171">
        <v>35.118286594185989</v>
      </c>
      <c r="U103" s="240">
        <v>34.433381915920577</v>
      </c>
      <c r="V103" s="240">
        <v>37.121910899747242</v>
      </c>
      <c r="W103" s="240">
        <v>39.281483088321181</v>
      </c>
      <c r="X103" s="240">
        <v>37.793187347931877</v>
      </c>
      <c r="Y103" s="240">
        <v>37.44852552200566</v>
      </c>
      <c r="Z103" s="240">
        <v>37.625133505910462</v>
      </c>
      <c r="AA103" s="240">
        <v>37.738263562006694</v>
      </c>
      <c r="AB103" s="240">
        <v>35.992214309435077</v>
      </c>
      <c r="AC103" s="240">
        <v>35.675269945197059</v>
      </c>
      <c r="AD103" s="240">
        <v>37.200846743370114</v>
      </c>
      <c r="AE103" s="241">
        <v>38.896583755629464</v>
      </c>
      <c r="AF103" s="239">
        <v>35.438547938547941</v>
      </c>
      <c r="AG103" s="240">
        <v>38.027802931213735</v>
      </c>
      <c r="AH103" s="240">
        <v>37.127985191995933</v>
      </c>
      <c r="AI103" s="242">
        <v>37.308178290269424</v>
      </c>
      <c r="AJ103" s="171">
        <v>36.695462681920773</v>
      </c>
      <c r="AK103" s="240">
        <v>37.246365742508722</v>
      </c>
      <c r="AL103" s="240">
        <v>36.836277462150619</v>
      </c>
      <c r="AM103" s="240">
        <v>36.672809035966274</v>
      </c>
      <c r="AN103" s="240">
        <v>36.410941392421662</v>
      </c>
      <c r="AO103" s="240">
        <v>36.298708292941598</v>
      </c>
      <c r="AP103" s="240">
        <v>37.056170245576162</v>
      </c>
      <c r="AQ103" s="240">
        <v>37.973421409319641</v>
      </c>
      <c r="AR103" s="240">
        <v>36.139568230701819</v>
      </c>
      <c r="AS103" s="240">
        <v>35.29310486798866</v>
      </c>
      <c r="AT103" s="240">
        <v>36.619399266071675</v>
      </c>
      <c r="AU103" s="241">
        <v>37.428615116642398</v>
      </c>
      <c r="AV103" s="240">
        <v>36.910015313011534</v>
      </c>
      <c r="AW103" s="240">
        <v>36.450892471694743</v>
      </c>
      <c r="AX103" s="240">
        <v>37.063183167839327</v>
      </c>
      <c r="AY103" s="242">
        <v>36.486233377036896</v>
      </c>
      <c r="AZ103" s="171">
        <v>34.683460870683554</v>
      </c>
      <c r="BA103" s="240">
        <v>34.660793528631551</v>
      </c>
      <c r="BB103" s="240">
        <v>35.292960496597544</v>
      </c>
      <c r="BC103" s="240">
        <v>35.317945365132609</v>
      </c>
      <c r="BD103" s="240">
        <v>35.100958054371745</v>
      </c>
      <c r="BE103" s="240">
        <v>35.673209578057346</v>
      </c>
      <c r="BF103" s="240">
        <v>36.212117481966565</v>
      </c>
      <c r="BG103" s="240">
        <v>37.304139363912412</v>
      </c>
      <c r="BH103" s="240">
        <v>35.010337244367193</v>
      </c>
      <c r="BI103" s="240">
        <v>34.083283871169286</v>
      </c>
      <c r="BJ103" s="240">
        <v>34.920455260013838</v>
      </c>
      <c r="BK103" s="241" t="s">
        <v>122</v>
      </c>
      <c r="BL103" s="240">
        <v>34.894215737363204</v>
      </c>
      <c r="BM103" s="240">
        <v>35.3622386828266</v>
      </c>
      <c r="BN103" s="240">
        <v>36.187255591264694</v>
      </c>
      <c r="BO103" s="242" t="s">
        <v>122</v>
      </c>
    </row>
    <row r="104" spans="1:67" x14ac:dyDescent="0.3">
      <c r="A104" s="236"/>
      <c r="B104" s="222"/>
      <c r="C104" s="199" t="s">
        <v>31</v>
      </c>
      <c r="D104" s="150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5"/>
      <c r="P104" s="239"/>
      <c r="Q104" s="240"/>
      <c r="R104" s="240"/>
      <c r="S104" s="240"/>
      <c r="T104" s="150">
        <v>-1.3234295396680725E-2</v>
      </c>
      <c r="U104" s="224">
        <v>-9.8531972783094009E-3</v>
      </c>
      <c r="V104" s="224">
        <v>6.2997031595728017E-2</v>
      </c>
      <c r="W104" s="224">
        <v>8.539522190155327E-2</v>
      </c>
      <c r="X104" s="224">
        <v>4.5704987535768141E-2</v>
      </c>
      <c r="Y104" s="224">
        <v>3.5960409695771467E-2</v>
      </c>
      <c r="Z104" s="224">
        <v>5.6887080658485738E-3</v>
      </c>
      <c r="AA104" s="224">
        <v>-1.6131173476550336E-2</v>
      </c>
      <c r="AB104" s="224">
        <v>-1.2335677229556568E-3</v>
      </c>
      <c r="AC104" s="224">
        <v>1.8632238578437489E-3</v>
      </c>
      <c r="AD104" s="224">
        <v>1.1062540754526076E-2</v>
      </c>
      <c r="AE104" s="225">
        <v>3.0617039968095464E-2</v>
      </c>
      <c r="AF104" s="223">
        <v>9.7526269992157417E-3</v>
      </c>
      <c r="AG104" s="224">
        <v>5.1666707101359829E-2</v>
      </c>
      <c r="AH104" s="224">
        <v>-4.2989844188704917E-3</v>
      </c>
      <c r="AI104" s="226">
        <v>1.4562571617388675E-2</v>
      </c>
      <c r="AJ104" s="150">
        <v>4.4910394005267161E-2</v>
      </c>
      <c r="AK104" s="224">
        <v>8.169350990433899E-2</v>
      </c>
      <c r="AL104" s="224">
        <v>-7.6944702110840844E-3</v>
      </c>
      <c r="AM104" s="224">
        <v>-6.6409764786363026E-2</v>
      </c>
      <c r="AN104" s="224">
        <v>-3.6573945001911932E-2</v>
      </c>
      <c r="AO104" s="224">
        <v>-3.0703938620718244E-2</v>
      </c>
      <c r="AP104" s="224">
        <v>-1.5121893461053703E-2</v>
      </c>
      <c r="AQ104" s="224">
        <v>6.2312842488517397E-3</v>
      </c>
      <c r="AR104" s="224">
        <v>4.0940498964553611E-3</v>
      </c>
      <c r="AS104" s="224">
        <v>-1.0712324750323273E-2</v>
      </c>
      <c r="AT104" s="224">
        <v>-1.562995276181622E-2</v>
      </c>
      <c r="AU104" s="225">
        <v>-3.7740297405285859E-2</v>
      </c>
      <c r="AV104" s="224">
        <v>4.1521661017691378E-2</v>
      </c>
      <c r="AW104" s="224">
        <v>-4.1467303866367787E-2</v>
      </c>
      <c r="AX104" s="224">
        <v>-1.7453687244675992E-3</v>
      </c>
      <c r="AY104" s="226">
        <v>-2.203122615201248E-2</v>
      </c>
      <c r="AZ104" s="150">
        <v>-5.4829716378763584E-2</v>
      </c>
      <c r="BA104" s="224">
        <v>-6.9418107306139024E-2</v>
      </c>
      <c r="BB104" s="224">
        <v>-4.1896659268538666E-2</v>
      </c>
      <c r="BC104" s="224">
        <v>-3.6944638451472452E-2</v>
      </c>
      <c r="BD104" s="224">
        <v>-3.5977738777239338E-2</v>
      </c>
      <c r="BE104" s="224">
        <v>-1.7231982742644369E-2</v>
      </c>
      <c r="BF104" s="224">
        <v>-2.2777657756210282E-2</v>
      </c>
      <c r="BG104" s="224">
        <v>-1.7625012984554777E-2</v>
      </c>
      <c r="BH104" s="224">
        <v>-3.1246388421854614E-2</v>
      </c>
      <c r="BI104" s="224">
        <v>-3.4279245233442154E-2</v>
      </c>
      <c r="BJ104" s="224">
        <v>-4.6394644371785983E-2</v>
      </c>
      <c r="BK104" s="225" t="s">
        <v>122</v>
      </c>
      <c r="BL104" s="224">
        <v>-5.4613891610543974E-2</v>
      </c>
      <c r="BM104" s="224">
        <v>-2.9866313690769485E-2</v>
      </c>
      <c r="BN104" s="224">
        <v>-2.3633360702129253E-2</v>
      </c>
      <c r="BO104" s="226" t="s">
        <v>122</v>
      </c>
    </row>
    <row r="105" spans="1:67" x14ac:dyDescent="0.3">
      <c r="A105" s="236" t="s">
        <v>100</v>
      </c>
      <c r="B105" s="222"/>
      <c r="C105" s="199" t="s">
        <v>96</v>
      </c>
      <c r="D105" s="171">
        <v>3172.7</v>
      </c>
      <c r="E105" s="240">
        <v>2957</v>
      </c>
      <c r="F105" s="240">
        <v>3358.4</v>
      </c>
      <c r="G105" s="240">
        <v>3332</v>
      </c>
      <c r="H105" s="240">
        <v>3629.3</v>
      </c>
      <c r="I105" s="240">
        <v>3543.9</v>
      </c>
      <c r="J105" s="240">
        <v>3905.1</v>
      </c>
      <c r="K105" s="240">
        <v>3893.9</v>
      </c>
      <c r="L105" s="240">
        <v>3496.3</v>
      </c>
      <c r="M105" s="240">
        <v>3596.1</v>
      </c>
      <c r="N105" s="240">
        <v>3767.6</v>
      </c>
      <c r="O105" s="241">
        <v>4544.1000000000004</v>
      </c>
      <c r="P105" s="239">
        <v>9488.1</v>
      </c>
      <c r="Q105" s="240">
        <v>10505.2</v>
      </c>
      <c r="R105" s="240">
        <v>11295.3</v>
      </c>
      <c r="S105" s="240">
        <v>11907.8</v>
      </c>
      <c r="T105" s="171">
        <v>3501.7</v>
      </c>
      <c r="U105" s="240">
        <v>3392.8</v>
      </c>
      <c r="V105" s="240">
        <v>2922.5</v>
      </c>
      <c r="W105" s="240">
        <v>2200.1</v>
      </c>
      <c r="X105" s="240">
        <v>2922.6</v>
      </c>
      <c r="Y105" s="240">
        <v>3414.2</v>
      </c>
      <c r="Z105" s="240">
        <v>3932.4</v>
      </c>
      <c r="AA105" s="240">
        <v>3989.6</v>
      </c>
      <c r="AB105" s="240">
        <v>3677.3</v>
      </c>
      <c r="AC105" s="240">
        <v>3716.4</v>
      </c>
      <c r="AD105" s="240">
        <v>3545.7</v>
      </c>
      <c r="AE105" s="241">
        <v>4411.3</v>
      </c>
      <c r="AF105" s="239">
        <v>9817</v>
      </c>
      <c r="AG105" s="240">
        <v>8536.9</v>
      </c>
      <c r="AH105" s="240">
        <v>11599.3</v>
      </c>
      <c r="AI105" s="242">
        <v>11673.400000000001</v>
      </c>
      <c r="AJ105" s="171">
        <v>3053.2</v>
      </c>
      <c r="AK105" s="240">
        <v>2667.7</v>
      </c>
      <c r="AL105" s="240">
        <v>3265.3</v>
      </c>
      <c r="AM105" s="240">
        <v>3560.5</v>
      </c>
      <c r="AN105" s="240">
        <v>4132.1000000000004</v>
      </c>
      <c r="AO105" s="240">
        <v>4065.8</v>
      </c>
      <c r="AP105" s="240">
        <v>4458.7</v>
      </c>
      <c r="AQ105" s="240">
        <v>4502.2</v>
      </c>
      <c r="AR105" s="240">
        <v>4177.3999999999996</v>
      </c>
      <c r="AS105" s="240">
        <v>4340.1000000000004</v>
      </c>
      <c r="AT105" s="240">
        <v>4444.3</v>
      </c>
      <c r="AU105" s="241">
        <v>5229.2</v>
      </c>
      <c r="AV105" s="240">
        <v>8986.2000000000007</v>
      </c>
      <c r="AW105" s="240">
        <v>11758.400000000001</v>
      </c>
      <c r="AX105" s="240">
        <v>13138.3</v>
      </c>
      <c r="AY105" s="242">
        <v>14013.600000000002</v>
      </c>
      <c r="AZ105" s="171">
        <v>3948.2</v>
      </c>
      <c r="BA105" s="240">
        <v>3882.5</v>
      </c>
      <c r="BB105" s="240">
        <v>4445.3999999999996</v>
      </c>
      <c r="BC105" s="240">
        <v>4545.5</v>
      </c>
      <c r="BD105" s="240">
        <v>4830.2</v>
      </c>
      <c r="BE105" s="240">
        <v>4756.6000000000004</v>
      </c>
      <c r="BF105" s="240">
        <v>5394.1</v>
      </c>
      <c r="BG105" s="240">
        <v>5323.9</v>
      </c>
      <c r="BH105" s="240">
        <v>4850.5</v>
      </c>
      <c r="BI105" s="240">
        <v>4996.5</v>
      </c>
      <c r="BJ105" s="240">
        <v>5063.3</v>
      </c>
      <c r="BK105" s="241" t="s">
        <v>122</v>
      </c>
      <c r="BL105" s="240">
        <v>12276.099999999999</v>
      </c>
      <c r="BM105" s="240">
        <v>14132.300000000001</v>
      </c>
      <c r="BN105" s="240">
        <v>15568.5</v>
      </c>
      <c r="BO105" s="242" t="s">
        <v>122</v>
      </c>
    </row>
    <row r="106" spans="1:67" x14ac:dyDescent="0.3">
      <c r="A106" s="208"/>
      <c r="B106" s="222"/>
      <c r="C106" s="199" t="s">
        <v>31</v>
      </c>
      <c r="D106" s="150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5"/>
      <c r="P106" s="239"/>
      <c r="Q106" s="240"/>
      <c r="R106" s="240"/>
      <c r="S106" s="240"/>
      <c r="T106" s="150">
        <v>0.10369716645128756</v>
      </c>
      <c r="U106" s="224">
        <v>0.14737910043963481</v>
      </c>
      <c r="V106" s="224">
        <v>-0.12979394949976181</v>
      </c>
      <c r="W106" s="224">
        <v>-0.33970588235294119</v>
      </c>
      <c r="X106" s="224">
        <v>-0.19472074504725437</v>
      </c>
      <c r="Y106" s="224">
        <v>-3.6598098140466793E-2</v>
      </c>
      <c r="Z106" s="224">
        <v>6.990858108627227E-3</v>
      </c>
      <c r="AA106" s="224">
        <v>2.4576902334420458E-2</v>
      </c>
      <c r="AB106" s="224">
        <v>5.1769012956554068E-2</v>
      </c>
      <c r="AC106" s="224">
        <v>3.3452907316259335E-2</v>
      </c>
      <c r="AD106" s="224">
        <v>-5.8896910500053107E-2</v>
      </c>
      <c r="AE106" s="225">
        <v>-2.9224708963271093E-2</v>
      </c>
      <c r="AF106" s="223">
        <v>3.4664474446938758E-2</v>
      </c>
      <c r="AG106" s="224">
        <v>-0.18736435289190123</v>
      </c>
      <c r="AH106" s="224">
        <v>2.6913849123086597E-2</v>
      </c>
      <c r="AI106" s="226">
        <v>-1.9684576496078018E-2</v>
      </c>
      <c r="AJ106" s="150">
        <v>-0.12808064654310763</v>
      </c>
      <c r="AK106" s="224">
        <v>-0.21371728365951437</v>
      </c>
      <c r="AL106" s="224">
        <v>0.11729683490162539</v>
      </c>
      <c r="AM106" s="224">
        <v>0.61833553020317267</v>
      </c>
      <c r="AN106" s="224">
        <v>0.41384383767877936</v>
      </c>
      <c r="AO106" s="224">
        <v>0.19084997949739335</v>
      </c>
      <c r="AP106" s="224">
        <v>0.13383684264062651</v>
      </c>
      <c r="AQ106" s="224">
        <v>0.1284840585522358</v>
      </c>
      <c r="AR106" s="224">
        <v>0.13599651918527164</v>
      </c>
      <c r="AS106" s="224">
        <v>0.16782370035518251</v>
      </c>
      <c r="AT106" s="224">
        <v>0.25343373663874563</v>
      </c>
      <c r="AU106" s="225">
        <v>0.1854101965407022</v>
      </c>
      <c r="AV106" s="224">
        <v>-8.4628705307120231E-2</v>
      </c>
      <c r="AW106" s="224">
        <v>0.37736180580772904</v>
      </c>
      <c r="AX106" s="224">
        <v>0.13268042037019476</v>
      </c>
      <c r="AY106" s="226">
        <v>0.20047286994363256</v>
      </c>
      <c r="AZ106" s="150">
        <v>0.29313507140049788</v>
      </c>
      <c r="BA106" s="224">
        <v>0.45537354275218361</v>
      </c>
      <c r="BB106" s="224">
        <v>0.36140630263681728</v>
      </c>
      <c r="BC106" s="224">
        <v>0.27664653840752701</v>
      </c>
      <c r="BD106" s="224">
        <v>0.16894557246920439</v>
      </c>
      <c r="BE106" s="224">
        <v>0.16990506173446804</v>
      </c>
      <c r="BF106" s="224">
        <v>0.20979209186534203</v>
      </c>
      <c r="BG106" s="224">
        <v>0.1825107725112167</v>
      </c>
      <c r="BH106" s="224">
        <v>0.16112893187149913</v>
      </c>
      <c r="BI106" s="224">
        <v>0.15124075482131738</v>
      </c>
      <c r="BJ106" s="224">
        <v>0.13927952658461398</v>
      </c>
      <c r="BK106" s="225" t="s">
        <v>122</v>
      </c>
      <c r="BL106" s="224">
        <v>0.36610580668135556</v>
      </c>
      <c r="BM106" s="224">
        <v>0.20188971288610691</v>
      </c>
      <c r="BN106" s="224">
        <v>0.18497065830434689</v>
      </c>
      <c r="BO106" s="226" t="s">
        <v>122</v>
      </c>
    </row>
    <row r="107" spans="1:67" x14ac:dyDescent="0.3">
      <c r="A107" s="236"/>
      <c r="B107" s="222"/>
      <c r="C107" s="199" t="s">
        <v>97</v>
      </c>
      <c r="D107" s="171">
        <v>90330</v>
      </c>
      <c r="E107" s="240">
        <v>86154</v>
      </c>
      <c r="F107" s="240">
        <v>97616</v>
      </c>
      <c r="G107" s="240">
        <v>93396</v>
      </c>
      <c r="H107" s="240">
        <v>101669</v>
      </c>
      <c r="I107" s="240">
        <v>99479</v>
      </c>
      <c r="J107" s="240">
        <v>105816</v>
      </c>
      <c r="K107" s="240">
        <v>102920</v>
      </c>
      <c r="L107" s="240">
        <v>98203</v>
      </c>
      <c r="M107" s="240">
        <v>102130</v>
      </c>
      <c r="N107" s="240">
        <v>103343</v>
      </c>
      <c r="O107" s="241">
        <v>121225</v>
      </c>
      <c r="P107" s="239">
        <v>274100</v>
      </c>
      <c r="Q107" s="240">
        <v>294544</v>
      </c>
      <c r="R107" s="240">
        <v>306939</v>
      </c>
      <c r="S107" s="240">
        <v>326698</v>
      </c>
      <c r="T107" s="171">
        <v>100987</v>
      </c>
      <c r="U107" s="240">
        <v>99863</v>
      </c>
      <c r="V107" s="240">
        <v>78604</v>
      </c>
      <c r="W107" s="240">
        <v>55378</v>
      </c>
      <c r="X107" s="240">
        <v>77156</v>
      </c>
      <c r="Y107" s="240">
        <v>91271</v>
      </c>
      <c r="Z107" s="240">
        <v>104927</v>
      </c>
      <c r="AA107" s="240">
        <v>105997</v>
      </c>
      <c r="AB107" s="240">
        <v>102264</v>
      </c>
      <c r="AC107" s="240">
        <v>104015</v>
      </c>
      <c r="AD107" s="240">
        <v>95484</v>
      </c>
      <c r="AE107" s="241">
        <v>113322</v>
      </c>
      <c r="AF107" s="239">
        <v>279454</v>
      </c>
      <c r="AG107" s="240">
        <v>223805</v>
      </c>
      <c r="AH107" s="240">
        <v>313188</v>
      </c>
      <c r="AI107" s="242">
        <v>312821</v>
      </c>
      <c r="AJ107" s="171">
        <v>83245</v>
      </c>
      <c r="AK107" s="240">
        <v>71920</v>
      </c>
      <c r="AL107" s="240">
        <v>89027</v>
      </c>
      <c r="AM107" s="240">
        <v>97477</v>
      </c>
      <c r="AN107" s="240">
        <v>114221</v>
      </c>
      <c r="AO107" s="240">
        <v>112659</v>
      </c>
      <c r="AP107" s="240">
        <v>121112</v>
      </c>
      <c r="AQ107" s="240">
        <v>119815</v>
      </c>
      <c r="AR107" s="240">
        <v>116812</v>
      </c>
      <c r="AS107" s="240">
        <v>123660</v>
      </c>
      <c r="AT107" s="240">
        <v>122395</v>
      </c>
      <c r="AU107" s="241">
        <v>140046</v>
      </c>
      <c r="AV107" s="240">
        <v>244192</v>
      </c>
      <c r="AW107" s="240">
        <v>324357</v>
      </c>
      <c r="AX107" s="240">
        <v>357739</v>
      </c>
      <c r="AY107" s="242">
        <v>386101</v>
      </c>
      <c r="AZ107" s="171">
        <v>114604</v>
      </c>
      <c r="BA107" s="240">
        <v>112799</v>
      </c>
      <c r="BB107" s="240">
        <v>126750</v>
      </c>
      <c r="BC107" s="240">
        <v>130234</v>
      </c>
      <c r="BD107" s="240">
        <v>139428</v>
      </c>
      <c r="BE107" s="240">
        <v>135340</v>
      </c>
      <c r="BF107" s="240">
        <v>151072</v>
      </c>
      <c r="BG107" s="240">
        <v>144887</v>
      </c>
      <c r="BH107" s="240">
        <v>140338</v>
      </c>
      <c r="BI107" s="240">
        <v>147998</v>
      </c>
      <c r="BJ107" s="240">
        <v>146709</v>
      </c>
      <c r="BK107" s="241" t="s">
        <v>122</v>
      </c>
      <c r="BL107" s="240">
        <v>354153</v>
      </c>
      <c r="BM107" s="240">
        <v>405002</v>
      </c>
      <c r="BN107" s="240">
        <v>436297</v>
      </c>
      <c r="BO107" s="242" t="s">
        <v>122</v>
      </c>
    </row>
    <row r="108" spans="1:67" x14ac:dyDescent="0.3">
      <c r="A108" s="209"/>
      <c r="B108" s="222"/>
      <c r="C108" s="199" t="s">
        <v>31</v>
      </c>
      <c r="D108" s="150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5"/>
      <c r="P108" s="239"/>
      <c r="Q108" s="240"/>
      <c r="R108" s="240"/>
      <c r="S108" s="240"/>
      <c r="T108" s="150">
        <v>0.11797852319273774</v>
      </c>
      <c r="U108" s="224">
        <v>0.15912203728207627</v>
      </c>
      <c r="V108" s="224">
        <v>-0.19476315358138011</v>
      </c>
      <c r="W108" s="224">
        <v>-0.40706240095935586</v>
      </c>
      <c r="X108" s="224">
        <v>-0.24110594183084322</v>
      </c>
      <c r="Y108" s="224">
        <v>-8.2509876456337519E-2</v>
      </c>
      <c r="Z108" s="224">
        <v>-8.4013759733877671E-3</v>
      </c>
      <c r="AA108" s="224">
        <v>2.9897007384376215E-2</v>
      </c>
      <c r="AB108" s="224">
        <v>4.1353115485270306E-2</v>
      </c>
      <c r="AC108" s="224">
        <v>1.8456868696759034E-2</v>
      </c>
      <c r="AD108" s="224">
        <v>-7.604772456770173E-2</v>
      </c>
      <c r="AE108" s="225">
        <v>-6.5192823262528357E-2</v>
      </c>
      <c r="AF108" s="223">
        <v>1.9533017147026634E-2</v>
      </c>
      <c r="AG108" s="224">
        <v>-0.24016445760225977</v>
      </c>
      <c r="AH108" s="224">
        <v>2.0359094152258266E-2</v>
      </c>
      <c r="AI108" s="226">
        <v>-4.2476537964725836E-2</v>
      </c>
      <c r="AJ108" s="150">
        <v>-0.17568597938348501</v>
      </c>
      <c r="AK108" s="224">
        <v>-0.27981334428166588</v>
      </c>
      <c r="AL108" s="224">
        <v>0.13260139433107729</v>
      </c>
      <c r="AM108" s="224">
        <v>0.76021163638990208</v>
      </c>
      <c r="AN108" s="224">
        <v>0.48039037793561096</v>
      </c>
      <c r="AO108" s="224">
        <v>0.23433511191944867</v>
      </c>
      <c r="AP108" s="224">
        <v>0.15425009768696332</v>
      </c>
      <c r="AQ108" s="224">
        <v>0.13036218006169986</v>
      </c>
      <c r="AR108" s="224">
        <v>0.14225925056715952</v>
      </c>
      <c r="AS108" s="224">
        <v>0.18886699033793203</v>
      </c>
      <c r="AT108" s="224">
        <v>0.28183779481379079</v>
      </c>
      <c r="AU108" s="225">
        <v>0.23582358235823583</v>
      </c>
      <c r="AV108" s="224">
        <v>-0.12618176873474704</v>
      </c>
      <c r="AW108" s="224">
        <v>0.44928397488885413</v>
      </c>
      <c r="AX108" s="224">
        <v>0.14225002235079248</v>
      </c>
      <c r="AY108" s="226">
        <v>0.23425537288097667</v>
      </c>
      <c r="AZ108" s="150">
        <v>0.37670730974833322</v>
      </c>
      <c r="BA108" s="224">
        <v>0.5683954393770857</v>
      </c>
      <c r="BB108" s="224">
        <v>0.42372538668044524</v>
      </c>
      <c r="BC108" s="224">
        <v>0.33604850374960249</v>
      </c>
      <c r="BD108" s="224">
        <v>0.22068621356843313</v>
      </c>
      <c r="BE108" s="224">
        <v>0.20132435047355293</v>
      </c>
      <c r="BF108" s="224">
        <v>0.24737433119756919</v>
      </c>
      <c r="BG108" s="224">
        <v>0.209255936235029</v>
      </c>
      <c r="BH108" s="224">
        <v>0.20140054104030408</v>
      </c>
      <c r="BI108" s="224">
        <v>0.19681384441209768</v>
      </c>
      <c r="BJ108" s="224">
        <v>0.19865190571510274</v>
      </c>
      <c r="BK108" s="225" t="s">
        <v>122</v>
      </c>
      <c r="BL108" s="224">
        <v>0.45030549731358932</v>
      </c>
      <c r="BM108" s="224">
        <v>0.24863036715717557</v>
      </c>
      <c r="BN108" s="224">
        <v>0.21959585060616818</v>
      </c>
      <c r="BO108" s="226" t="s">
        <v>122</v>
      </c>
    </row>
    <row r="109" spans="1:67" x14ac:dyDescent="0.3">
      <c r="A109" s="236"/>
      <c r="B109" s="222"/>
      <c r="C109" s="199" t="s">
        <v>98</v>
      </c>
      <c r="D109" s="171">
        <v>35.123436289161958</v>
      </c>
      <c r="E109" s="240">
        <v>34.322260138821179</v>
      </c>
      <c r="F109" s="240">
        <v>34.404196033437138</v>
      </c>
      <c r="G109" s="240">
        <v>35.67604608334404</v>
      </c>
      <c r="H109" s="240">
        <v>35.69721350657526</v>
      </c>
      <c r="I109" s="240">
        <v>35.624604187818534</v>
      </c>
      <c r="J109" s="240">
        <v>36.904626899523699</v>
      </c>
      <c r="K109" s="240">
        <v>37.834240186552663</v>
      </c>
      <c r="L109" s="240">
        <v>35.602781992403493</v>
      </c>
      <c r="M109" s="240">
        <v>35.211005581122102</v>
      </c>
      <c r="N109" s="240">
        <v>36.457234645791203</v>
      </c>
      <c r="O109" s="241">
        <v>37.484842235512474</v>
      </c>
      <c r="P109" s="239">
        <v>34.615468807004746</v>
      </c>
      <c r="Q109" s="240">
        <v>35.665978597425173</v>
      </c>
      <c r="R109" s="240">
        <v>36.799820159706002</v>
      </c>
      <c r="S109" s="240">
        <v>36.44895285554243</v>
      </c>
      <c r="T109" s="171">
        <v>34.674760117638904</v>
      </c>
      <c r="U109" s="240">
        <v>33.974545126823749</v>
      </c>
      <c r="V109" s="240">
        <v>37.180041728156326</v>
      </c>
      <c r="W109" s="240">
        <v>39.728773159016214</v>
      </c>
      <c r="X109" s="240">
        <v>37.879102078905078</v>
      </c>
      <c r="Y109" s="240">
        <v>37.407281611903016</v>
      </c>
      <c r="Z109" s="240">
        <v>37.477484346259779</v>
      </c>
      <c r="AA109" s="240">
        <v>37.638801098144285</v>
      </c>
      <c r="AB109" s="240">
        <v>35.958890714229838</v>
      </c>
      <c r="AC109" s="240">
        <v>35.729462096812959</v>
      </c>
      <c r="AD109" s="240">
        <v>37.133970089229607</v>
      </c>
      <c r="AE109" s="241">
        <v>38.927128006918338</v>
      </c>
      <c r="AF109" s="239">
        <v>35.129216257416246</v>
      </c>
      <c r="AG109" s="240">
        <v>38.144366747838518</v>
      </c>
      <c r="AH109" s="240">
        <v>37.036221055723722</v>
      </c>
      <c r="AI109" s="242">
        <v>37.316548441440958</v>
      </c>
      <c r="AJ109" s="171">
        <v>36.677277914589467</v>
      </c>
      <c r="AK109" s="240">
        <v>37.092602892102335</v>
      </c>
      <c r="AL109" s="240">
        <v>36.677637121322746</v>
      </c>
      <c r="AM109" s="240">
        <v>36.526565241031214</v>
      </c>
      <c r="AN109" s="240">
        <v>36.176359863772866</v>
      </c>
      <c r="AO109" s="240">
        <v>36.089438038683106</v>
      </c>
      <c r="AP109" s="240">
        <v>36.814683928925291</v>
      </c>
      <c r="AQ109" s="240">
        <v>37.576263406084379</v>
      </c>
      <c r="AR109" s="240">
        <v>35.761736807862199</v>
      </c>
      <c r="AS109" s="240">
        <v>35.097040271712764</v>
      </c>
      <c r="AT109" s="240">
        <v>36.3111238204175</v>
      </c>
      <c r="AU109" s="241">
        <v>37.339159990288906</v>
      </c>
      <c r="AV109" s="240">
        <v>36.799731358930678</v>
      </c>
      <c r="AW109" s="240">
        <v>36.251414336672255</v>
      </c>
      <c r="AX109" s="240">
        <v>36.725937065849685</v>
      </c>
      <c r="AY109" s="242">
        <v>36.2951662906856</v>
      </c>
      <c r="AZ109" s="171">
        <v>34.450804509441205</v>
      </c>
      <c r="BA109" s="240">
        <v>34.419631379710815</v>
      </c>
      <c r="BB109" s="240">
        <v>35.072189349112428</v>
      </c>
      <c r="BC109" s="240">
        <v>34.902560007371349</v>
      </c>
      <c r="BD109" s="240">
        <v>34.64296984823708</v>
      </c>
      <c r="BE109" s="240">
        <v>35.145559332052606</v>
      </c>
      <c r="BF109" s="240">
        <v>35.705491421309041</v>
      </c>
      <c r="BG109" s="240">
        <v>36.745187628979828</v>
      </c>
      <c r="BH109" s="240">
        <v>34.56298365375023</v>
      </c>
      <c r="BI109" s="240">
        <v>33.760591359342691</v>
      </c>
      <c r="BJ109" s="240">
        <v>34.512538426408739</v>
      </c>
      <c r="BK109" s="241" t="s">
        <v>122</v>
      </c>
      <c r="BL109" s="240">
        <v>34.663267006067997</v>
      </c>
      <c r="BM109" s="240">
        <v>34.894395583231692</v>
      </c>
      <c r="BN109" s="240">
        <v>35.683261631411632</v>
      </c>
      <c r="BO109" s="242" t="s">
        <v>122</v>
      </c>
    </row>
    <row r="110" spans="1:67" x14ac:dyDescent="0.3">
      <c r="A110" s="236"/>
      <c r="B110" s="222"/>
      <c r="C110" s="199" t="s">
        <v>31</v>
      </c>
      <c r="D110" s="150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5"/>
      <c r="P110" s="239"/>
      <c r="Q110" s="240"/>
      <c r="R110" s="240"/>
      <c r="S110" s="240"/>
      <c r="T110" s="150">
        <v>-1.2774267524089103E-2</v>
      </c>
      <c r="U110" s="224">
        <v>-1.0130889125338709E-2</v>
      </c>
      <c r="V110" s="224">
        <v>8.0683347229546273E-2</v>
      </c>
      <c r="W110" s="224">
        <v>0.1135979885832768</v>
      </c>
      <c r="X110" s="224">
        <v>6.1122097721378853E-2</v>
      </c>
      <c r="Y110" s="224">
        <v>5.0040624021699329E-2</v>
      </c>
      <c r="Z110" s="224">
        <v>1.5522645664342796E-2</v>
      </c>
      <c r="AA110" s="224">
        <v>-5.1656670636098133E-3</v>
      </c>
      <c r="AB110" s="224">
        <v>1.0002272347771238E-2</v>
      </c>
      <c r="AC110" s="224">
        <v>1.4724274616252964E-2</v>
      </c>
      <c r="AD110" s="224">
        <v>1.8562445835878249E-2</v>
      </c>
      <c r="AE110" s="225">
        <v>3.8476506379409747E-2</v>
      </c>
      <c r="AF110" s="223">
        <v>1.4841556914218049E-2</v>
      </c>
      <c r="AG110" s="224">
        <v>6.9488858791393618E-2</v>
      </c>
      <c r="AH110" s="224">
        <v>6.4239687854933478E-3</v>
      </c>
      <c r="AI110" s="226">
        <v>2.3803031854908306E-2</v>
      </c>
      <c r="AJ110" s="150">
        <v>5.7751453511336363E-2</v>
      </c>
      <c r="AK110" s="224">
        <v>9.1776291739570678E-2</v>
      </c>
      <c r="AL110" s="224">
        <v>-1.3512749945439407E-2</v>
      </c>
      <c r="AM110" s="224">
        <v>-8.0601731776816204E-2</v>
      </c>
      <c r="AN110" s="224">
        <v>-4.4952021607726302E-2</v>
      </c>
      <c r="AO110" s="224">
        <v>-3.5229600132199182E-2</v>
      </c>
      <c r="AP110" s="224">
        <v>-1.7685296355827433E-2</v>
      </c>
      <c r="AQ110" s="224">
        <v>-1.6615218932408699E-3</v>
      </c>
      <c r="AR110" s="224">
        <v>-5.4827582957007095E-3</v>
      </c>
      <c r="AS110" s="224">
        <v>-1.7700289564577764E-2</v>
      </c>
      <c r="AT110" s="224">
        <v>-2.2158855270117388E-2</v>
      </c>
      <c r="AU110" s="225">
        <v>-4.0793351524602839E-2</v>
      </c>
      <c r="AV110" s="224">
        <v>4.7553440682348395E-2</v>
      </c>
      <c r="AW110" s="224">
        <v>-4.9626001754860136E-2</v>
      </c>
      <c r="AX110" s="224">
        <v>-8.3778523032139781E-3</v>
      </c>
      <c r="AY110" s="226">
        <v>-2.7370756230527666E-2</v>
      </c>
      <c r="AZ110" s="150">
        <v>-6.070443423672444E-2</v>
      </c>
      <c r="BA110" s="224">
        <v>-7.2062117618622079E-2</v>
      </c>
      <c r="BB110" s="224">
        <v>-4.3771842959779511E-2</v>
      </c>
      <c r="BC110" s="224">
        <v>-4.4460934745530881E-2</v>
      </c>
      <c r="BD110" s="224">
        <v>-4.2386520404761034E-2</v>
      </c>
      <c r="BE110" s="224">
        <v>-2.6153876533593749E-2</v>
      </c>
      <c r="BF110" s="224">
        <v>-3.0129078651270378E-2</v>
      </c>
      <c r="BG110" s="224">
        <v>-2.2117041498330117E-2</v>
      </c>
      <c r="BH110" s="224">
        <v>-3.352055188349868E-2</v>
      </c>
      <c r="BI110" s="224">
        <v>-3.8078678487519474E-2</v>
      </c>
      <c r="BJ110" s="224">
        <v>-4.9532628152847979E-2</v>
      </c>
      <c r="BK110" s="225" t="s">
        <v>122</v>
      </c>
      <c r="BL110" s="224">
        <v>-5.8056520359467172E-2</v>
      </c>
      <c r="BM110" s="224">
        <v>-3.7433539581041696E-2</v>
      </c>
      <c r="BN110" s="224">
        <v>-2.8390710155837096E-2</v>
      </c>
      <c r="BO110" s="226" t="s">
        <v>122</v>
      </c>
    </row>
    <row r="111" spans="1:67" x14ac:dyDescent="0.3">
      <c r="A111" s="236" t="s">
        <v>101</v>
      </c>
      <c r="B111" s="222"/>
      <c r="C111" s="199" t="s">
        <v>96</v>
      </c>
      <c r="D111" s="171">
        <v>215.4</v>
      </c>
      <c r="E111" s="240">
        <v>195.1</v>
      </c>
      <c r="F111" s="240">
        <v>229.2</v>
      </c>
      <c r="G111" s="240">
        <v>240.3</v>
      </c>
      <c r="H111" s="240">
        <v>238.8</v>
      </c>
      <c r="I111" s="240">
        <v>250.8</v>
      </c>
      <c r="J111" s="240">
        <v>275.8</v>
      </c>
      <c r="K111" s="240">
        <v>283.60000000000002</v>
      </c>
      <c r="L111" s="240">
        <v>254</v>
      </c>
      <c r="M111" s="240">
        <v>259.10000000000002</v>
      </c>
      <c r="N111" s="240">
        <v>262.5</v>
      </c>
      <c r="O111" s="241">
        <v>276</v>
      </c>
      <c r="P111" s="239">
        <v>639.70000000000005</v>
      </c>
      <c r="Q111" s="240">
        <v>729.90000000000009</v>
      </c>
      <c r="R111" s="240">
        <v>813.40000000000009</v>
      </c>
      <c r="S111" s="240">
        <v>797.6</v>
      </c>
      <c r="T111" s="171">
        <v>261.39999999999998</v>
      </c>
      <c r="U111" s="240">
        <v>245.5</v>
      </c>
      <c r="V111" s="240">
        <v>176.4</v>
      </c>
      <c r="W111" s="240">
        <v>154</v>
      </c>
      <c r="X111" s="240">
        <v>184</v>
      </c>
      <c r="Y111" s="240">
        <v>196.1</v>
      </c>
      <c r="Z111" s="240">
        <v>224.5</v>
      </c>
      <c r="AA111" s="240">
        <v>227.5</v>
      </c>
      <c r="AB111" s="240">
        <v>224.4</v>
      </c>
      <c r="AC111" s="240">
        <v>228.5</v>
      </c>
      <c r="AD111" s="240">
        <v>250.2</v>
      </c>
      <c r="AE111" s="241">
        <v>278.5</v>
      </c>
      <c r="AF111" s="239">
        <v>683.3</v>
      </c>
      <c r="AG111" s="240">
        <v>534.1</v>
      </c>
      <c r="AH111" s="240">
        <v>676.4</v>
      </c>
      <c r="AI111" s="242">
        <v>757.2</v>
      </c>
      <c r="AJ111" s="171">
        <v>247.3</v>
      </c>
      <c r="AK111" s="240">
        <v>258.3</v>
      </c>
      <c r="AL111" s="240">
        <v>294.3</v>
      </c>
      <c r="AM111" s="240">
        <v>280.5</v>
      </c>
      <c r="AN111" s="240">
        <v>311.2</v>
      </c>
      <c r="AO111" s="240">
        <v>315.2</v>
      </c>
      <c r="AP111" s="240">
        <v>347.3</v>
      </c>
      <c r="AQ111" s="240">
        <v>372.6</v>
      </c>
      <c r="AR111" s="240">
        <v>359.2</v>
      </c>
      <c r="AS111" s="240">
        <v>374.6</v>
      </c>
      <c r="AT111" s="240">
        <v>405.5</v>
      </c>
      <c r="AU111" s="241">
        <v>400.7</v>
      </c>
      <c r="AV111" s="240">
        <v>799.90000000000009</v>
      </c>
      <c r="AW111" s="240">
        <v>906.90000000000009</v>
      </c>
      <c r="AX111" s="240">
        <v>1079.1000000000001</v>
      </c>
      <c r="AY111" s="242">
        <v>1180.8</v>
      </c>
      <c r="AZ111" s="171">
        <v>366.7</v>
      </c>
      <c r="BA111" s="240">
        <v>350.9</v>
      </c>
      <c r="BB111" s="240">
        <v>398.7</v>
      </c>
      <c r="BC111" s="240">
        <v>424.3</v>
      </c>
      <c r="BD111" s="240">
        <v>449.3</v>
      </c>
      <c r="BE111" s="240">
        <v>466.6</v>
      </c>
      <c r="BF111" s="240">
        <v>489.5</v>
      </c>
      <c r="BG111" s="240">
        <v>511.4</v>
      </c>
      <c r="BH111" s="240">
        <v>466.8</v>
      </c>
      <c r="BI111" s="240">
        <v>458.7</v>
      </c>
      <c r="BJ111" s="240">
        <v>490.1</v>
      </c>
      <c r="BK111" s="241" t="s">
        <v>122</v>
      </c>
      <c r="BL111" s="240">
        <v>1116.3</v>
      </c>
      <c r="BM111" s="240">
        <v>1340.2</v>
      </c>
      <c r="BN111" s="240">
        <v>1467.7</v>
      </c>
      <c r="BO111" s="242" t="s">
        <v>122</v>
      </c>
    </row>
    <row r="112" spans="1:67" x14ac:dyDescent="0.3">
      <c r="A112" s="208"/>
      <c r="B112" s="222"/>
      <c r="C112" s="199" t="s">
        <v>31</v>
      </c>
      <c r="D112" s="150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5"/>
      <c r="P112" s="239"/>
      <c r="Q112" s="240"/>
      <c r="R112" s="240"/>
      <c r="S112" s="240"/>
      <c r="T112" s="150">
        <v>0.21355617455895995</v>
      </c>
      <c r="U112" s="224">
        <v>0.25832906201947725</v>
      </c>
      <c r="V112" s="224">
        <v>-0.2303664921465968</v>
      </c>
      <c r="W112" s="224">
        <v>-0.3591344153141906</v>
      </c>
      <c r="X112" s="224">
        <v>-0.2294807370184255</v>
      </c>
      <c r="Y112" s="224">
        <v>-0.21810207336523132</v>
      </c>
      <c r="Z112" s="224">
        <v>-0.18600435097897031</v>
      </c>
      <c r="AA112" s="224">
        <v>-0.19781382228490837</v>
      </c>
      <c r="AB112" s="224">
        <v>-0.11653543307086613</v>
      </c>
      <c r="AC112" s="224">
        <v>-0.11810111925897344</v>
      </c>
      <c r="AD112" s="224">
        <v>-4.6857142857142903E-2</v>
      </c>
      <c r="AE112" s="225">
        <v>9.057971014492754E-3</v>
      </c>
      <c r="AF112" s="223">
        <v>6.815694856964187E-2</v>
      </c>
      <c r="AG112" s="224">
        <v>-0.26825592546924243</v>
      </c>
      <c r="AH112" s="224">
        <v>-0.16842881731005668</v>
      </c>
      <c r="AI112" s="226">
        <v>-5.065195586760278E-2</v>
      </c>
      <c r="AJ112" s="150">
        <v>-5.3940321346595134E-2</v>
      </c>
      <c r="AK112" s="224">
        <v>5.2138492871690471E-2</v>
      </c>
      <c r="AL112" s="224">
        <v>0.66836734693877553</v>
      </c>
      <c r="AM112" s="224">
        <v>0.8214285714285714</v>
      </c>
      <c r="AN112" s="224">
        <v>0.69130434782608685</v>
      </c>
      <c r="AO112" s="224">
        <v>0.60734319224885258</v>
      </c>
      <c r="AP112" s="224">
        <v>0.54699331848552346</v>
      </c>
      <c r="AQ112" s="224">
        <v>0.63780219780219793</v>
      </c>
      <c r="AR112" s="224">
        <v>0.60071301247771824</v>
      </c>
      <c r="AS112" s="224">
        <v>0.6393873085339169</v>
      </c>
      <c r="AT112" s="224">
        <v>0.62070343725019994</v>
      </c>
      <c r="AU112" s="225">
        <v>0.43877917414721718</v>
      </c>
      <c r="AV112" s="224">
        <v>0.17064247036440824</v>
      </c>
      <c r="AW112" s="224">
        <v>0.69799662984459854</v>
      </c>
      <c r="AX112" s="224">
        <v>0.59535777646363119</v>
      </c>
      <c r="AY112" s="226">
        <v>0.55942947702060208</v>
      </c>
      <c r="AZ112" s="150">
        <v>0.48281439547108762</v>
      </c>
      <c r="BA112" s="224">
        <v>0.35849787069299249</v>
      </c>
      <c r="BB112" s="224">
        <v>0.3547400611620794</v>
      </c>
      <c r="BC112" s="224">
        <v>0.51265597147950093</v>
      </c>
      <c r="BD112" s="224">
        <v>0.44376606683804637</v>
      </c>
      <c r="BE112" s="224">
        <v>0.4803299492385788</v>
      </c>
      <c r="BF112" s="224">
        <v>0.40944428448027637</v>
      </c>
      <c r="BG112" s="224">
        <v>0.37251744498121298</v>
      </c>
      <c r="BH112" s="224">
        <v>0.29955456570155908</v>
      </c>
      <c r="BI112" s="224">
        <v>0.22450613988254128</v>
      </c>
      <c r="BJ112" s="224">
        <v>0.20863131935881632</v>
      </c>
      <c r="BK112" s="225" t="s">
        <v>122</v>
      </c>
      <c r="BL112" s="224">
        <v>0.39554944368045986</v>
      </c>
      <c r="BM112" s="224">
        <v>0.4777814533024588</v>
      </c>
      <c r="BN112" s="224">
        <v>0.36011491057362605</v>
      </c>
      <c r="BO112" s="226" t="s">
        <v>122</v>
      </c>
    </row>
    <row r="113" spans="1:67" x14ac:dyDescent="0.3">
      <c r="A113" s="236"/>
      <c r="B113" s="222"/>
      <c r="C113" s="199" t="s">
        <v>97</v>
      </c>
      <c r="D113" s="171">
        <v>4870</v>
      </c>
      <c r="E113" s="240">
        <v>4486</v>
      </c>
      <c r="F113" s="240">
        <v>5116</v>
      </c>
      <c r="G113" s="240">
        <v>5311</v>
      </c>
      <c r="H113" s="240">
        <v>5358</v>
      </c>
      <c r="I113" s="240">
        <v>5496</v>
      </c>
      <c r="J113" s="240">
        <v>5936</v>
      </c>
      <c r="K113" s="240">
        <v>5991</v>
      </c>
      <c r="L113" s="240">
        <v>5866</v>
      </c>
      <c r="M113" s="240">
        <v>6135</v>
      </c>
      <c r="N113" s="240">
        <v>6189</v>
      </c>
      <c r="O113" s="241">
        <v>6490</v>
      </c>
      <c r="P113" s="239">
        <v>14472</v>
      </c>
      <c r="Q113" s="240">
        <v>16165</v>
      </c>
      <c r="R113" s="240">
        <v>17793</v>
      </c>
      <c r="S113" s="240">
        <v>18814</v>
      </c>
      <c r="T113" s="171">
        <v>6168</v>
      </c>
      <c r="U113" s="240">
        <v>5799</v>
      </c>
      <c r="V113" s="240">
        <v>4875</v>
      </c>
      <c r="W113" s="240">
        <v>4551</v>
      </c>
      <c r="X113" s="240">
        <v>5044</v>
      </c>
      <c r="Y113" s="240">
        <v>5136</v>
      </c>
      <c r="Z113" s="240">
        <v>5555</v>
      </c>
      <c r="AA113" s="240">
        <v>5749</v>
      </c>
      <c r="AB113" s="240">
        <v>6140</v>
      </c>
      <c r="AC113" s="240">
        <v>6563</v>
      </c>
      <c r="AD113" s="240">
        <v>6554</v>
      </c>
      <c r="AE113" s="241">
        <v>7249</v>
      </c>
      <c r="AF113" s="239">
        <v>16842</v>
      </c>
      <c r="AG113" s="240">
        <v>14731</v>
      </c>
      <c r="AH113" s="240">
        <v>17444</v>
      </c>
      <c r="AI113" s="242">
        <v>20366</v>
      </c>
      <c r="AJ113" s="171">
        <v>6698</v>
      </c>
      <c r="AK113" s="240">
        <v>6638</v>
      </c>
      <c r="AL113" s="240">
        <v>7606</v>
      </c>
      <c r="AM113" s="240">
        <v>7260</v>
      </c>
      <c r="AN113" s="240">
        <v>7811</v>
      </c>
      <c r="AO113" s="240">
        <v>8034</v>
      </c>
      <c r="AP113" s="240">
        <v>8583</v>
      </c>
      <c r="AQ113" s="240">
        <v>8559</v>
      </c>
      <c r="AR113" s="240">
        <v>8718</v>
      </c>
      <c r="AS113" s="240">
        <v>9927</v>
      </c>
      <c r="AT113" s="240">
        <v>10043</v>
      </c>
      <c r="AU113" s="241">
        <v>10371</v>
      </c>
      <c r="AV113" s="240">
        <v>20942</v>
      </c>
      <c r="AW113" s="240">
        <v>23105</v>
      </c>
      <c r="AX113" s="240">
        <v>25860</v>
      </c>
      <c r="AY113" s="242">
        <v>30341</v>
      </c>
      <c r="AZ113" s="171">
        <v>9804</v>
      </c>
      <c r="BA113" s="240">
        <v>9339</v>
      </c>
      <c r="BB113" s="240">
        <v>10504</v>
      </c>
      <c r="BC113" s="240">
        <v>10482</v>
      </c>
      <c r="BD113" s="240">
        <v>10981</v>
      </c>
      <c r="BE113" s="240">
        <v>11078</v>
      </c>
      <c r="BF113" s="240">
        <v>11404</v>
      </c>
      <c r="BG113" s="240">
        <v>11538</v>
      </c>
      <c r="BH113" s="240">
        <v>11540</v>
      </c>
      <c r="BI113" s="240">
        <v>12057</v>
      </c>
      <c r="BJ113" s="240">
        <v>12321</v>
      </c>
      <c r="BK113" s="241" t="s">
        <v>122</v>
      </c>
      <c r="BL113" s="240">
        <v>29647</v>
      </c>
      <c r="BM113" s="240">
        <v>32541</v>
      </c>
      <c r="BN113" s="240">
        <v>34482</v>
      </c>
      <c r="BO113" s="242" t="s">
        <v>122</v>
      </c>
    </row>
    <row r="114" spans="1:67" x14ac:dyDescent="0.3">
      <c r="A114" s="209"/>
      <c r="B114" s="222"/>
      <c r="C114" s="199" t="s">
        <v>31</v>
      </c>
      <c r="D114" s="150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5"/>
      <c r="P114" s="239"/>
      <c r="Q114" s="240"/>
      <c r="R114" s="240"/>
      <c r="S114" s="240"/>
      <c r="T114" s="150">
        <v>0.26652977412731005</v>
      </c>
      <c r="U114" s="224">
        <v>0.29268836379848417</v>
      </c>
      <c r="V114" s="224">
        <v>-4.7107114933541833E-2</v>
      </c>
      <c r="W114" s="224">
        <v>-0.14309922801732253</v>
      </c>
      <c r="X114" s="224">
        <v>-5.8603956700261292E-2</v>
      </c>
      <c r="Y114" s="224">
        <v>-6.5502183406113537E-2</v>
      </c>
      <c r="Z114" s="224">
        <v>-6.4184636118598384E-2</v>
      </c>
      <c r="AA114" s="224">
        <v>-4.0393924219662827E-2</v>
      </c>
      <c r="AB114" s="224">
        <v>4.6709853392430958E-2</v>
      </c>
      <c r="AC114" s="224">
        <v>6.9763651181744088E-2</v>
      </c>
      <c r="AD114" s="224">
        <v>5.8975601874293099E-2</v>
      </c>
      <c r="AE114" s="225">
        <v>0.11694915254237288</v>
      </c>
      <c r="AF114" s="223">
        <v>0.16376451077943616</v>
      </c>
      <c r="AG114" s="224">
        <v>-8.8710176306835753E-2</v>
      </c>
      <c r="AH114" s="224">
        <v>-1.9614455122801102E-2</v>
      </c>
      <c r="AI114" s="226">
        <v>8.2491761454236201E-2</v>
      </c>
      <c r="AJ114" s="150">
        <v>8.5927367055771725E-2</v>
      </c>
      <c r="AK114" s="224">
        <v>0.14468011726159682</v>
      </c>
      <c r="AL114" s="224">
        <v>0.56020512820512824</v>
      </c>
      <c r="AM114" s="224">
        <v>0.59525379037574155</v>
      </c>
      <c r="AN114" s="224">
        <v>0.54857256145915945</v>
      </c>
      <c r="AO114" s="224">
        <v>0.56425233644859818</v>
      </c>
      <c r="AP114" s="224">
        <v>0.54509450945094506</v>
      </c>
      <c r="AQ114" s="224">
        <v>0.48878065750565314</v>
      </c>
      <c r="AR114" s="224">
        <v>0.41986970684039088</v>
      </c>
      <c r="AS114" s="224">
        <v>0.51257047082127072</v>
      </c>
      <c r="AT114" s="224">
        <v>0.53234665852914254</v>
      </c>
      <c r="AU114" s="225">
        <v>0.43068009380604222</v>
      </c>
      <c r="AV114" s="224">
        <v>0.24343902149388433</v>
      </c>
      <c r="AW114" s="224">
        <v>0.56846106849501055</v>
      </c>
      <c r="AX114" s="224">
        <v>0.48245815180004586</v>
      </c>
      <c r="AY114" s="226">
        <v>0.48978689973485223</v>
      </c>
      <c r="AZ114" s="150">
        <v>0.46372051358614513</v>
      </c>
      <c r="BA114" s="224">
        <v>0.40689966857487198</v>
      </c>
      <c r="BB114" s="224">
        <v>0.38101498816723639</v>
      </c>
      <c r="BC114" s="224">
        <v>0.44380165289256196</v>
      </c>
      <c r="BD114" s="224">
        <v>0.40583792088080911</v>
      </c>
      <c r="BE114" s="224">
        <v>0.37888971869554394</v>
      </c>
      <c r="BF114" s="224">
        <v>0.32867295817313291</v>
      </c>
      <c r="BG114" s="224">
        <v>0.3480546792849632</v>
      </c>
      <c r="BH114" s="224">
        <v>0.32369809589355358</v>
      </c>
      <c r="BI114" s="224">
        <v>0.21456633423995164</v>
      </c>
      <c r="BJ114" s="224">
        <v>0.22682465398785223</v>
      </c>
      <c r="BK114" s="225" t="s">
        <v>122</v>
      </c>
      <c r="BL114" s="224">
        <v>0.41567185560118425</v>
      </c>
      <c r="BM114" s="224">
        <v>0.40839645098463534</v>
      </c>
      <c r="BN114" s="224">
        <v>0.3334106728538283</v>
      </c>
      <c r="BO114" s="226" t="s">
        <v>122</v>
      </c>
    </row>
    <row r="115" spans="1:67" x14ac:dyDescent="0.3">
      <c r="A115" s="236"/>
      <c r="B115" s="222"/>
      <c r="C115" s="199" t="s">
        <v>98</v>
      </c>
      <c r="D115" s="171">
        <v>44.229979466119097</v>
      </c>
      <c r="E115" s="240">
        <v>43.490860454748102</v>
      </c>
      <c r="F115" s="240">
        <v>44.800625488663016</v>
      </c>
      <c r="G115" s="240">
        <v>45.245716437582374</v>
      </c>
      <c r="H115" s="240">
        <v>44.568868980963046</v>
      </c>
      <c r="I115" s="240">
        <v>45.633187772925766</v>
      </c>
      <c r="J115" s="240">
        <v>46.462264150943398</v>
      </c>
      <c r="K115" s="240">
        <v>47.337673176431316</v>
      </c>
      <c r="L115" s="240">
        <v>43.300375042618477</v>
      </c>
      <c r="M115" s="240">
        <v>42.233088834555829</v>
      </c>
      <c r="N115" s="240">
        <v>42.413960252060107</v>
      </c>
      <c r="O115" s="241">
        <v>42.526964560862865</v>
      </c>
      <c r="P115" s="239">
        <v>44.202598120508569</v>
      </c>
      <c r="Q115" s="240">
        <v>45.153108567893604</v>
      </c>
      <c r="R115" s="240">
        <v>45.714606867869392</v>
      </c>
      <c r="S115" s="240">
        <v>42.393961943233762</v>
      </c>
      <c r="T115" s="171">
        <v>42.380025940337219</v>
      </c>
      <c r="U115" s="240">
        <v>42.334885325056042</v>
      </c>
      <c r="V115" s="240">
        <v>36.184615384615384</v>
      </c>
      <c r="W115" s="240">
        <v>33.838716765546032</v>
      </c>
      <c r="X115" s="240">
        <v>36.478984932593178</v>
      </c>
      <c r="Y115" s="240">
        <v>38.181464174454831</v>
      </c>
      <c r="Z115" s="240">
        <v>40.414041404140413</v>
      </c>
      <c r="AA115" s="240">
        <v>39.572099495564444</v>
      </c>
      <c r="AB115" s="240">
        <v>36.547231270358303</v>
      </c>
      <c r="AC115" s="240">
        <v>34.816394941337805</v>
      </c>
      <c r="AD115" s="240">
        <v>38.175160207506863</v>
      </c>
      <c r="AE115" s="241">
        <v>38.419092288591528</v>
      </c>
      <c r="AF115" s="239">
        <v>40.571191069944184</v>
      </c>
      <c r="AG115" s="240">
        <v>36.256873260471117</v>
      </c>
      <c r="AH115" s="240">
        <v>38.775510204081634</v>
      </c>
      <c r="AI115" s="242">
        <v>37.17961308062457</v>
      </c>
      <c r="AJ115" s="171">
        <v>36.921469095252313</v>
      </c>
      <c r="AK115" s="240">
        <v>38.912322988852061</v>
      </c>
      <c r="AL115" s="240">
        <v>38.693136997107544</v>
      </c>
      <c r="AM115" s="240">
        <v>38.636363636363633</v>
      </c>
      <c r="AN115" s="240">
        <v>39.841249519907819</v>
      </c>
      <c r="AO115" s="240">
        <v>39.233258650734378</v>
      </c>
      <c r="AP115" s="240">
        <v>40.463707328439938</v>
      </c>
      <c r="AQ115" s="240">
        <v>43.533123028391167</v>
      </c>
      <c r="AR115" s="240">
        <v>41.202110575820143</v>
      </c>
      <c r="AS115" s="240">
        <v>37.735468923138917</v>
      </c>
      <c r="AT115" s="240">
        <v>40.376381559295034</v>
      </c>
      <c r="AU115" s="241">
        <v>38.636582778902707</v>
      </c>
      <c r="AV115" s="240">
        <v>38.195969821411524</v>
      </c>
      <c r="AW115" s="240">
        <v>39.251244319411391</v>
      </c>
      <c r="AX115" s="240">
        <v>41.728538283062655</v>
      </c>
      <c r="AY115" s="242">
        <v>38.917636201839095</v>
      </c>
      <c r="AZ115" s="171">
        <v>37.403100775193799</v>
      </c>
      <c r="BA115" s="240">
        <v>37.573616018845698</v>
      </c>
      <c r="BB115" s="240">
        <v>37.956968773800455</v>
      </c>
      <c r="BC115" s="240">
        <v>40.478916237359286</v>
      </c>
      <c r="BD115" s="240">
        <v>40.916127857207904</v>
      </c>
      <c r="BE115" s="240">
        <v>42.119516158151292</v>
      </c>
      <c r="BF115" s="240">
        <v>42.923535601543321</v>
      </c>
      <c r="BG115" s="240">
        <v>44.323106257583639</v>
      </c>
      <c r="BH115" s="240">
        <v>40.450606585788563</v>
      </c>
      <c r="BI115" s="240">
        <v>38.044289624284644</v>
      </c>
      <c r="BJ115" s="240">
        <v>39.777615453291126</v>
      </c>
      <c r="BK115" s="241" t="s">
        <v>122</v>
      </c>
      <c r="BL115" s="240">
        <v>37.653050898910514</v>
      </c>
      <c r="BM115" s="240">
        <v>41.184966657447525</v>
      </c>
      <c r="BN115" s="240">
        <v>42.564236413201094</v>
      </c>
      <c r="BO115" s="242" t="s">
        <v>122</v>
      </c>
    </row>
    <row r="116" spans="1:67" x14ac:dyDescent="0.3">
      <c r="A116" s="236"/>
      <c r="B116" s="222"/>
      <c r="C116" s="199" t="s">
        <v>31</v>
      </c>
      <c r="D116" s="150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5"/>
      <c r="P116" s="239"/>
      <c r="Q116" s="240"/>
      <c r="R116" s="240"/>
      <c r="S116" s="240"/>
      <c r="T116" s="150">
        <v>-4.1825783057371148E-2</v>
      </c>
      <c r="U116" s="224">
        <v>-2.657972543207883E-2</v>
      </c>
      <c r="V116" s="224">
        <v>-0.19231896898912604</v>
      </c>
      <c r="W116" s="224">
        <v>-0.25211225658836878</v>
      </c>
      <c r="X116" s="224">
        <v>-0.18151423254257015</v>
      </c>
      <c r="Y116" s="224">
        <v>-0.16329614392821473</v>
      </c>
      <c r="Z116" s="224">
        <v>-0.13017494642865307</v>
      </c>
      <c r="AA116" s="224">
        <v>-0.16404637490152832</v>
      </c>
      <c r="AB116" s="224">
        <v>-0.15596039908692197</v>
      </c>
      <c r="AC116" s="224">
        <v>-0.17561334247353369</v>
      </c>
      <c r="AD116" s="224">
        <v>-9.9938794193295336E-2</v>
      </c>
      <c r="AE116" s="225">
        <v>-9.6594532779133963E-2</v>
      </c>
      <c r="AF116" s="223">
        <v>-8.215370147845516E-2</v>
      </c>
      <c r="AG116" s="224">
        <v>-0.19702376180913067</v>
      </c>
      <c r="AH116" s="224">
        <v>-0.15179167314823649</v>
      </c>
      <c r="AI116" s="226">
        <v>-0.12299744170151623</v>
      </c>
      <c r="AJ116" s="150">
        <v>-0.12880022425586729</v>
      </c>
      <c r="AK116" s="224">
        <v>-8.0844965326463902E-2</v>
      </c>
      <c r="AL116" s="224">
        <v>6.9325639801016331E-2</v>
      </c>
      <c r="AM116" s="224">
        <v>0.1417798110979929</v>
      </c>
      <c r="AN116" s="224">
        <v>9.21699053174731E-2</v>
      </c>
      <c r="AO116" s="224">
        <v>2.7547253595980373E-2</v>
      </c>
      <c r="AP116" s="224">
        <v>1.2289274364537253E-3</v>
      </c>
      <c r="AQ116" s="224">
        <v>0.10009637050646518</v>
      </c>
      <c r="AR116" s="224">
        <v>0.12736612716370632</v>
      </c>
      <c r="AS116" s="224">
        <v>8.3841936728930852E-2</v>
      </c>
      <c r="AT116" s="224">
        <v>5.7661090086409551E-2</v>
      </c>
      <c r="AU116" s="225">
        <v>5.6610002307566605E-3</v>
      </c>
      <c r="AV116" s="224">
        <v>-5.8544528417660002E-2</v>
      </c>
      <c r="AW116" s="224">
        <v>8.2587680339354388E-2</v>
      </c>
      <c r="AX116" s="224">
        <v>7.6157039931615794E-2</v>
      </c>
      <c r="AY116" s="226">
        <v>4.6746670478942168E-2</v>
      </c>
      <c r="AZ116" s="150">
        <v>1.3044759370190359E-2</v>
      </c>
      <c r="BA116" s="224">
        <v>-3.4403162473489124E-2</v>
      </c>
      <c r="BB116" s="224">
        <v>-1.9025808720603884E-2</v>
      </c>
      <c r="BC116" s="224">
        <v>4.7689596731652191E-2</v>
      </c>
      <c r="BD116" s="224">
        <v>2.6979031788724173E-2</v>
      </c>
      <c r="BE116" s="224">
        <v>7.3566601569122744E-2</v>
      </c>
      <c r="BF116" s="224">
        <v>6.0790976297282869E-2</v>
      </c>
      <c r="BG116" s="224">
        <v>1.8146716206812592E-2</v>
      </c>
      <c r="BH116" s="224">
        <v>-1.8239453744697421E-2</v>
      </c>
      <c r="BI116" s="224">
        <v>8.1838310204848715E-3</v>
      </c>
      <c r="BJ116" s="224">
        <v>-1.4829612830079509E-2</v>
      </c>
      <c r="BK116" s="225" t="s">
        <v>122</v>
      </c>
      <c r="BL116" s="224">
        <v>-1.4214036848376212E-2</v>
      </c>
      <c r="BM116" s="224">
        <v>4.926524933325048E-2</v>
      </c>
      <c r="BN116" s="224">
        <v>2.0027016629950919E-2</v>
      </c>
      <c r="BO116" s="226" t="s">
        <v>122</v>
      </c>
    </row>
    <row r="117" spans="1:67" x14ac:dyDescent="0.3">
      <c r="A117" s="236" t="s">
        <v>173</v>
      </c>
      <c r="B117" s="222"/>
      <c r="C117" s="199" t="s">
        <v>96</v>
      </c>
      <c r="D117" s="171">
        <v>242.5</v>
      </c>
      <c r="E117" s="240">
        <v>231.5</v>
      </c>
      <c r="F117" s="240">
        <v>307.10000000000002</v>
      </c>
      <c r="G117" s="240">
        <v>409</v>
      </c>
      <c r="H117" s="240">
        <v>454.3</v>
      </c>
      <c r="I117" s="240">
        <v>479.8</v>
      </c>
      <c r="J117" s="240">
        <v>655.8</v>
      </c>
      <c r="K117" s="240">
        <v>820.3</v>
      </c>
      <c r="L117" s="240">
        <v>515.79999999999995</v>
      </c>
      <c r="M117" s="240">
        <v>450.7</v>
      </c>
      <c r="N117" s="240">
        <v>307.5</v>
      </c>
      <c r="O117" s="241">
        <v>313.10000000000002</v>
      </c>
      <c r="P117" s="239">
        <v>781.1</v>
      </c>
      <c r="Q117" s="240">
        <v>1343.1</v>
      </c>
      <c r="R117" s="240">
        <v>1991.8999999999999</v>
      </c>
      <c r="S117" s="240">
        <v>1071.3000000000002</v>
      </c>
      <c r="T117" s="171">
        <v>271.2</v>
      </c>
      <c r="U117" s="240">
        <v>273</v>
      </c>
      <c r="V117" s="240">
        <v>170.4</v>
      </c>
      <c r="W117" s="240">
        <v>53.2</v>
      </c>
      <c r="X117" s="240">
        <v>69.2</v>
      </c>
      <c r="Y117" s="240">
        <v>102.8</v>
      </c>
      <c r="Z117" s="240">
        <v>262.7</v>
      </c>
      <c r="AA117" s="240">
        <v>467.1</v>
      </c>
      <c r="AB117" s="240">
        <v>278.39999999999998</v>
      </c>
      <c r="AC117" s="240">
        <v>218.1</v>
      </c>
      <c r="AD117" s="240">
        <v>136.4</v>
      </c>
      <c r="AE117" s="241">
        <v>170.6</v>
      </c>
      <c r="AF117" s="239">
        <v>714.6</v>
      </c>
      <c r="AG117" s="240">
        <v>225.2</v>
      </c>
      <c r="AH117" s="240">
        <v>1008.1999999999999</v>
      </c>
      <c r="AI117" s="242">
        <v>525.1</v>
      </c>
      <c r="AJ117" s="171">
        <v>104.9</v>
      </c>
      <c r="AK117" s="240">
        <v>64.599999999999994</v>
      </c>
      <c r="AL117" s="240">
        <v>79.8</v>
      </c>
      <c r="AM117" s="240">
        <v>114.7</v>
      </c>
      <c r="AN117" s="240">
        <v>221.1</v>
      </c>
      <c r="AO117" s="240">
        <v>297.39999999999998</v>
      </c>
      <c r="AP117" s="240">
        <v>434.8</v>
      </c>
      <c r="AQ117" s="240">
        <v>762.4</v>
      </c>
      <c r="AR117" s="240">
        <v>474.6</v>
      </c>
      <c r="AS117" s="240">
        <v>499.7</v>
      </c>
      <c r="AT117" s="240">
        <v>375.2</v>
      </c>
      <c r="AU117" s="241">
        <v>320.10000000000002</v>
      </c>
      <c r="AV117" s="240">
        <v>249.3</v>
      </c>
      <c r="AW117" s="240">
        <v>633.20000000000005</v>
      </c>
      <c r="AX117" s="240">
        <v>1671.8000000000002</v>
      </c>
      <c r="AY117" s="242">
        <v>1195</v>
      </c>
      <c r="AZ117" s="171">
        <v>232.5</v>
      </c>
      <c r="BA117" s="240">
        <v>290.3</v>
      </c>
      <c r="BB117" s="240">
        <v>408.4</v>
      </c>
      <c r="BC117" s="240">
        <v>601.5</v>
      </c>
      <c r="BD117" s="240">
        <v>673.6</v>
      </c>
      <c r="BE117" s="240">
        <v>726.4</v>
      </c>
      <c r="BF117" s="240">
        <v>1018.4</v>
      </c>
      <c r="BG117" s="240">
        <v>1261</v>
      </c>
      <c r="BH117" s="240">
        <v>800.3</v>
      </c>
      <c r="BI117" s="240">
        <v>717.1</v>
      </c>
      <c r="BJ117" s="240">
        <v>493.9</v>
      </c>
      <c r="BK117" s="241" t="s">
        <v>122</v>
      </c>
      <c r="BL117" s="240">
        <v>931.19999999999993</v>
      </c>
      <c r="BM117" s="240">
        <v>2001.5</v>
      </c>
      <c r="BN117" s="240">
        <v>3079.7</v>
      </c>
      <c r="BO117" s="242" t="s">
        <v>122</v>
      </c>
    </row>
    <row r="118" spans="1:67" x14ac:dyDescent="0.3">
      <c r="A118" s="208"/>
      <c r="B118" s="222"/>
      <c r="C118" s="199" t="s">
        <v>31</v>
      </c>
      <c r="D118" s="150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5"/>
      <c r="P118" s="239"/>
      <c r="Q118" s="240"/>
      <c r="R118" s="240"/>
      <c r="S118" s="240"/>
      <c r="T118" s="150">
        <v>0.11835051546391748</v>
      </c>
      <c r="U118" s="224">
        <v>0.17926565874730022</v>
      </c>
      <c r="V118" s="224">
        <v>-0.44513187886681865</v>
      </c>
      <c r="W118" s="224">
        <v>-0.86992665036674821</v>
      </c>
      <c r="X118" s="224">
        <v>-0.84767774598283074</v>
      </c>
      <c r="Y118" s="224">
        <v>-0.7857440600250104</v>
      </c>
      <c r="Z118" s="224">
        <v>-0.59942055504727054</v>
      </c>
      <c r="AA118" s="224">
        <v>-0.4305741801779836</v>
      </c>
      <c r="AB118" s="224">
        <v>-0.46025591314462971</v>
      </c>
      <c r="AC118" s="224">
        <v>-0.51608608830707792</v>
      </c>
      <c r="AD118" s="224">
        <v>-0.55642276422764225</v>
      </c>
      <c r="AE118" s="225">
        <v>-0.45512615777706811</v>
      </c>
      <c r="AF118" s="223">
        <v>-8.5136346178466257E-2</v>
      </c>
      <c r="AG118" s="224">
        <v>-0.83232819596455954</v>
      </c>
      <c r="AH118" s="224">
        <v>-0.49385009287614839</v>
      </c>
      <c r="AI118" s="226">
        <v>-0.50984784840847575</v>
      </c>
      <c r="AJ118" s="150">
        <v>-0.61320058997050142</v>
      </c>
      <c r="AK118" s="224">
        <v>-0.76336996336996343</v>
      </c>
      <c r="AL118" s="224">
        <v>-0.53169014084507049</v>
      </c>
      <c r="AM118" s="224">
        <v>1.1560150375939848</v>
      </c>
      <c r="AN118" s="224">
        <v>2.1950867052023115</v>
      </c>
      <c r="AO118" s="224">
        <v>1.8929961089494161</v>
      </c>
      <c r="AP118" s="224">
        <v>0.65511990864103553</v>
      </c>
      <c r="AQ118" s="224">
        <v>0.6321986726611003</v>
      </c>
      <c r="AR118" s="224">
        <v>0.70474137931034508</v>
      </c>
      <c r="AS118" s="224">
        <v>1.2911508482347549</v>
      </c>
      <c r="AT118" s="224">
        <v>1.7507331378299118</v>
      </c>
      <c r="AU118" s="225">
        <v>0.87631887456037538</v>
      </c>
      <c r="AV118" s="224">
        <v>-0.6511335012594458</v>
      </c>
      <c r="AW118" s="224">
        <v>1.8117229129662527</v>
      </c>
      <c r="AX118" s="224">
        <v>0.65820273755207326</v>
      </c>
      <c r="AY118" s="226">
        <v>1.2757569986669204</v>
      </c>
      <c r="AZ118" s="150">
        <v>1.2163965681601525</v>
      </c>
      <c r="BA118" s="224">
        <v>3.4938080495356041</v>
      </c>
      <c r="BB118" s="224">
        <v>4.1177944862155389</v>
      </c>
      <c r="BC118" s="224">
        <v>4.2441150828247602</v>
      </c>
      <c r="BD118" s="224">
        <v>2.0465852555404793</v>
      </c>
      <c r="BE118" s="224">
        <v>1.4425016812373908</v>
      </c>
      <c r="BF118" s="224">
        <v>1.3422263109475618</v>
      </c>
      <c r="BG118" s="224">
        <v>0.65398740818468004</v>
      </c>
      <c r="BH118" s="224">
        <v>0.68626211546565508</v>
      </c>
      <c r="BI118" s="224">
        <v>0.43506103662197326</v>
      </c>
      <c r="BJ118" s="224">
        <v>0.31636460554370999</v>
      </c>
      <c r="BK118" s="225" t="s">
        <v>122</v>
      </c>
      <c r="BL118" s="224">
        <v>2.735258724428399</v>
      </c>
      <c r="BM118" s="224">
        <v>2.1609286165508528</v>
      </c>
      <c r="BN118" s="224">
        <v>0.84214618973561395</v>
      </c>
      <c r="BO118" s="226" t="s">
        <v>122</v>
      </c>
    </row>
    <row r="119" spans="1:67" x14ac:dyDescent="0.3">
      <c r="A119" s="236"/>
      <c r="B119" s="222"/>
      <c r="C119" s="199" t="s">
        <v>97</v>
      </c>
      <c r="D119" s="171">
        <v>4217</v>
      </c>
      <c r="E119" s="240">
        <v>4161</v>
      </c>
      <c r="F119" s="240">
        <v>5476</v>
      </c>
      <c r="G119" s="240">
        <v>7037</v>
      </c>
      <c r="H119" s="240">
        <v>7766</v>
      </c>
      <c r="I119" s="240">
        <v>8241</v>
      </c>
      <c r="J119" s="240">
        <v>11183</v>
      </c>
      <c r="K119" s="240">
        <v>14413</v>
      </c>
      <c r="L119" s="240">
        <v>9304</v>
      </c>
      <c r="M119" s="240">
        <v>8134</v>
      </c>
      <c r="N119" s="240">
        <v>6012</v>
      </c>
      <c r="O119" s="241">
        <v>5819</v>
      </c>
      <c r="P119" s="239">
        <v>13854</v>
      </c>
      <c r="Q119" s="240">
        <v>23044</v>
      </c>
      <c r="R119" s="240">
        <v>34900</v>
      </c>
      <c r="S119" s="240">
        <v>19965</v>
      </c>
      <c r="T119" s="171">
        <v>5154</v>
      </c>
      <c r="U119" s="240">
        <v>5480</v>
      </c>
      <c r="V119" s="240">
        <v>3415</v>
      </c>
      <c r="W119" s="240">
        <v>945</v>
      </c>
      <c r="X119" s="240">
        <v>1267</v>
      </c>
      <c r="Y119" s="240">
        <v>1874</v>
      </c>
      <c r="Z119" s="240">
        <v>4835</v>
      </c>
      <c r="AA119" s="240">
        <v>8710</v>
      </c>
      <c r="AB119" s="240">
        <v>5690</v>
      </c>
      <c r="AC119" s="240">
        <v>4541</v>
      </c>
      <c r="AD119" s="240">
        <v>2747</v>
      </c>
      <c r="AE119" s="241">
        <v>3126</v>
      </c>
      <c r="AF119" s="239">
        <v>14049</v>
      </c>
      <c r="AG119" s="240">
        <v>4086</v>
      </c>
      <c r="AH119" s="240">
        <v>19235</v>
      </c>
      <c r="AI119" s="242">
        <v>10414</v>
      </c>
      <c r="AJ119" s="171">
        <v>2065</v>
      </c>
      <c r="AK119" s="240">
        <v>1276</v>
      </c>
      <c r="AL119" s="240">
        <v>1598</v>
      </c>
      <c r="AM119" s="240">
        <v>2217</v>
      </c>
      <c r="AN119" s="240">
        <v>4083</v>
      </c>
      <c r="AO119" s="240">
        <v>5755</v>
      </c>
      <c r="AP119" s="240">
        <v>8204</v>
      </c>
      <c r="AQ119" s="240">
        <v>14247</v>
      </c>
      <c r="AR119" s="240">
        <v>9867</v>
      </c>
      <c r="AS119" s="240">
        <v>10438</v>
      </c>
      <c r="AT119" s="240">
        <v>8366</v>
      </c>
      <c r="AU119" s="241">
        <v>6895</v>
      </c>
      <c r="AV119" s="240">
        <v>4939</v>
      </c>
      <c r="AW119" s="240">
        <v>12055</v>
      </c>
      <c r="AX119" s="240">
        <v>32318</v>
      </c>
      <c r="AY119" s="242">
        <v>25699</v>
      </c>
      <c r="AZ119" s="171">
        <v>5376</v>
      </c>
      <c r="BA119" s="240">
        <v>6908</v>
      </c>
      <c r="BB119" s="240">
        <v>9463</v>
      </c>
      <c r="BC119" s="240">
        <v>12939</v>
      </c>
      <c r="BD119" s="240">
        <v>14532</v>
      </c>
      <c r="BE119" s="240">
        <v>15453</v>
      </c>
      <c r="BF119" s="240">
        <v>21045</v>
      </c>
      <c r="BG119" s="240">
        <v>25617</v>
      </c>
      <c r="BH119" s="240">
        <v>17456</v>
      </c>
      <c r="BI119" s="240">
        <v>16013</v>
      </c>
      <c r="BJ119" s="240">
        <v>11936</v>
      </c>
      <c r="BK119" s="241" t="s">
        <v>122</v>
      </c>
      <c r="BL119" s="240">
        <v>21747</v>
      </c>
      <c r="BM119" s="240">
        <v>42924</v>
      </c>
      <c r="BN119" s="240">
        <v>64118</v>
      </c>
      <c r="BO119" s="242" t="s">
        <v>122</v>
      </c>
    </row>
    <row r="120" spans="1:67" x14ac:dyDescent="0.3">
      <c r="A120" s="209"/>
      <c r="B120" s="222"/>
      <c r="C120" s="199" t="s">
        <v>31</v>
      </c>
      <c r="D120" s="150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5"/>
      <c r="P120" s="239"/>
      <c r="Q120" s="240"/>
      <c r="R120" s="240"/>
      <c r="S120" s="240"/>
      <c r="T120" s="150">
        <v>0.22219587384396491</v>
      </c>
      <c r="U120" s="224">
        <v>0.31699110790675317</v>
      </c>
      <c r="V120" s="224">
        <v>-0.37636961285609932</v>
      </c>
      <c r="W120" s="224">
        <v>-0.86570981952536596</v>
      </c>
      <c r="X120" s="224">
        <v>-0.83685294875096572</v>
      </c>
      <c r="Y120" s="224">
        <v>-0.77260041257128986</v>
      </c>
      <c r="Z120" s="224">
        <v>-0.56764732182777433</v>
      </c>
      <c r="AA120" s="224">
        <v>-0.39568445153680704</v>
      </c>
      <c r="AB120" s="224">
        <v>-0.38843508168529667</v>
      </c>
      <c r="AC120" s="224">
        <v>-0.44172608802557167</v>
      </c>
      <c r="AD120" s="224">
        <v>-0.54308050565535593</v>
      </c>
      <c r="AE120" s="225">
        <v>-0.46279429455232857</v>
      </c>
      <c r="AF120" s="223">
        <v>1.4075357297531399E-2</v>
      </c>
      <c r="AG120" s="224">
        <v>-0.82268703350112826</v>
      </c>
      <c r="AH120" s="224">
        <v>-0.44885386819484241</v>
      </c>
      <c r="AI120" s="226">
        <v>-0.47838717756073129</v>
      </c>
      <c r="AJ120" s="150">
        <v>-0.59934031819945677</v>
      </c>
      <c r="AK120" s="224">
        <v>-0.76715328467153288</v>
      </c>
      <c r="AL120" s="224">
        <v>-0.53206442166910684</v>
      </c>
      <c r="AM120" s="224">
        <v>1.3460317460317461</v>
      </c>
      <c r="AN120" s="224">
        <v>2.222573007103394</v>
      </c>
      <c r="AO120" s="224">
        <v>2.0709711846318037</v>
      </c>
      <c r="AP120" s="224">
        <v>0.69679420889348498</v>
      </c>
      <c r="AQ120" s="224">
        <v>0.63570608495981629</v>
      </c>
      <c r="AR120" s="224">
        <v>0.73409490333919158</v>
      </c>
      <c r="AS120" s="224">
        <v>1.2986126403875797</v>
      </c>
      <c r="AT120" s="224">
        <v>2.0455041863851475</v>
      </c>
      <c r="AU120" s="225">
        <v>1.2056941778630839</v>
      </c>
      <c r="AV120" s="224">
        <v>-0.64844472916221796</v>
      </c>
      <c r="AW120" s="224">
        <v>1.9503181595692609</v>
      </c>
      <c r="AX120" s="224">
        <v>0.68016636340005199</v>
      </c>
      <c r="AY120" s="226">
        <v>1.4677357403495295</v>
      </c>
      <c r="AZ120" s="150">
        <v>1.6033898305084746</v>
      </c>
      <c r="BA120" s="224">
        <v>4.4137931034482758</v>
      </c>
      <c r="BB120" s="224">
        <v>4.9217772215269084</v>
      </c>
      <c r="BC120" s="224">
        <v>4.8362652232746957</v>
      </c>
      <c r="BD120" s="224">
        <v>2.5591476855253492</v>
      </c>
      <c r="BE120" s="224">
        <v>1.6851433536055604</v>
      </c>
      <c r="BF120" s="224">
        <v>1.5652120916626036</v>
      </c>
      <c r="BG120" s="224">
        <v>0.79806275005264271</v>
      </c>
      <c r="BH120" s="224">
        <v>0.76912942130333439</v>
      </c>
      <c r="BI120" s="224">
        <v>0.53410615060356392</v>
      </c>
      <c r="BJ120" s="224">
        <v>0.42672722926129575</v>
      </c>
      <c r="BK120" s="225" t="s">
        <v>122</v>
      </c>
      <c r="BL120" s="224">
        <v>3.4031180400890868</v>
      </c>
      <c r="BM120" s="224">
        <v>2.5606802156781416</v>
      </c>
      <c r="BN120" s="224">
        <v>0.98397178043195743</v>
      </c>
      <c r="BO120" s="226" t="s">
        <v>122</v>
      </c>
    </row>
    <row r="121" spans="1:67" x14ac:dyDescent="0.3">
      <c r="A121" s="236"/>
      <c r="B121" s="222"/>
      <c r="C121" s="199" t="s">
        <v>98</v>
      </c>
      <c r="D121" s="171">
        <v>57.505335546597109</v>
      </c>
      <c r="E121" s="240">
        <v>55.635664503725067</v>
      </c>
      <c r="F121" s="240">
        <v>56.081081081081081</v>
      </c>
      <c r="G121" s="240">
        <v>58.121358533465965</v>
      </c>
      <c r="H121" s="240">
        <v>58.498583569405099</v>
      </c>
      <c r="I121" s="240">
        <v>58.2210896735833</v>
      </c>
      <c r="J121" s="240">
        <v>58.642582491281409</v>
      </c>
      <c r="K121" s="240">
        <v>56.913897176160411</v>
      </c>
      <c r="L121" s="240">
        <v>55.438521066208075</v>
      </c>
      <c r="M121" s="240">
        <v>55.409392672731741</v>
      </c>
      <c r="N121" s="240">
        <v>51.147704590818364</v>
      </c>
      <c r="O121" s="241">
        <v>53.806495961505412</v>
      </c>
      <c r="P121" s="239">
        <v>56.380828641547566</v>
      </c>
      <c r="Q121" s="240">
        <v>58.284152056934559</v>
      </c>
      <c r="R121" s="240">
        <v>57.07449856733524</v>
      </c>
      <c r="S121" s="240">
        <v>53.658903080390694</v>
      </c>
      <c r="T121" s="171">
        <v>52.619324796274739</v>
      </c>
      <c r="U121" s="240">
        <v>49.817518248175183</v>
      </c>
      <c r="V121" s="240">
        <v>49.897510980966324</v>
      </c>
      <c r="W121" s="240">
        <v>56.296296296296298</v>
      </c>
      <c r="X121" s="240">
        <v>54.617205998421468</v>
      </c>
      <c r="Y121" s="240">
        <v>54.85592315901814</v>
      </c>
      <c r="Z121" s="240">
        <v>54.332988624612206</v>
      </c>
      <c r="AA121" s="240">
        <v>53.628013777267512</v>
      </c>
      <c r="AB121" s="240">
        <v>48.927943760984185</v>
      </c>
      <c r="AC121" s="240">
        <v>48.029068487117378</v>
      </c>
      <c r="AD121" s="240">
        <v>49.654168183472876</v>
      </c>
      <c r="AE121" s="241">
        <v>54.5745361484325</v>
      </c>
      <c r="AF121" s="239">
        <v>50.864830237027547</v>
      </c>
      <c r="AG121" s="240">
        <v>55.115026921194321</v>
      </c>
      <c r="AH121" s="240">
        <v>52.41486872887964</v>
      </c>
      <c r="AI121" s="242">
        <v>50.422508162089493</v>
      </c>
      <c r="AJ121" s="171">
        <v>50.799031476997577</v>
      </c>
      <c r="AK121" s="240">
        <v>50.626959247648898</v>
      </c>
      <c r="AL121" s="240">
        <v>49.93742177722153</v>
      </c>
      <c r="AM121" s="240">
        <v>51.736580965268381</v>
      </c>
      <c r="AN121" s="240">
        <v>54.151359294636293</v>
      </c>
      <c r="AO121" s="240">
        <v>51.676802780191139</v>
      </c>
      <c r="AP121" s="240">
        <v>52.998537298878595</v>
      </c>
      <c r="AQ121" s="240">
        <v>53.513020284972278</v>
      </c>
      <c r="AR121" s="240">
        <v>48.099726360595923</v>
      </c>
      <c r="AS121" s="240">
        <v>47.873155776968765</v>
      </c>
      <c r="AT121" s="240">
        <v>44.848195075304808</v>
      </c>
      <c r="AU121" s="241">
        <v>46.424945612762869</v>
      </c>
      <c r="AV121" s="240">
        <v>50.475804818789229</v>
      </c>
      <c r="AW121" s="240">
        <v>52.525922853587723</v>
      </c>
      <c r="AX121" s="240">
        <v>51.729686242960589</v>
      </c>
      <c r="AY121" s="242">
        <v>46.499863807930268</v>
      </c>
      <c r="AZ121" s="171">
        <v>43.247767857142854</v>
      </c>
      <c r="BA121" s="240">
        <v>42.023740590619575</v>
      </c>
      <c r="BB121" s="240">
        <v>43.157561027158408</v>
      </c>
      <c r="BC121" s="240">
        <v>46.48736378390911</v>
      </c>
      <c r="BD121" s="240">
        <v>46.352876410679876</v>
      </c>
      <c r="BE121" s="240">
        <v>47.007053646541124</v>
      </c>
      <c r="BF121" s="240">
        <v>48.391541933951061</v>
      </c>
      <c r="BG121" s="240">
        <v>49.225123941132843</v>
      </c>
      <c r="BH121" s="240">
        <v>45.846700274977088</v>
      </c>
      <c r="BI121" s="240">
        <v>44.782364328982702</v>
      </c>
      <c r="BJ121" s="240">
        <v>41.379021447721179</v>
      </c>
      <c r="BK121" s="241" t="s">
        <v>122</v>
      </c>
      <c r="BL121" s="240">
        <v>42.819699268864667</v>
      </c>
      <c r="BM121" s="240">
        <v>46.628925542819864</v>
      </c>
      <c r="BN121" s="240">
        <v>48.031753953647964</v>
      </c>
      <c r="BO121" s="242" t="s">
        <v>122</v>
      </c>
    </row>
    <row r="122" spans="1:67" x14ac:dyDescent="0.3">
      <c r="A122" s="236"/>
      <c r="B122" s="222"/>
      <c r="C122" s="199" t="s">
        <v>31</v>
      </c>
      <c r="D122" s="150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5"/>
      <c r="P122" s="239"/>
      <c r="Q122" s="240"/>
      <c r="R122" s="240"/>
      <c r="S122" s="240"/>
      <c r="T122" s="150">
        <v>-8.4966215810760554E-2</v>
      </c>
      <c r="U122" s="224">
        <v>-0.10457583831249705</v>
      </c>
      <c r="V122" s="224">
        <v>-0.11026124997794988</v>
      </c>
      <c r="W122" s="224">
        <v>-3.140088744000722E-2</v>
      </c>
      <c r="X122" s="224">
        <v>-6.6349941043933255E-2</v>
      </c>
      <c r="Y122" s="224">
        <v>-5.7799785841041035E-2</v>
      </c>
      <c r="Z122" s="224">
        <v>-7.3489155551939161E-2</v>
      </c>
      <c r="AA122" s="224">
        <v>-5.7734289196932048E-2</v>
      </c>
      <c r="AB122" s="224">
        <v>-0.11743778838271245</v>
      </c>
      <c r="AC122" s="224">
        <v>-0.13319626564408082</v>
      </c>
      <c r="AD122" s="224">
        <v>-2.9200458149466903E-2</v>
      </c>
      <c r="AE122" s="225">
        <v>1.4274116409226208E-2</v>
      </c>
      <c r="AF122" s="223">
        <v>-9.7834645879170845E-2</v>
      </c>
      <c r="AG122" s="224">
        <v>-5.4373702351275442E-2</v>
      </c>
      <c r="AH122" s="224">
        <v>-8.1641187490386305E-2</v>
      </c>
      <c r="AI122" s="226">
        <v>-6.031422061409826E-2</v>
      </c>
      <c r="AJ122" s="150">
        <v>-3.4593627461484124E-2</v>
      </c>
      <c r="AK122" s="224">
        <v>1.6248119696395447E-2</v>
      </c>
      <c r="AL122" s="224">
        <v>7.9985545311930968E-4</v>
      </c>
      <c r="AM122" s="224">
        <v>-8.0994943380101159E-2</v>
      </c>
      <c r="AN122" s="224">
        <v>-8.5293030880898377E-3</v>
      </c>
      <c r="AO122" s="224">
        <v>-5.7954003793013624E-2</v>
      </c>
      <c r="AP122" s="224">
        <v>-2.4560609668526859E-2</v>
      </c>
      <c r="AQ122" s="224">
        <v>-2.1442802780806858E-3</v>
      </c>
      <c r="AR122" s="224">
        <v>-1.6927288104199745E-2</v>
      </c>
      <c r="AS122" s="224">
        <v>-3.2462155744376431E-3</v>
      </c>
      <c r="AT122" s="224">
        <v>-9.6788915895437561E-2</v>
      </c>
      <c r="AU122" s="225">
        <v>-0.1493295428751657</v>
      </c>
      <c r="AV122" s="224">
        <v>-7.6482201243075025E-3</v>
      </c>
      <c r="AW122" s="224">
        <v>-4.697637309165436E-2</v>
      </c>
      <c r="AX122" s="224">
        <v>-1.3072292319631949E-2</v>
      </c>
      <c r="AY122" s="226">
        <v>-7.779550238852441E-2</v>
      </c>
      <c r="AZ122" s="150">
        <v>-0.1486497557197331</v>
      </c>
      <c r="BA122" s="224">
        <v>-0.16993354499023866</v>
      </c>
      <c r="BB122" s="230">
        <v>-0.13576713632331916</v>
      </c>
      <c r="BC122" s="230">
        <v>-0.10146045763795555</v>
      </c>
      <c r="BD122" s="230">
        <v>-0.14401268934958866</v>
      </c>
      <c r="BE122" s="230">
        <v>-9.0364513329374022E-2</v>
      </c>
      <c r="BF122" s="230">
        <v>-8.6926839866295985E-2</v>
      </c>
      <c r="BG122" s="230">
        <v>-8.0128094452623852E-2</v>
      </c>
      <c r="BH122" s="230">
        <v>-4.6840725635906119E-2</v>
      </c>
      <c r="BI122" s="230">
        <v>-6.4562099527873798E-2</v>
      </c>
      <c r="BJ122" s="230">
        <v>-7.7353695544681869E-2</v>
      </c>
      <c r="BK122" s="231" t="s">
        <v>122</v>
      </c>
      <c r="BL122" s="224">
        <v>-0.15167872166497154</v>
      </c>
      <c r="BM122" s="224">
        <v>-0.1122683237228467</v>
      </c>
      <c r="BN122" s="224">
        <v>-7.1485689511906564E-2</v>
      </c>
      <c r="BO122" s="226" t="s">
        <v>122</v>
      </c>
    </row>
    <row r="123" spans="1:67" ht="24.6" x14ac:dyDescent="0.3">
      <c r="A123" s="212" t="s">
        <v>102</v>
      </c>
      <c r="B123" s="220" t="s">
        <v>95</v>
      </c>
      <c r="C123" s="173"/>
      <c r="D123" s="204"/>
      <c r="E123" s="173"/>
      <c r="F123" s="173"/>
      <c r="G123" s="173"/>
      <c r="H123" s="173"/>
      <c r="I123" s="173"/>
      <c r="J123" s="173"/>
      <c r="K123" s="173"/>
      <c r="L123" s="173"/>
      <c r="M123" s="173"/>
      <c r="N123" s="173"/>
      <c r="O123" s="206"/>
      <c r="P123" s="204"/>
      <c r="Q123" s="173"/>
      <c r="R123" s="173"/>
      <c r="S123" s="173"/>
      <c r="T123" s="205"/>
      <c r="U123" s="173"/>
      <c r="V123" s="173"/>
      <c r="W123" s="173"/>
      <c r="X123" s="173"/>
      <c r="Y123" s="173"/>
      <c r="Z123" s="173"/>
      <c r="AA123" s="173"/>
      <c r="AB123" s="173"/>
      <c r="AC123" s="173"/>
      <c r="AD123" s="173"/>
      <c r="AE123" s="206"/>
      <c r="AF123" s="204"/>
      <c r="AG123" s="173"/>
      <c r="AH123" s="173"/>
      <c r="AI123" s="207"/>
      <c r="AJ123" s="205"/>
      <c r="AK123" s="173"/>
      <c r="AL123" s="173"/>
      <c r="AM123" s="173"/>
      <c r="AN123" s="173"/>
      <c r="AO123" s="173"/>
      <c r="AP123" s="173"/>
      <c r="AQ123" s="173"/>
      <c r="AR123" s="173"/>
      <c r="AS123" s="173"/>
      <c r="AT123" s="173"/>
      <c r="AU123" s="206"/>
      <c r="AV123" s="173"/>
      <c r="AW123" s="173"/>
      <c r="AX123" s="173"/>
      <c r="AY123" s="207"/>
      <c r="AZ123" s="205"/>
      <c r="BA123" s="173"/>
      <c r="BK123" s="302"/>
      <c r="BL123" s="173"/>
      <c r="BM123" s="173"/>
      <c r="BN123" s="173"/>
      <c r="BO123" s="207"/>
    </row>
    <row r="124" spans="1:67" x14ac:dyDescent="0.3">
      <c r="A124" s="236" t="s">
        <v>16</v>
      </c>
      <c r="B124" s="222"/>
      <c r="C124" s="199" t="s">
        <v>96</v>
      </c>
      <c r="D124" s="239">
        <v>2290.9</v>
      </c>
      <c r="E124" s="240">
        <v>2230.3999999999996</v>
      </c>
      <c r="F124" s="240">
        <v>2496.1</v>
      </c>
      <c r="G124" s="240">
        <v>2440.5</v>
      </c>
      <c r="H124" s="240">
        <v>2649.9</v>
      </c>
      <c r="I124" s="240">
        <v>2583.4</v>
      </c>
      <c r="J124" s="240">
        <v>2858.8999999999996</v>
      </c>
      <c r="K124" s="240">
        <v>2901</v>
      </c>
      <c r="L124" s="240">
        <v>2517.1</v>
      </c>
      <c r="M124" s="240">
        <v>2588.7999999999997</v>
      </c>
      <c r="N124" s="240">
        <v>2514.9000000000005</v>
      </c>
      <c r="O124" s="241">
        <v>2945.8</v>
      </c>
      <c r="P124" s="239">
        <v>7017.4</v>
      </c>
      <c r="Q124" s="240">
        <v>7673.7999999999993</v>
      </c>
      <c r="R124" s="240">
        <v>8277</v>
      </c>
      <c r="S124" s="240">
        <v>8049.5000000000009</v>
      </c>
      <c r="T124" s="171">
        <v>2375.7000000000003</v>
      </c>
      <c r="U124" s="240">
        <v>2366.5999999999995</v>
      </c>
      <c r="V124" s="240">
        <v>1986.1</v>
      </c>
      <c r="W124" s="240">
        <v>1457.6999999999998</v>
      </c>
      <c r="X124" s="240">
        <v>1914.4</v>
      </c>
      <c r="Y124" s="240">
        <v>2129.7000000000003</v>
      </c>
      <c r="Z124" s="240">
        <v>2512.1</v>
      </c>
      <c r="AA124" s="240">
        <v>2488.8000000000002</v>
      </c>
      <c r="AB124" s="240">
        <v>2280.6</v>
      </c>
      <c r="AC124" s="240">
        <v>2317.4</v>
      </c>
      <c r="AD124" s="240">
        <v>2180.8999999999996</v>
      </c>
      <c r="AE124" s="241">
        <v>2667.7999999999997</v>
      </c>
      <c r="AF124" s="239">
        <v>6728.4</v>
      </c>
      <c r="AG124" s="240">
        <v>5501.8</v>
      </c>
      <c r="AH124" s="240">
        <v>7281.5</v>
      </c>
      <c r="AI124" s="242">
        <v>7166.0999999999985</v>
      </c>
      <c r="AJ124" s="171">
        <v>1863.3</v>
      </c>
      <c r="AK124" s="240">
        <v>1720</v>
      </c>
      <c r="AL124" s="240">
        <v>2103.3999999999996</v>
      </c>
      <c r="AM124" s="240">
        <v>2182</v>
      </c>
      <c r="AN124" s="240">
        <v>2414.3000000000002</v>
      </c>
      <c r="AO124" s="240">
        <v>2378.7999999999997</v>
      </c>
      <c r="AP124" s="240">
        <v>2699</v>
      </c>
      <c r="AQ124" s="240">
        <v>2653.5000000000005</v>
      </c>
      <c r="AR124" s="240">
        <v>2389</v>
      </c>
      <c r="AS124" s="240">
        <v>2484.5</v>
      </c>
      <c r="AT124" s="240">
        <v>2419.8000000000002</v>
      </c>
      <c r="AU124" s="241">
        <v>2862.9</v>
      </c>
      <c r="AV124" s="240">
        <v>5686.7</v>
      </c>
      <c r="AW124" s="240">
        <v>6975.1</v>
      </c>
      <c r="AX124" s="240">
        <v>7741.5</v>
      </c>
      <c r="AY124" s="242">
        <v>7767.2000000000007</v>
      </c>
      <c r="AZ124" s="171">
        <v>2143.9</v>
      </c>
      <c r="BA124" s="240">
        <v>2211.6</v>
      </c>
      <c r="BB124" s="240">
        <v>2435.4</v>
      </c>
      <c r="BC124" s="240">
        <v>2467.1999999999998</v>
      </c>
      <c r="BD124" s="240">
        <v>2572.8000000000002</v>
      </c>
      <c r="BE124" s="240">
        <v>2542.5</v>
      </c>
      <c r="BF124" s="240">
        <v>2898.5000000000005</v>
      </c>
      <c r="BG124" s="240">
        <v>2847.5</v>
      </c>
      <c r="BH124" s="240">
        <v>2528.1999999999998</v>
      </c>
      <c r="BI124" s="240">
        <v>2617.8000000000002</v>
      </c>
      <c r="BJ124" s="240">
        <v>2486</v>
      </c>
      <c r="BK124" s="241" t="s">
        <v>122</v>
      </c>
      <c r="BL124" s="240">
        <v>6790.9</v>
      </c>
      <c r="BM124" s="240">
        <v>7582.5</v>
      </c>
      <c r="BN124" s="240">
        <v>8274.2000000000007</v>
      </c>
      <c r="BO124" s="242" t="s">
        <v>122</v>
      </c>
    </row>
    <row r="125" spans="1:67" x14ac:dyDescent="0.3">
      <c r="A125" s="208"/>
      <c r="B125" s="222"/>
      <c r="C125" s="199" t="s">
        <v>31</v>
      </c>
      <c r="D125" s="239"/>
      <c r="E125" s="240"/>
      <c r="F125" s="240"/>
      <c r="G125" s="240"/>
      <c r="H125" s="240"/>
      <c r="I125" s="240"/>
      <c r="J125" s="240"/>
      <c r="K125" s="240"/>
      <c r="L125" s="240"/>
      <c r="M125" s="240"/>
      <c r="N125" s="240"/>
      <c r="O125" s="241"/>
      <c r="P125" s="239"/>
      <c r="Q125" s="240"/>
      <c r="R125" s="240"/>
      <c r="S125" s="240"/>
      <c r="T125" s="150">
        <v>3.701601990484097E-2</v>
      </c>
      <c r="U125" s="224">
        <v>6.1065279770444694E-2</v>
      </c>
      <c r="V125" s="224">
        <v>-0.20431873723007893</v>
      </c>
      <c r="W125" s="224">
        <v>-0.40270436385986486</v>
      </c>
      <c r="X125" s="224">
        <v>-0.27755764368466734</v>
      </c>
      <c r="Y125" s="224">
        <v>-0.17562127428969568</v>
      </c>
      <c r="Z125" s="224">
        <v>-0.12130539718073377</v>
      </c>
      <c r="AA125" s="224">
        <v>-0.14208893485005164</v>
      </c>
      <c r="AB125" s="224">
        <v>-9.3957331850145015E-2</v>
      </c>
      <c r="AC125" s="224">
        <v>-0.10483621755253386</v>
      </c>
      <c r="AD125" s="224">
        <v>-0.1328084615690488</v>
      </c>
      <c r="AE125" s="225">
        <v>-9.4371647769706177E-2</v>
      </c>
      <c r="AF125" s="223">
        <v>-4.1183344258557304E-2</v>
      </c>
      <c r="AG125" s="224">
        <v>-0.28304099663791071</v>
      </c>
      <c r="AH125" s="224">
        <v>-0.12027304578953728</v>
      </c>
      <c r="AI125" s="226">
        <v>-0.10974594695322719</v>
      </c>
      <c r="AJ125" s="150">
        <v>-0.21568379845940155</v>
      </c>
      <c r="AK125" s="224">
        <v>-0.27321896391447631</v>
      </c>
      <c r="AL125" s="224">
        <v>5.9060470268365001E-2</v>
      </c>
      <c r="AM125" s="224">
        <v>0.49687864443987123</v>
      </c>
      <c r="AN125" s="224">
        <v>0.26112620142081072</v>
      </c>
      <c r="AO125" s="224">
        <v>0.11696483072733221</v>
      </c>
      <c r="AP125" s="224">
        <v>7.4399904462402008E-2</v>
      </c>
      <c r="AQ125" s="224">
        <v>6.6176470588235392E-2</v>
      </c>
      <c r="AR125" s="224">
        <v>4.7531351398754758E-2</v>
      </c>
      <c r="AS125" s="224">
        <v>7.2106671269526149E-2</v>
      </c>
      <c r="AT125" s="224">
        <v>0.10954193222981365</v>
      </c>
      <c r="AU125" s="225">
        <v>7.3131419146862733E-2</v>
      </c>
      <c r="AV125" s="224">
        <v>-0.15482135425955648</v>
      </c>
      <c r="AW125" s="224">
        <v>0.26778508851648553</v>
      </c>
      <c r="AX125" s="224">
        <v>6.3173796607841795E-2</v>
      </c>
      <c r="AY125" s="226">
        <v>8.3881051059851566E-2</v>
      </c>
      <c r="AZ125" s="150">
        <v>0.15059303386464881</v>
      </c>
      <c r="BA125" s="224">
        <v>0.28581395348837202</v>
      </c>
      <c r="BB125" s="224">
        <v>0.15783968812398996</v>
      </c>
      <c r="BC125" s="224">
        <v>0.13070577451879001</v>
      </c>
      <c r="BD125" s="224">
        <v>6.5650499109472724E-2</v>
      </c>
      <c r="BE125" s="224">
        <v>6.8816209853707871E-2</v>
      </c>
      <c r="BF125" s="224">
        <v>7.3916265283438476E-2</v>
      </c>
      <c r="BG125" s="224">
        <v>7.3110985490860939E-2</v>
      </c>
      <c r="BH125" s="224">
        <v>5.8267057346169868E-2</v>
      </c>
      <c r="BI125" s="224">
        <v>5.3652646407727989E-2</v>
      </c>
      <c r="BJ125" s="224">
        <v>2.7357632862219941E-2</v>
      </c>
      <c r="BK125" s="225" t="s">
        <v>122</v>
      </c>
      <c r="BL125" s="224">
        <v>0.19417236710218577</v>
      </c>
      <c r="BM125" s="224">
        <v>8.7081188800160511E-2</v>
      </c>
      <c r="BN125" s="224">
        <v>6.8810953949493089E-2</v>
      </c>
      <c r="BO125" s="226" t="s">
        <v>122</v>
      </c>
    </row>
    <row r="126" spans="1:67" x14ac:dyDescent="0.3">
      <c r="A126" s="236"/>
      <c r="B126" s="222"/>
      <c r="C126" s="199" t="s">
        <v>97</v>
      </c>
      <c r="D126" s="239">
        <v>34040</v>
      </c>
      <c r="E126" s="240">
        <v>33733</v>
      </c>
      <c r="F126" s="240">
        <v>37851</v>
      </c>
      <c r="G126" s="240">
        <v>35654</v>
      </c>
      <c r="H126" s="240">
        <v>39340</v>
      </c>
      <c r="I126" s="240">
        <v>37680</v>
      </c>
      <c r="J126" s="240">
        <v>40108</v>
      </c>
      <c r="K126" s="240">
        <v>39628</v>
      </c>
      <c r="L126" s="240">
        <v>36785</v>
      </c>
      <c r="M126" s="240">
        <v>38024</v>
      </c>
      <c r="N126" s="240">
        <v>36150</v>
      </c>
      <c r="O126" s="241">
        <v>39233</v>
      </c>
      <c r="P126" s="239">
        <v>105624</v>
      </c>
      <c r="Q126" s="240">
        <v>112674</v>
      </c>
      <c r="R126" s="240">
        <v>116521</v>
      </c>
      <c r="S126" s="240">
        <v>113407</v>
      </c>
      <c r="T126" s="171">
        <v>34531</v>
      </c>
      <c r="U126" s="240">
        <v>34990</v>
      </c>
      <c r="V126" s="240">
        <v>25913</v>
      </c>
      <c r="W126" s="240">
        <v>17161</v>
      </c>
      <c r="X126" s="240">
        <v>24386</v>
      </c>
      <c r="Y126" s="240">
        <v>28197</v>
      </c>
      <c r="Z126" s="240">
        <v>32416</v>
      </c>
      <c r="AA126" s="240">
        <v>32202</v>
      </c>
      <c r="AB126" s="240">
        <v>30740</v>
      </c>
      <c r="AC126" s="240">
        <v>31141</v>
      </c>
      <c r="AD126" s="240">
        <v>28544</v>
      </c>
      <c r="AE126" s="241">
        <v>31993</v>
      </c>
      <c r="AF126" s="239">
        <v>95434</v>
      </c>
      <c r="AG126" s="240">
        <v>69744</v>
      </c>
      <c r="AH126" s="240">
        <v>95358</v>
      </c>
      <c r="AI126" s="242">
        <v>91678</v>
      </c>
      <c r="AJ126" s="171">
        <v>23184</v>
      </c>
      <c r="AK126" s="240">
        <v>20909</v>
      </c>
      <c r="AL126" s="240">
        <v>26231</v>
      </c>
      <c r="AM126" s="240">
        <v>27933</v>
      </c>
      <c r="AN126" s="240">
        <v>31901</v>
      </c>
      <c r="AO126" s="240">
        <v>31219</v>
      </c>
      <c r="AP126" s="240">
        <v>33655</v>
      </c>
      <c r="AQ126" s="240">
        <v>32974</v>
      </c>
      <c r="AR126" s="240">
        <v>31221</v>
      </c>
      <c r="AS126" s="240">
        <v>32741</v>
      </c>
      <c r="AT126" s="240">
        <v>31418</v>
      </c>
      <c r="AU126" s="241">
        <v>34099</v>
      </c>
      <c r="AV126" s="240">
        <v>70324</v>
      </c>
      <c r="AW126" s="240">
        <v>91053</v>
      </c>
      <c r="AX126" s="240">
        <v>97850</v>
      </c>
      <c r="AY126" s="242">
        <v>98258</v>
      </c>
      <c r="AZ126" s="171">
        <v>27907</v>
      </c>
      <c r="BA126" s="240">
        <v>28914</v>
      </c>
      <c r="BB126" s="240">
        <v>31662</v>
      </c>
      <c r="BC126" s="240">
        <v>31808</v>
      </c>
      <c r="BD126" s="240">
        <v>33825</v>
      </c>
      <c r="BE126" s="240">
        <v>33095</v>
      </c>
      <c r="BF126" s="240">
        <v>36137</v>
      </c>
      <c r="BG126" s="240">
        <v>35026</v>
      </c>
      <c r="BH126" s="240">
        <v>32614</v>
      </c>
      <c r="BI126" s="240">
        <v>33784</v>
      </c>
      <c r="BJ126" s="240">
        <v>32027</v>
      </c>
      <c r="BK126" s="241" t="s">
        <v>122</v>
      </c>
      <c r="BL126" s="240">
        <v>88483</v>
      </c>
      <c r="BM126" s="240">
        <v>98728</v>
      </c>
      <c r="BN126" s="240">
        <v>103777</v>
      </c>
      <c r="BO126" s="242" t="s">
        <v>122</v>
      </c>
    </row>
    <row r="127" spans="1:67" x14ac:dyDescent="0.3">
      <c r="A127" s="209"/>
      <c r="B127" s="222"/>
      <c r="C127" s="199" t="s">
        <v>31</v>
      </c>
      <c r="D127" s="239"/>
      <c r="E127" s="240"/>
      <c r="F127" s="240"/>
      <c r="G127" s="240"/>
      <c r="H127" s="240"/>
      <c r="I127" s="240"/>
      <c r="J127" s="240"/>
      <c r="K127" s="240"/>
      <c r="L127" s="240"/>
      <c r="M127" s="240"/>
      <c r="N127" s="240"/>
      <c r="O127" s="241"/>
      <c r="P127" s="239"/>
      <c r="Q127" s="240"/>
      <c r="R127" s="240"/>
      <c r="S127" s="240"/>
      <c r="T127" s="150">
        <v>1.4424206815511164E-2</v>
      </c>
      <c r="U127" s="224">
        <v>3.7263214063380075E-2</v>
      </c>
      <c r="V127" s="224">
        <v>-0.31539457345908961</v>
      </c>
      <c r="W127" s="224">
        <v>-0.51867953104840969</v>
      </c>
      <c r="X127" s="224">
        <v>-0.38012201321809863</v>
      </c>
      <c r="Y127" s="224">
        <v>-0.25167197452229301</v>
      </c>
      <c r="Z127" s="224">
        <v>-0.1917821880921512</v>
      </c>
      <c r="AA127" s="224">
        <v>-0.18739275259917229</v>
      </c>
      <c r="AB127" s="224">
        <v>-0.16433328802501018</v>
      </c>
      <c r="AC127" s="224">
        <v>-0.18101725226172943</v>
      </c>
      <c r="AD127" s="224">
        <v>-0.21040110650069158</v>
      </c>
      <c r="AE127" s="225">
        <v>-0.18453852624066475</v>
      </c>
      <c r="AF127" s="223">
        <v>-9.6474286147087779E-2</v>
      </c>
      <c r="AG127" s="224">
        <v>-0.38101070344533788</v>
      </c>
      <c r="AH127" s="224">
        <v>-0.18162391328601712</v>
      </c>
      <c r="AI127" s="226">
        <v>-0.19160192933416809</v>
      </c>
      <c r="AJ127" s="150">
        <v>-0.32860328400567607</v>
      </c>
      <c r="AK127" s="224">
        <v>-0.40242926550442981</v>
      </c>
      <c r="AL127" s="224">
        <v>1.2271832670860187E-2</v>
      </c>
      <c r="AM127" s="224">
        <v>0.62770234834799832</v>
      </c>
      <c r="AN127" s="224">
        <v>0.30816862134011319</v>
      </c>
      <c r="AO127" s="224">
        <v>0.10717452211228144</v>
      </c>
      <c r="AP127" s="224">
        <v>3.8221865745310959E-2</v>
      </c>
      <c r="AQ127" s="224">
        <v>2.3973666231911061E-2</v>
      </c>
      <c r="AR127" s="224">
        <v>1.5647364996746911E-2</v>
      </c>
      <c r="AS127" s="224">
        <v>5.1379210686875822E-2</v>
      </c>
      <c r="AT127" s="224">
        <v>0.10068665919282511</v>
      </c>
      <c r="AU127" s="225">
        <v>6.5826899634295E-2</v>
      </c>
      <c r="AV127" s="224">
        <v>-0.26311377496489718</v>
      </c>
      <c r="AW127" s="224">
        <v>0.30553165863730214</v>
      </c>
      <c r="AX127" s="224">
        <v>2.6133098429077791E-2</v>
      </c>
      <c r="AY127" s="226">
        <v>7.1772944435960648E-2</v>
      </c>
      <c r="AZ127" s="150">
        <v>0.20371808143547274</v>
      </c>
      <c r="BA127" s="224">
        <v>0.38284949064995932</v>
      </c>
      <c r="BB127" s="224">
        <v>0.20704509930997675</v>
      </c>
      <c r="BC127" s="224">
        <v>0.13872480578527191</v>
      </c>
      <c r="BD127" s="224">
        <v>6.0311588978401928E-2</v>
      </c>
      <c r="BE127" s="224">
        <v>6.0091610877990968E-2</v>
      </c>
      <c r="BF127" s="224">
        <v>7.3748328628732734E-2</v>
      </c>
      <c r="BG127" s="224">
        <v>6.2230848547340331E-2</v>
      </c>
      <c r="BH127" s="224">
        <v>4.4617404951795267E-2</v>
      </c>
      <c r="BI127" s="224">
        <v>3.1856082587581318E-2</v>
      </c>
      <c r="BJ127" s="224">
        <v>1.9383792730282005E-2</v>
      </c>
      <c r="BK127" s="225" t="s">
        <v>122</v>
      </c>
      <c r="BL127" s="224">
        <v>0.25821910016495081</v>
      </c>
      <c r="BM127" s="224">
        <v>8.4291566450309163E-2</v>
      </c>
      <c r="BN127" s="224">
        <v>6.0572304547777213E-2</v>
      </c>
      <c r="BO127" s="226" t="s">
        <v>122</v>
      </c>
    </row>
    <row r="128" spans="1:67" x14ac:dyDescent="0.3">
      <c r="A128" s="236"/>
      <c r="B128" s="222"/>
      <c r="C128" s="199" t="s">
        <v>98</v>
      </c>
      <c r="D128" s="239">
        <v>67.300235017626321</v>
      </c>
      <c r="E128" s="240">
        <v>66.119230427178124</v>
      </c>
      <c r="F128" s="240">
        <v>65.945417558320784</v>
      </c>
      <c r="G128" s="240">
        <v>68.449542828294156</v>
      </c>
      <c r="H128" s="240">
        <v>67.358922216573461</v>
      </c>
      <c r="I128" s="240">
        <v>68.561571125265388</v>
      </c>
      <c r="J128" s="240">
        <v>71.280043881519887</v>
      </c>
      <c r="K128" s="240">
        <v>73.205814070858992</v>
      </c>
      <c r="L128" s="240">
        <v>68.427348103846683</v>
      </c>
      <c r="M128" s="240">
        <v>68.083315800547012</v>
      </c>
      <c r="N128" s="240">
        <v>69.568464730290472</v>
      </c>
      <c r="O128" s="241">
        <v>75.084750082838426</v>
      </c>
      <c r="P128" s="239">
        <v>66.437552071498899</v>
      </c>
      <c r="Q128" s="240">
        <v>68.106217938477371</v>
      </c>
      <c r="R128" s="240">
        <v>71.034405815260769</v>
      </c>
      <c r="S128" s="240">
        <v>70.978863738569942</v>
      </c>
      <c r="T128" s="171">
        <v>68.799050128869723</v>
      </c>
      <c r="U128" s="240">
        <v>67.636467562160604</v>
      </c>
      <c r="V128" s="240">
        <v>76.644927256589355</v>
      </c>
      <c r="W128" s="240">
        <v>84.942602412446817</v>
      </c>
      <c r="X128" s="240">
        <v>78.504059706388915</v>
      </c>
      <c r="Y128" s="240">
        <v>75.529311628896707</v>
      </c>
      <c r="Z128" s="240">
        <v>77.495681145113522</v>
      </c>
      <c r="AA128" s="240">
        <v>77.287125023290486</v>
      </c>
      <c r="AB128" s="240">
        <v>74.189980481457383</v>
      </c>
      <c r="AC128" s="240">
        <v>74.416364278603766</v>
      </c>
      <c r="AD128" s="240">
        <v>76.404848654708502</v>
      </c>
      <c r="AE128" s="241">
        <v>83.386990904260287</v>
      </c>
      <c r="AF128" s="239">
        <v>70.50317496908859</v>
      </c>
      <c r="AG128" s="240">
        <v>78.885638908006428</v>
      </c>
      <c r="AH128" s="240">
        <v>76.359613246922123</v>
      </c>
      <c r="AI128" s="242">
        <v>78.165972207072556</v>
      </c>
      <c r="AJ128" s="171">
        <v>80.370082815734989</v>
      </c>
      <c r="AK128" s="240">
        <v>82.261227222727058</v>
      </c>
      <c r="AL128" s="240">
        <v>80.187564332278583</v>
      </c>
      <c r="AM128" s="240">
        <v>78.115490638313105</v>
      </c>
      <c r="AN128" s="240">
        <v>75.6810131343845</v>
      </c>
      <c r="AO128" s="240">
        <v>76.197187610109211</v>
      </c>
      <c r="AP128" s="240">
        <v>80.196107562026441</v>
      </c>
      <c r="AQ128" s="240">
        <v>80.472493479711304</v>
      </c>
      <c r="AR128" s="240">
        <v>76.519009640946805</v>
      </c>
      <c r="AS128" s="240">
        <v>75.883448886716963</v>
      </c>
      <c r="AT128" s="240">
        <v>77.019542937169774</v>
      </c>
      <c r="AU128" s="241">
        <v>83.958473855538287</v>
      </c>
      <c r="AV128" s="240">
        <v>80.864285308002962</v>
      </c>
      <c r="AW128" s="240">
        <v>76.604834546912244</v>
      </c>
      <c r="AX128" s="240">
        <v>79.11599386816556</v>
      </c>
      <c r="AY128" s="242">
        <v>79.049034175334327</v>
      </c>
      <c r="AZ128" s="171">
        <v>76.823019314150571</v>
      </c>
      <c r="BA128" s="240">
        <v>76.488898111641419</v>
      </c>
      <c r="BB128" s="240">
        <v>76.918703808982372</v>
      </c>
      <c r="BC128" s="240">
        <v>77.565392354124754</v>
      </c>
      <c r="BD128" s="240">
        <v>76.062084257206209</v>
      </c>
      <c r="BE128" s="240">
        <v>76.82429369995468</v>
      </c>
      <c r="BF128" s="240">
        <v>80.208650413703424</v>
      </c>
      <c r="BG128" s="240">
        <v>81.29675098498258</v>
      </c>
      <c r="BH128" s="240">
        <v>77.51885693260563</v>
      </c>
      <c r="BI128" s="240">
        <v>77.486384087141843</v>
      </c>
      <c r="BJ128" s="240">
        <v>77.622006432072936</v>
      </c>
      <c r="BK128" s="241" t="s">
        <v>122</v>
      </c>
      <c r="BL128" s="240">
        <v>76.748075901585622</v>
      </c>
      <c r="BM128" s="240">
        <v>76.801920427842148</v>
      </c>
      <c r="BN128" s="240">
        <v>79.730576139221611</v>
      </c>
      <c r="BO128" s="242" t="s">
        <v>122</v>
      </c>
    </row>
    <row r="129" spans="1:67" x14ac:dyDescent="0.3">
      <c r="A129" s="236"/>
      <c r="B129" s="222"/>
      <c r="C129" s="199" t="s">
        <v>31</v>
      </c>
      <c r="D129" s="239"/>
      <c r="E129" s="240"/>
      <c r="F129" s="240"/>
      <c r="G129" s="240"/>
      <c r="H129" s="240"/>
      <c r="I129" s="240"/>
      <c r="J129" s="240"/>
      <c r="K129" s="240"/>
      <c r="L129" s="240"/>
      <c r="M129" s="240"/>
      <c r="N129" s="240"/>
      <c r="O129" s="241"/>
      <c r="P129" s="239"/>
      <c r="Q129" s="240"/>
      <c r="R129" s="240"/>
      <c r="S129" s="240"/>
      <c r="T129" s="150">
        <v>2.227057767110106E-2</v>
      </c>
      <c r="U129" s="224">
        <v>2.2946987210529055E-2</v>
      </c>
      <c r="V129" s="224">
        <v>0.16224796345866099</v>
      </c>
      <c r="W129" s="224">
        <v>0.24095207802228191</v>
      </c>
      <c r="X129" s="224">
        <v>0.1654589640549983</v>
      </c>
      <c r="Y129" s="224">
        <v>0.10162749174608195</v>
      </c>
      <c r="Z129" s="224">
        <v>8.720024462842825E-2</v>
      </c>
      <c r="AA129" s="224">
        <v>5.5751185943797049E-2</v>
      </c>
      <c r="AB129" s="224">
        <v>8.4215339879388812E-2</v>
      </c>
      <c r="AC129" s="224">
        <v>9.3019095847353989E-2</v>
      </c>
      <c r="AD129" s="224">
        <v>9.8268431694187336E-2</v>
      </c>
      <c r="AE129" s="225">
        <v>0.11057159825746619</v>
      </c>
      <c r="AF129" s="223">
        <v>6.1194652283611241E-2</v>
      </c>
      <c r="AG129" s="224">
        <v>0.15827366862841316</v>
      </c>
      <c r="AH129" s="224">
        <v>7.4966593590022071E-2</v>
      </c>
      <c r="AI129" s="226">
        <v>0.10125702342847083</v>
      </c>
      <c r="AJ129" s="150">
        <v>0.16818593665452053</v>
      </c>
      <c r="AK129" s="224">
        <v>0.21622595306482731</v>
      </c>
      <c r="AL129" s="224">
        <v>4.6221416113153904E-2</v>
      </c>
      <c r="AM129" s="224">
        <v>-8.0373235340542401E-2</v>
      </c>
      <c r="AN129" s="224">
        <v>-3.5960516979157787E-2</v>
      </c>
      <c r="AO129" s="224">
        <v>8.8426064902328797E-3</v>
      </c>
      <c r="AP129" s="224">
        <v>3.4846153708311442E-2</v>
      </c>
      <c r="AQ129" s="224">
        <v>4.1214736030883631E-2</v>
      </c>
      <c r="AR129" s="224">
        <v>3.1392772236562685E-2</v>
      </c>
      <c r="AS129" s="224">
        <v>1.9714542927959381E-2</v>
      </c>
      <c r="AT129" s="224">
        <v>8.045226098663193E-3</v>
      </c>
      <c r="AU129" s="225">
        <v>6.8533825849902757E-3</v>
      </c>
      <c r="AV129" s="224">
        <v>0.14695948577432288</v>
      </c>
      <c r="AW129" s="224">
        <v>-2.8912795695981812E-2</v>
      </c>
      <c r="AX129" s="224">
        <v>3.6097362257849576E-2</v>
      </c>
      <c r="AY129" s="226">
        <v>1.1297268406288309E-2</v>
      </c>
      <c r="AZ129" s="150">
        <v>-4.4134127741497962E-2</v>
      </c>
      <c r="BA129" s="224">
        <v>-7.0170714757959093E-2</v>
      </c>
      <c r="BB129" s="224">
        <v>-4.0765180368252808E-2</v>
      </c>
      <c r="BC129" s="224">
        <v>-7.0421152026733345E-3</v>
      </c>
      <c r="BD129" s="224">
        <v>5.035227556283532E-3</v>
      </c>
      <c r="BE129" s="224">
        <v>8.2300424663215525E-3</v>
      </c>
      <c r="BF129" s="224">
        <v>1.5640225016260193E-4</v>
      </c>
      <c r="BG129" s="224">
        <v>1.024272356465614E-2</v>
      </c>
      <c r="BH129" s="224">
        <v>1.3066652278308976E-2</v>
      </c>
      <c r="BI129" s="224">
        <v>2.1123647171306506E-2</v>
      </c>
      <c r="BJ129" s="224">
        <v>7.8222159198560008E-3</v>
      </c>
      <c r="BK129" s="225" t="s">
        <v>122</v>
      </c>
      <c r="BL129" s="224">
        <v>-5.0902687023562529E-2</v>
      </c>
      <c r="BM129" s="224">
        <v>2.5727603498603025E-3</v>
      </c>
      <c r="BN129" s="224">
        <v>7.7681166728456475E-3</v>
      </c>
      <c r="BO129" s="226" t="s">
        <v>122</v>
      </c>
    </row>
    <row r="130" spans="1:67" x14ac:dyDescent="0.3">
      <c r="A130" s="236" t="s">
        <v>99</v>
      </c>
      <c r="B130" s="222"/>
      <c r="C130" s="199" t="s">
        <v>96</v>
      </c>
      <c r="D130" s="239">
        <v>2175.7000000000003</v>
      </c>
      <c r="E130" s="240">
        <v>2133.6999999999998</v>
      </c>
      <c r="F130" s="240">
        <v>2381.4</v>
      </c>
      <c r="G130" s="240">
        <v>2310.5</v>
      </c>
      <c r="H130" s="240">
        <v>2509.5</v>
      </c>
      <c r="I130" s="240">
        <v>2441.8000000000002</v>
      </c>
      <c r="J130" s="240">
        <v>2656.2</v>
      </c>
      <c r="K130" s="240">
        <v>2562.4</v>
      </c>
      <c r="L130" s="240">
        <v>2347.1</v>
      </c>
      <c r="M130" s="240">
        <v>2445.8999999999996</v>
      </c>
      <c r="N130" s="240">
        <v>2406.6000000000004</v>
      </c>
      <c r="O130" s="241">
        <v>2816.9</v>
      </c>
      <c r="P130" s="239">
        <v>6690.7999999999993</v>
      </c>
      <c r="Q130" s="240">
        <v>7261.8</v>
      </c>
      <c r="R130" s="240">
        <v>7565.7000000000007</v>
      </c>
      <c r="S130" s="240">
        <v>7669.4</v>
      </c>
      <c r="T130" s="171">
        <v>2264.8000000000002</v>
      </c>
      <c r="U130" s="240">
        <v>2265.3999999999996</v>
      </c>
      <c r="V130" s="240">
        <v>1904.8</v>
      </c>
      <c r="W130" s="240">
        <v>1408.6</v>
      </c>
      <c r="X130" s="240">
        <v>1852.1000000000001</v>
      </c>
      <c r="Y130" s="240">
        <v>2058.9</v>
      </c>
      <c r="Z130" s="240">
        <v>2398</v>
      </c>
      <c r="AA130" s="240">
        <v>2293.3000000000002</v>
      </c>
      <c r="AB130" s="240">
        <v>2171</v>
      </c>
      <c r="AC130" s="240">
        <v>2225</v>
      </c>
      <c r="AD130" s="240">
        <v>2106.1999999999998</v>
      </c>
      <c r="AE130" s="241">
        <v>2572.1999999999998</v>
      </c>
      <c r="AF130" s="239">
        <v>6435</v>
      </c>
      <c r="AG130" s="240">
        <v>5319.6</v>
      </c>
      <c r="AH130" s="240">
        <v>6862.3</v>
      </c>
      <c r="AI130" s="242">
        <v>6903.4</v>
      </c>
      <c r="AJ130" s="171">
        <v>1793.5</v>
      </c>
      <c r="AK130" s="240">
        <v>1668.6</v>
      </c>
      <c r="AL130" s="240">
        <v>2040.8999999999999</v>
      </c>
      <c r="AM130" s="240">
        <v>2111</v>
      </c>
      <c r="AN130" s="240">
        <v>2324.8000000000002</v>
      </c>
      <c r="AO130" s="240">
        <v>2284.2999999999997</v>
      </c>
      <c r="AP130" s="240">
        <v>2564.5</v>
      </c>
      <c r="AQ130" s="240">
        <v>2401.2000000000003</v>
      </c>
      <c r="AR130" s="240">
        <v>2259.5</v>
      </c>
      <c r="AS130" s="240">
        <v>2364.6</v>
      </c>
      <c r="AT130" s="240">
        <v>2318.5</v>
      </c>
      <c r="AU130" s="241">
        <v>2750.3</v>
      </c>
      <c r="AV130" s="240">
        <v>5503</v>
      </c>
      <c r="AW130" s="240">
        <v>6720.1</v>
      </c>
      <c r="AX130" s="240">
        <v>7225.2000000000007</v>
      </c>
      <c r="AY130" s="242">
        <v>7433.4000000000005</v>
      </c>
      <c r="AZ130" s="171">
        <v>2054.9</v>
      </c>
      <c r="BA130" s="240">
        <v>2119.6999999999998</v>
      </c>
      <c r="BB130" s="240">
        <v>2320.1</v>
      </c>
      <c r="BC130" s="240">
        <v>2339.5</v>
      </c>
      <c r="BD130" s="240">
        <v>2432.3000000000002</v>
      </c>
      <c r="BE130" s="240">
        <v>2404.6</v>
      </c>
      <c r="BF130" s="240">
        <v>2703.7000000000003</v>
      </c>
      <c r="BG130" s="240">
        <v>2532.1</v>
      </c>
      <c r="BH130" s="240">
        <v>2364.8999999999996</v>
      </c>
      <c r="BI130" s="240">
        <v>2477.1000000000004</v>
      </c>
      <c r="BJ130" s="240">
        <v>2371.4</v>
      </c>
      <c r="BK130" s="241" t="s">
        <v>122</v>
      </c>
      <c r="BL130" s="240">
        <v>6494.7000000000007</v>
      </c>
      <c r="BM130" s="240">
        <v>7176.4</v>
      </c>
      <c r="BN130" s="240">
        <v>7600.7</v>
      </c>
      <c r="BO130" s="242" t="s">
        <v>122</v>
      </c>
    </row>
    <row r="131" spans="1:67" x14ac:dyDescent="0.3">
      <c r="A131" s="208"/>
      <c r="B131" s="222"/>
      <c r="C131" s="199" t="s">
        <v>31</v>
      </c>
      <c r="D131" s="239"/>
      <c r="E131" s="240"/>
      <c r="F131" s="240"/>
      <c r="G131" s="240"/>
      <c r="H131" s="240"/>
      <c r="I131" s="240"/>
      <c r="J131" s="240"/>
      <c r="K131" s="240"/>
      <c r="L131" s="240"/>
      <c r="M131" s="240"/>
      <c r="N131" s="240"/>
      <c r="O131" s="241"/>
      <c r="P131" s="239"/>
      <c r="Q131" s="240"/>
      <c r="R131" s="240"/>
      <c r="S131" s="240"/>
      <c r="T131" s="150">
        <v>4.0952337178838949E-2</v>
      </c>
      <c r="U131" s="224">
        <v>6.1723766227679534E-2</v>
      </c>
      <c r="V131" s="224">
        <v>-0.20013437473754939</v>
      </c>
      <c r="W131" s="224">
        <v>-0.39034840943518723</v>
      </c>
      <c r="X131" s="224">
        <v>-0.26196453476788201</v>
      </c>
      <c r="Y131" s="224">
        <v>-0.15681054959456142</v>
      </c>
      <c r="Z131" s="224">
        <v>-9.7206535652435755E-2</v>
      </c>
      <c r="AA131" s="224">
        <v>-0.10501873243833902</v>
      </c>
      <c r="AB131" s="224">
        <v>-7.5028758893954203E-2</v>
      </c>
      <c r="AC131" s="224">
        <v>-9.0314403695980899E-2</v>
      </c>
      <c r="AD131" s="224">
        <v>-0.12482340231031351</v>
      </c>
      <c r="AE131" s="225">
        <v>-8.6868543434271805E-2</v>
      </c>
      <c r="AF131" s="223">
        <v>-3.8231601602199933E-2</v>
      </c>
      <c r="AG131" s="224">
        <v>-0.26745435016111707</v>
      </c>
      <c r="AH131" s="224">
        <v>-9.2972229932458392E-2</v>
      </c>
      <c r="AI131" s="226">
        <v>-9.987743500143427E-2</v>
      </c>
      <c r="AJ131" s="150">
        <v>-0.20809784528435188</v>
      </c>
      <c r="AK131" s="224">
        <v>-0.26344133486360016</v>
      </c>
      <c r="AL131" s="224">
        <v>7.1451070978580389E-2</v>
      </c>
      <c r="AM131" s="224">
        <v>0.49865114297884433</v>
      </c>
      <c r="AN131" s="224">
        <v>0.25522380001079858</v>
      </c>
      <c r="AO131" s="224">
        <v>0.10947593375103193</v>
      </c>
      <c r="AP131" s="224">
        <v>6.9432860717264386E-2</v>
      </c>
      <c r="AQ131" s="224">
        <v>4.705010247241969E-2</v>
      </c>
      <c r="AR131" s="224">
        <v>4.0764624596959925E-2</v>
      </c>
      <c r="AS131" s="224">
        <v>6.2741573033707823E-2</v>
      </c>
      <c r="AT131" s="224">
        <v>0.10079764504795376</v>
      </c>
      <c r="AU131" s="225">
        <v>6.924033900940843E-2</v>
      </c>
      <c r="AV131" s="224">
        <v>-0.14483294483294484</v>
      </c>
      <c r="AW131" s="224">
        <v>0.26327167456199713</v>
      </c>
      <c r="AX131" s="224">
        <v>5.2883144135348288E-2</v>
      </c>
      <c r="AY131" s="226">
        <v>7.6773763652693006E-2</v>
      </c>
      <c r="AZ131" s="150">
        <v>0.14574853638137725</v>
      </c>
      <c r="BA131" s="224">
        <v>0.27034639817811335</v>
      </c>
      <c r="BB131" s="224">
        <v>0.13680239110196485</v>
      </c>
      <c r="BC131" s="224">
        <v>0.10824253908100426</v>
      </c>
      <c r="BD131" s="224">
        <v>4.6240536820371644E-2</v>
      </c>
      <c r="BE131" s="224">
        <v>5.2663835748369386E-2</v>
      </c>
      <c r="BF131" s="224">
        <v>5.4279586664067174E-2</v>
      </c>
      <c r="BG131" s="224">
        <v>5.4514409461935538E-2</v>
      </c>
      <c r="BH131" s="224">
        <v>4.6647488382385326E-2</v>
      </c>
      <c r="BI131" s="224">
        <v>4.7576757168231606E-2</v>
      </c>
      <c r="BJ131" s="224">
        <v>2.28164761699375E-2</v>
      </c>
      <c r="BK131" s="225" t="s">
        <v>122</v>
      </c>
      <c r="BL131" s="224">
        <v>0.18021079411230251</v>
      </c>
      <c r="BM131" s="224">
        <v>6.7900775286081946E-2</v>
      </c>
      <c r="BN131" s="224">
        <v>5.1970879698831733E-2</v>
      </c>
      <c r="BO131" s="226" t="s">
        <v>122</v>
      </c>
    </row>
    <row r="132" spans="1:67" x14ac:dyDescent="0.3">
      <c r="A132" s="236"/>
      <c r="B132" s="222"/>
      <c r="C132" s="199" t="s">
        <v>97</v>
      </c>
      <c r="D132" s="239">
        <v>33060</v>
      </c>
      <c r="E132" s="240">
        <v>32890</v>
      </c>
      <c r="F132" s="240">
        <v>36847</v>
      </c>
      <c r="G132" s="240">
        <v>34546</v>
      </c>
      <c r="H132" s="240">
        <v>38137</v>
      </c>
      <c r="I132" s="240">
        <v>36465</v>
      </c>
      <c r="J132" s="240">
        <v>38420</v>
      </c>
      <c r="K132" s="240">
        <v>36849</v>
      </c>
      <c r="L132" s="240">
        <v>35351</v>
      </c>
      <c r="M132" s="240">
        <v>36814</v>
      </c>
      <c r="N132" s="240">
        <v>35203</v>
      </c>
      <c r="O132" s="241">
        <v>38143</v>
      </c>
      <c r="P132" s="239">
        <v>102797</v>
      </c>
      <c r="Q132" s="240">
        <v>109148</v>
      </c>
      <c r="R132" s="240">
        <v>110620</v>
      </c>
      <c r="S132" s="240">
        <v>110160</v>
      </c>
      <c r="T132" s="171">
        <v>33589</v>
      </c>
      <c r="U132" s="240">
        <v>34109</v>
      </c>
      <c r="V132" s="240">
        <v>25256</v>
      </c>
      <c r="W132" s="240">
        <v>16796</v>
      </c>
      <c r="X132" s="240">
        <v>23904</v>
      </c>
      <c r="Y132" s="240">
        <v>27625</v>
      </c>
      <c r="Z132" s="240">
        <v>31493</v>
      </c>
      <c r="AA132" s="240">
        <v>30631</v>
      </c>
      <c r="AB132" s="240">
        <v>29832</v>
      </c>
      <c r="AC132" s="240">
        <v>30377</v>
      </c>
      <c r="AD132" s="240">
        <v>27932</v>
      </c>
      <c r="AE132" s="241">
        <v>31237</v>
      </c>
      <c r="AF132" s="239">
        <v>92954</v>
      </c>
      <c r="AG132" s="240">
        <v>68325</v>
      </c>
      <c r="AH132" s="240">
        <v>91956</v>
      </c>
      <c r="AI132" s="242">
        <v>89546</v>
      </c>
      <c r="AJ132" s="171">
        <v>22640</v>
      </c>
      <c r="AK132" s="240">
        <v>20518</v>
      </c>
      <c r="AL132" s="240">
        <v>25752</v>
      </c>
      <c r="AM132" s="240">
        <v>27375</v>
      </c>
      <c r="AN132" s="240">
        <v>31181</v>
      </c>
      <c r="AO132" s="240">
        <v>30440</v>
      </c>
      <c r="AP132" s="240">
        <v>32576</v>
      </c>
      <c r="AQ132" s="240">
        <v>30992</v>
      </c>
      <c r="AR132" s="240">
        <v>30167</v>
      </c>
      <c r="AS132" s="240">
        <v>31759</v>
      </c>
      <c r="AT132" s="240">
        <v>30578</v>
      </c>
      <c r="AU132" s="241">
        <v>33191</v>
      </c>
      <c r="AV132" s="240">
        <v>68910</v>
      </c>
      <c r="AW132" s="240">
        <v>88996</v>
      </c>
      <c r="AX132" s="240">
        <v>93735</v>
      </c>
      <c r="AY132" s="242">
        <v>95528</v>
      </c>
      <c r="AZ132" s="171">
        <v>27185</v>
      </c>
      <c r="BA132" s="240">
        <v>28161</v>
      </c>
      <c r="BB132" s="240">
        <v>30737</v>
      </c>
      <c r="BC132" s="240">
        <v>30767</v>
      </c>
      <c r="BD132" s="240">
        <v>32685</v>
      </c>
      <c r="BE132" s="240">
        <v>31959</v>
      </c>
      <c r="BF132" s="240">
        <v>34571</v>
      </c>
      <c r="BG132" s="240">
        <v>32540</v>
      </c>
      <c r="BH132" s="240">
        <v>31302</v>
      </c>
      <c r="BI132" s="240">
        <v>32656</v>
      </c>
      <c r="BJ132" s="240">
        <v>31087</v>
      </c>
      <c r="BK132" s="241" t="s">
        <v>122</v>
      </c>
      <c r="BL132" s="240">
        <v>86083</v>
      </c>
      <c r="BM132" s="240">
        <v>95411</v>
      </c>
      <c r="BN132" s="240">
        <v>98413</v>
      </c>
      <c r="BO132" s="242" t="s">
        <v>122</v>
      </c>
    </row>
    <row r="133" spans="1:67" x14ac:dyDescent="0.3">
      <c r="A133" s="209"/>
      <c r="B133" s="222"/>
      <c r="C133" s="199" t="s">
        <v>31</v>
      </c>
      <c r="D133" s="239"/>
      <c r="E133" s="240"/>
      <c r="F133" s="240"/>
      <c r="G133" s="240"/>
      <c r="H133" s="240"/>
      <c r="I133" s="240"/>
      <c r="J133" s="240"/>
      <c r="K133" s="240"/>
      <c r="L133" s="240"/>
      <c r="M133" s="240"/>
      <c r="N133" s="240"/>
      <c r="O133" s="241"/>
      <c r="P133" s="239"/>
      <c r="Q133" s="240"/>
      <c r="R133" s="240"/>
      <c r="S133" s="240"/>
      <c r="T133" s="150">
        <v>1.6001209921355113E-2</v>
      </c>
      <c r="U133" s="224">
        <v>3.7062937062937062E-2</v>
      </c>
      <c r="V133" s="224">
        <v>-0.31457106413005131</v>
      </c>
      <c r="W133" s="224">
        <v>-0.51380767672089389</v>
      </c>
      <c r="X133" s="224">
        <v>-0.3732071216928442</v>
      </c>
      <c r="Y133" s="224">
        <v>-0.24242424242424243</v>
      </c>
      <c r="Z133" s="224">
        <v>-0.18029672045809475</v>
      </c>
      <c r="AA133" s="224">
        <v>-0.16874270672202774</v>
      </c>
      <c r="AB133" s="224">
        <v>-0.1561200531809567</v>
      </c>
      <c r="AC133" s="224">
        <v>-0.17485195849405116</v>
      </c>
      <c r="AD133" s="224">
        <v>-0.20654489674175497</v>
      </c>
      <c r="AE133" s="225">
        <v>-0.18105550166478776</v>
      </c>
      <c r="AF133" s="223">
        <v>-9.575182155121259E-2</v>
      </c>
      <c r="AG133" s="224">
        <v>-0.37401509876497968</v>
      </c>
      <c r="AH133" s="224">
        <v>-0.16872175013559934</v>
      </c>
      <c r="AI133" s="226">
        <v>-0.18712781408859841</v>
      </c>
      <c r="AJ133" s="150">
        <v>-0.32596981154544641</v>
      </c>
      <c r="AK133" s="224">
        <v>-0.39845788501568502</v>
      </c>
      <c r="AL133" s="224">
        <v>1.9638897687678177E-2</v>
      </c>
      <c r="AM133" s="224">
        <v>0.6298523457966182</v>
      </c>
      <c r="AN133" s="224">
        <v>0.30442603748326641</v>
      </c>
      <c r="AO133" s="224">
        <v>0.10190045248868779</v>
      </c>
      <c r="AP133" s="224">
        <v>3.4388594290794779E-2</v>
      </c>
      <c r="AQ133" s="224">
        <v>1.1785446116679182E-2</v>
      </c>
      <c r="AR133" s="224">
        <v>1.1229552158755698E-2</v>
      </c>
      <c r="AS133" s="224">
        <v>4.5494946834776312E-2</v>
      </c>
      <c r="AT133" s="224">
        <v>9.4730058714019766E-2</v>
      </c>
      <c r="AU133" s="225">
        <v>6.2554022473348916E-2</v>
      </c>
      <c r="AV133" s="224">
        <v>-0.2586655765217204</v>
      </c>
      <c r="AW133" s="224">
        <v>0.30253933406512989</v>
      </c>
      <c r="AX133" s="224">
        <v>1.9346209056505286E-2</v>
      </c>
      <c r="AY133" s="226">
        <v>6.6803653987894493E-2</v>
      </c>
      <c r="AZ133" s="150">
        <v>0.20075088339222616</v>
      </c>
      <c r="BA133" s="224">
        <v>0.37250219319621797</v>
      </c>
      <c r="BB133" s="224">
        <v>0.19357719788754271</v>
      </c>
      <c r="BC133" s="224">
        <v>0.12390867579908676</v>
      </c>
      <c r="BD133" s="224">
        <v>4.8234501779930085E-2</v>
      </c>
      <c r="BE133" s="224">
        <v>4.9901445466491459E-2</v>
      </c>
      <c r="BF133" s="224">
        <v>6.1241404715127699E-2</v>
      </c>
      <c r="BG133" s="224">
        <v>4.9948373773877126E-2</v>
      </c>
      <c r="BH133" s="224">
        <v>3.7623893658633605E-2</v>
      </c>
      <c r="BI133" s="224">
        <v>2.8243962341383544E-2</v>
      </c>
      <c r="BJ133" s="224">
        <v>1.6645954607888026E-2</v>
      </c>
      <c r="BK133" s="225" t="s">
        <v>122</v>
      </c>
      <c r="BL133" s="224">
        <v>0.24920911333623566</v>
      </c>
      <c r="BM133" s="224">
        <v>7.2081891320958241E-2</v>
      </c>
      <c r="BN133" s="224">
        <v>4.9906651730943614E-2</v>
      </c>
      <c r="BO133" s="226" t="s">
        <v>122</v>
      </c>
    </row>
    <row r="134" spans="1:67" x14ac:dyDescent="0.3">
      <c r="A134" s="236"/>
      <c r="B134" s="222"/>
      <c r="C134" s="199" t="s">
        <v>98</v>
      </c>
      <c r="D134" s="239">
        <v>65.810647307924995</v>
      </c>
      <c r="E134" s="240">
        <v>64.873821830343573</v>
      </c>
      <c r="F134" s="240">
        <v>64.629413520775103</v>
      </c>
      <c r="G134" s="240">
        <v>66.881838707809877</v>
      </c>
      <c r="H134" s="240">
        <v>65.802239295172669</v>
      </c>
      <c r="I134" s="240">
        <v>66.962841080488133</v>
      </c>
      <c r="J134" s="240">
        <v>69.135866736074959</v>
      </c>
      <c r="K134" s="240">
        <v>69.537843632120271</v>
      </c>
      <c r="L134" s="240">
        <v>66.394161409861113</v>
      </c>
      <c r="M134" s="240">
        <v>66.439398055087722</v>
      </c>
      <c r="N134" s="240">
        <v>68.363491747862412</v>
      </c>
      <c r="O134" s="241">
        <v>73.851034265789266</v>
      </c>
      <c r="P134" s="239">
        <v>65.087502553576456</v>
      </c>
      <c r="Q134" s="240">
        <v>66.531681753215821</v>
      </c>
      <c r="R134" s="240">
        <v>68.393599710721404</v>
      </c>
      <c r="S134" s="240">
        <v>69.620551924473489</v>
      </c>
      <c r="T134" s="171">
        <v>67.426836166602158</v>
      </c>
      <c r="U134" s="240">
        <v>66.416488316866506</v>
      </c>
      <c r="V134" s="240">
        <v>75.419702248970538</v>
      </c>
      <c r="W134" s="240">
        <v>83.865206001428916</v>
      </c>
      <c r="X134" s="240">
        <v>77.480756358768417</v>
      </c>
      <c r="Y134" s="240">
        <v>74.530316742081453</v>
      </c>
      <c r="Z134" s="240">
        <v>76.143904994760746</v>
      </c>
      <c r="AA134" s="240">
        <v>74.8685971727988</v>
      </c>
      <c r="AB134" s="240">
        <v>72.774202198980959</v>
      </c>
      <c r="AC134" s="240">
        <v>73.246206011126844</v>
      </c>
      <c r="AD134" s="240">
        <v>75.404553916654734</v>
      </c>
      <c r="AE134" s="241">
        <v>82.34465537663668</v>
      </c>
      <c r="AF134" s="239">
        <v>69.227790089721793</v>
      </c>
      <c r="AG134" s="240">
        <v>77.857299670691546</v>
      </c>
      <c r="AH134" s="240">
        <v>74.625908042977073</v>
      </c>
      <c r="AI134" s="242">
        <v>77.093337502512682</v>
      </c>
      <c r="AJ134" s="171">
        <v>79.218197879858664</v>
      </c>
      <c r="AK134" s="240">
        <v>81.32371576177016</v>
      </c>
      <c r="AL134" s="240">
        <v>79.25209692451071</v>
      </c>
      <c r="AM134" s="240">
        <v>77.114155251141554</v>
      </c>
      <c r="AN134" s="240">
        <v>74.558224559828105</v>
      </c>
      <c r="AO134" s="240">
        <v>75.042706964520349</v>
      </c>
      <c r="AP134" s="240">
        <v>78.72360019646365</v>
      </c>
      <c r="AQ134" s="240">
        <v>77.478058853897792</v>
      </c>
      <c r="AR134" s="240">
        <v>74.899724864918625</v>
      </c>
      <c r="AS134" s="240">
        <v>74.454485342737485</v>
      </c>
      <c r="AT134" s="240">
        <v>75.822486755183462</v>
      </c>
      <c r="AU134" s="241">
        <v>82.862824259588436</v>
      </c>
      <c r="AV134" s="240">
        <v>79.857785517341455</v>
      </c>
      <c r="AW134" s="240">
        <v>75.510135286979192</v>
      </c>
      <c r="AX134" s="240">
        <v>77.081132981277008</v>
      </c>
      <c r="AY134" s="242">
        <v>77.813834687212136</v>
      </c>
      <c r="AZ134" s="171">
        <v>75.589479492367118</v>
      </c>
      <c r="BA134" s="240">
        <v>75.270764532509503</v>
      </c>
      <c r="BB134" s="240">
        <v>75.48231772781989</v>
      </c>
      <c r="BC134" s="240">
        <v>76.039262846556369</v>
      </c>
      <c r="BD134" s="240">
        <v>74.416398959767477</v>
      </c>
      <c r="BE134" s="240">
        <v>75.240151444037679</v>
      </c>
      <c r="BF134" s="240">
        <v>78.207167857452788</v>
      </c>
      <c r="BG134" s="240">
        <v>77.814996926859251</v>
      </c>
      <c r="BH134" s="240">
        <v>75.551082997891498</v>
      </c>
      <c r="BI134" s="240">
        <v>75.854360607545331</v>
      </c>
      <c r="BJ134" s="240">
        <v>76.282690513719558</v>
      </c>
      <c r="BK134" s="241" t="s">
        <v>122</v>
      </c>
      <c r="BL134" s="240">
        <v>75.4469523599317</v>
      </c>
      <c r="BM134" s="240">
        <v>75.215645994696629</v>
      </c>
      <c r="BN134" s="240">
        <v>77.232682674036965</v>
      </c>
      <c r="BO134" s="242" t="s">
        <v>122</v>
      </c>
    </row>
    <row r="135" spans="1:67" x14ac:dyDescent="0.3">
      <c r="A135" s="236"/>
      <c r="B135" s="222"/>
      <c r="C135" s="199" t="s">
        <v>31</v>
      </c>
      <c r="D135" s="239"/>
      <c r="E135" s="240"/>
      <c r="F135" s="240"/>
      <c r="G135" s="240"/>
      <c r="H135" s="240"/>
      <c r="I135" s="240"/>
      <c r="J135" s="240"/>
      <c r="K135" s="240"/>
      <c r="L135" s="240"/>
      <c r="M135" s="240"/>
      <c r="N135" s="240"/>
      <c r="O135" s="241"/>
      <c r="P135" s="239"/>
      <c r="Q135" s="240"/>
      <c r="R135" s="240"/>
      <c r="S135" s="240"/>
      <c r="T135" s="150">
        <v>2.4558166874048343E-2</v>
      </c>
      <c r="U135" s="224">
        <v>2.3779491372610609E-2</v>
      </c>
      <c r="V135" s="224">
        <v>0.16695631509524531</v>
      </c>
      <c r="W135" s="224">
        <v>0.25393092686663638</v>
      </c>
      <c r="X135" s="224">
        <v>0.17747902181882888</v>
      </c>
      <c r="Y135" s="224">
        <v>0.11301007453517915</v>
      </c>
      <c r="Z135" s="224">
        <v>0.10136617344277837</v>
      </c>
      <c r="AA135" s="224">
        <v>7.6659747588379304E-2</v>
      </c>
      <c r="AB135" s="224">
        <v>9.609340119133214E-2</v>
      </c>
      <c r="AC135" s="224">
        <v>0.10245137908075731</v>
      </c>
      <c r="AD135" s="224">
        <v>0.10299447832128152</v>
      </c>
      <c r="AE135" s="225">
        <v>0.11501018496611627</v>
      </c>
      <c r="AF135" s="223">
        <v>6.3611098501394792E-2</v>
      </c>
      <c r="AG135" s="224">
        <v>0.17022894385092407</v>
      </c>
      <c r="AH135" s="224">
        <v>9.1124145513848301E-2</v>
      </c>
      <c r="AI135" s="226">
        <v>0.10733591405804856</v>
      </c>
      <c r="AJ135" s="150">
        <v>0.17487639022720453</v>
      </c>
      <c r="AK135" s="224">
        <v>0.22445070226812872</v>
      </c>
      <c r="AL135" s="224">
        <v>5.0814237676103838E-2</v>
      </c>
      <c r="AM135" s="224">
        <v>-8.0498827489582939E-2</v>
      </c>
      <c r="AN135" s="224">
        <v>-3.7719453659019068E-2</v>
      </c>
      <c r="AO135" s="224">
        <v>6.8749234517822581E-3</v>
      </c>
      <c r="AP135" s="224">
        <v>3.3879208084749604E-2</v>
      </c>
      <c r="AQ135" s="224">
        <v>3.485388773982611E-2</v>
      </c>
      <c r="AR135" s="224">
        <v>2.9207089898780497E-2</v>
      </c>
      <c r="AS135" s="224">
        <v>1.6496135396106257E-2</v>
      </c>
      <c r="AT135" s="224">
        <v>5.542541090962123E-3</v>
      </c>
      <c r="AU135" s="225">
        <v>6.2926838491423626E-3</v>
      </c>
      <c r="AV135" s="224">
        <v>0.1535509860107161</v>
      </c>
      <c r="AW135" s="224">
        <v>-3.0147004759219973E-2</v>
      </c>
      <c r="AX135" s="224">
        <v>3.290043635899171E-2</v>
      </c>
      <c r="AY135" s="226">
        <v>9.345777573528594E-3</v>
      </c>
      <c r="AZ135" s="150">
        <v>-4.5806626313247049E-2</v>
      </c>
      <c r="BA135" s="224">
        <v>-7.4430332807125826E-2</v>
      </c>
      <c r="BB135" s="224">
        <v>-4.7566933153599882E-2</v>
      </c>
      <c r="BC135" s="224">
        <v>-1.3938976587171692E-2</v>
      </c>
      <c r="BD135" s="224">
        <v>-1.9022126787209364E-3</v>
      </c>
      <c r="BE135" s="224">
        <v>2.6310948459079457E-3</v>
      </c>
      <c r="BF135" s="224">
        <v>-6.5600701406191625E-3</v>
      </c>
      <c r="BG135" s="224">
        <v>4.3488192392226958E-3</v>
      </c>
      <c r="BH135" s="224">
        <v>8.6964022117250184E-3</v>
      </c>
      <c r="BI135" s="224">
        <v>1.8801758663212553E-2</v>
      </c>
      <c r="BJ135" s="224">
        <v>6.0694891216375871E-3</v>
      </c>
      <c r="BK135" s="225" t="s">
        <v>122</v>
      </c>
      <c r="BL135" s="224">
        <v>-5.5233602194640422E-2</v>
      </c>
      <c r="BM135" s="224">
        <v>-3.8999968833765834E-3</v>
      </c>
      <c r="BN135" s="224">
        <v>1.9661061909503653E-3</v>
      </c>
      <c r="BO135" s="226" t="s">
        <v>122</v>
      </c>
    </row>
    <row r="136" spans="1:67" ht="24.6" x14ac:dyDescent="0.3">
      <c r="A136" s="213" t="s">
        <v>103</v>
      </c>
      <c r="B136" s="222"/>
      <c r="C136" s="199" t="s">
        <v>96</v>
      </c>
      <c r="D136" s="239">
        <v>2144.4</v>
      </c>
      <c r="E136" s="240">
        <v>2102</v>
      </c>
      <c r="F136" s="240">
        <v>2344.3000000000002</v>
      </c>
      <c r="G136" s="240">
        <v>2273</v>
      </c>
      <c r="H136" s="240">
        <v>2471.8000000000002</v>
      </c>
      <c r="I136" s="240">
        <v>2403.8000000000002</v>
      </c>
      <c r="J136" s="240">
        <v>2617.1999999999998</v>
      </c>
      <c r="K136" s="240">
        <v>2524.6</v>
      </c>
      <c r="L136" s="240">
        <v>2311.5</v>
      </c>
      <c r="M136" s="240">
        <v>2410.1999999999998</v>
      </c>
      <c r="N136" s="240">
        <v>2372.3000000000002</v>
      </c>
      <c r="O136" s="241">
        <v>2782.4</v>
      </c>
      <c r="P136" s="239">
        <v>6590.7</v>
      </c>
      <c r="Q136" s="240">
        <v>7148.6</v>
      </c>
      <c r="R136" s="240">
        <v>7453.2999999999993</v>
      </c>
      <c r="S136" s="240">
        <v>7564.9</v>
      </c>
      <c r="T136" s="171">
        <v>2235.5</v>
      </c>
      <c r="U136" s="240">
        <v>2235.6999999999998</v>
      </c>
      <c r="V136" s="240">
        <v>1881.2</v>
      </c>
      <c r="W136" s="240">
        <v>1395.6</v>
      </c>
      <c r="X136" s="240">
        <v>1835.9</v>
      </c>
      <c r="Y136" s="240">
        <v>2038.9</v>
      </c>
      <c r="Z136" s="240">
        <v>2373.6</v>
      </c>
      <c r="AA136" s="240">
        <v>2270.9</v>
      </c>
      <c r="AB136" s="240">
        <v>2147.4</v>
      </c>
      <c r="AC136" s="240">
        <v>2200.6999999999998</v>
      </c>
      <c r="AD136" s="240">
        <v>2084.6999999999998</v>
      </c>
      <c r="AE136" s="241">
        <v>2549.6999999999998</v>
      </c>
      <c r="AF136" s="239">
        <v>6352.4</v>
      </c>
      <c r="AG136" s="240">
        <v>5270.4</v>
      </c>
      <c r="AH136" s="240">
        <v>6791.9</v>
      </c>
      <c r="AI136" s="242">
        <v>6835.0999999999995</v>
      </c>
      <c r="AJ136" s="171">
        <v>1775.6</v>
      </c>
      <c r="AK136" s="240">
        <v>1649.1</v>
      </c>
      <c r="AL136" s="240">
        <v>2017.8</v>
      </c>
      <c r="AM136" s="240">
        <v>2089.4</v>
      </c>
      <c r="AN136" s="240">
        <v>2301.4</v>
      </c>
      <c r="AO136" s="240">
        <v>2257.6999999999998</v>
      </c>
      <c r="AP136" s="240">
        <v>2535.9</v>
      </c>
      <c r="AQ136" s="240">
        <v>2373.8000000000002</v>
      </c>
      <c r="AR136" s="240">
        <v>2230.8000000000002</v>
      </c>
      <c r="AS136" s="240">
        <v>2334.6999999999998</v>
      </c>
      <c r="AT136" s="240">
        <v>2291.3000000000002</v>
      </c>
      <c r="AU136" s="241">
        <v>2724</v>
      </c>
      <c r="AV136" s="240">
        <v>5442.5</v>
      </c>
      <c r="AW136" s="240">
        <v>6648.5</v>
      </c>
      <c r="AX136" s="240">
        <v>7140.5000000000009</v>
      </c>
      <c r="AY136" s="242">
        <v>7350</v>
      </c>
      <c r="AZ136" s="171">
        <v>2034</v>
      </c>
      <c r="BA136" s="240">
        <v>2097</v>
      </c>
      <c r="BB136" s="240">
        <v>2293</v>
      </c>
      <c r="BC136" s="240">
        <v>2312.1</v>
      </c>
      <c r="BD136" s="240">
        <v>2402.9</v>
      </c>
      <c r="BE136" s="240">
        <v>2372.9</v>
      </c>
      <c r="BF136" s="240">
        <v>2670.4</v>
      </c>
      <c r="BG136" s="240">
        <v>2500.9</v>
      </c>
      <c r="BH136" s="240">
        <v>2334.1999999999998</v>
      </c>
      <c r="BI136" s="240">
        <v>2446.3000000000002</v>
      </c>
      <c r="BJ136" s="240">
        <v>2343.3000000000002</v>
      </c>
      <c r="BK136" s="241" t="s">
        <v>122</v>
      </c>
      <c r="BL136" s="240">
        <v>6424</v>
      </c>
      <c r="BM136" s="240">
        <v>7087.9</v>
      </c>
      <c r="BN136" s="240">
        <v>7505.5</v>
      </c>
      <c r="BO136" s="242" t="s">
        <v>122</v>
      </c>
    </row>
    <row r="137" spans="1:67" x14ac:dyDescent="0.3">
      <c r="A137" s="208"/>
      <c r="B137" s="222"/>
      <c r="C137" s="199" t="s">
        <v>31</v>
      </c>
      <c r="D137" s="239"/>
      <c r="E137" s="240"/>
      <c r="F137" s="240"/>
      <c r="G137" s="240"/>
      <c r="H137" s="240"/>
      <c r="I137" s="240"/>
      <c r="J137" s="240"/>
      <c r="K137" s="240"/>
      <c r="L137" s="240"/>
      <c r="M137" s="240"/>
      <c r="N137" s="240"/>
      <c r="O137" s="241"/>
      <c r="P137" s="239"/>
      <c r="Q137" s="240"/>
      <c r="R137" s="240"/>
      <c r="S137" s="240"/>
      <c r="T137" s="150">
        <v>4.248274575638869E-2</v>
      </c>
      <c r="U137" s="224">
        <v>6.360608943862979E-2</v>
      </c>
      <c r="V137" s="224">
        <v>-0.19754297658149558</v>
      </c>
      <c r="W137" s="224">
        <v>-0.38600967883853943</v>
      </c>
      <c r="X137" s="224">
        <v>-0.25726191439436852</v>
      </c>
      <c r="Y137" s="224">
        <v>-0.15180131458524007</v>
      </c>
      <c r="Z137" s="224">
        <v>-9.3076570380559345E-2</v>
      </c>
      <c r="AA137" s="224">
        <v>-0.10049116691753142</v>
      </c>
      <c r="AB137" s="224">
        <v>-7.0992861778066157E-2</v>
      </c>
      <c r="AC137" s="224">
        <v>-8.692224711642188E-2</v>
      </c>
      <c r="AD137" s="224">
        <v>-0.12123255911984165</v>
      </c>
      <c r="AE137" s="225">
        <v>-8.3632834962622291E-2</v>
      </c>
      <c r="AF137" s="223">
        <v>-3.6157009118910011E-2</v>
      </c>
      <c r="AG137" s="224">
        <v>-0.26273675964524529</v>
      </c>
      <c r="AH137" s="224">
        <v>-8.8739216186118866E-2</v>
      </c>
      <c r="AI137" s="226">
        <v>-9.6471863474732009E-2</v>
      </c>
      <c r="AJ137" s="150">
        <v>-0.20572578841422504</v>
      </c>
      <c r="AK137" s="224">
        <v>-0.26237867334615556</v>
      </c>
      <c r="AL137" s="224">
        <v>7.261322560068037E-2</v>
      </c>
      <c r="AM137" s="224">
        <v>0.49713384924047022</v>
      </c>
      <c r="AN137" s="224">
        <v>0.25355411514788384</v>
      </c>
      <c r="AO137" s="224">
        <v>0.10731276668791982</v>
      </c>
      <c r="AP137" s="224">
        <v>6.8377148634984911E-2</v>
      </c>
      <c r="AQ137" s="224">
        <v>4.5312431194680564E-2</v>
      </c>
      <c r="AR137" s="224">
        <v>3.8837664151997804E-2</v>
      </c>
      <c r="AS137" s="224">
        <v>6.0889716908256467E-2</v>
      </c>
      <c r="AT137" s="224">
        <v>9.9102988439583817E-2</v>
      </c>
      <c r="AU137" s="225">
        <v>6.8360983645134793E-2</v>
      </c>
      <c r="AV137" s="224">
        <v>-0.14323720168755111</v>
      </c>
      <c r="AW137" s="224">
        <v>0.26147920461445062</v>
      </c>
      <c r="AX137" s="224">
        <v>5.1325844020082938E-2</v>
      </c>
      <c r="AY137" s="226">
        <v>7.5331743500460943E-2</v>
      </c>
      <c r="AZ137" s="150">
        <v>0.14552827213336342</v>
      </c>
      <c r="BA137" s="224">
        <v>0.2716026923776606</v>
      </c>
      <c r="BB137" s="224">
        <v>0.13638616314798296</v>
      </c>
      <c r="BC137" s="224">
        <v>0.10658562266679421</v>
      </c>
      <c r="BD137" s="224">
        <v>4.4103589119666289E-2</v>
      </c>
      <c r="BE137" s="224">
        <v>5.102537981131252E-2</v>
      </c>
      <c r="BF137" s="224">
        <v>5.303836902086044E-2</v>
      </c>
      <c r="BG137" s="224">
        <v>5.3542842699469163E-2</v>
      </c>
      <c r="BH137" s="224">
        <v>4.6351084812623108E-2</v>
      </c>
      <c r="BI137" s="224">
        <v>4.7800573949543998E-2</v>
      </c>
      <c r="BJ137" s="224">
        <v>2.2694540217343864E-2</v>
      </c>
      <c r="BK137" s="225" t="s">
        <v>122</v>
      </c>
      <c r="BL137" s="224">
        <v>0.18033991731740928</v>
      </c>
      <c r="BM137" s="224">
        <v>6.6090095510265415E-2</v>
      </c>
      <c r="BN137" s="224">
        <v>5.1116868566626852E-2</v>
      </c>
      <c r="BO137" s="226" t="s">
        <v>122</v>
      </c>
    </row>
    <row r="138" spans="1:67" x14ac:dyDescent="0.3">
      <c r="A138" s="236"/>
      <c r="B138" s="222"/>
      <c r="C138" s="199" t="s">
        <v>97</v>
      </c>
      <c r="D138" s="239">
        <v>32797</v>
      </c>
      <c r="E138" s="240">
        <v>32613</v>
      </c>
      <c r="F138" s="240">
        <v>36536</v>
      </c>
      <c r="G138" s="240">
        <v>34228</v>
      </c>
      <c r="H138" s="240">
        <v>37821</v>
      </c>
      <c r="I138" s="240">
        <v>36131</v>
      </c>
      <c r="J138" s="240">
        <v>38078</v>
      </c>
      <c r="K138" s="240">
        <v>36515</v>
      </c>
      <c r="L138" s="240">
        <v>35029</v>
      </c>
      <c r="M138" s="240">
        <v>36500</v>
      </c>
      <c r="N138" s="240">
        <v>34912</v>
      </c>
      <c r="O138" s="241">
        <v>37873</v>
      </c>
      <c r="P138" s="239">
        <v>101946</v>
      </c>
      <c r="Q138" s="240">
        <v>108180</v>
      </c>
      <c r="R138" s="240">
        <v>109622</v>
      </c>
      <c r="S138" s="240">
        <v>109285</v>
      </c>
      <c r="T138" s="171">
        <v>33348</v>
      </c>
      <c r="U138" s="240">
        <v>33848</v>
      </c>
      <c r="V138" s="240">
        <v>25073</v>
      </c>
      <c r="W138" s="240">
        <v>16710</v>
      </c>
      <c r="X138" s="240">
        <v>23784</v>
      </c>
      <c r="Y138" s="240">
        <v>27468</v>
      </c>
      <c r="Z138" s="240">
        <v>31304</v>
      </c>
      <c r="AA138" s="240">
        <v>30450</v>
      </c>
      <c r="AB138" s="240">
        <v>29639</v>
      </c>
      <c r="AC138" s="240">
        <v>30185</v>
      </c>
      <c r="AD138" s="240">
        <v>27768</v>
      </c>
      <c r="AE138" s="241">
        <v>31081</v>
      </c>
      <c r="AF138" s="239">
        <v>92269</v>
      </c>
      <c r="AG138" s="240">
        <v>67962</v>
      </c>
      <c r="AH138" s="240">
        <v>91393</v>
      </c>
      <c r="AI138" s="242">
        <v>89034</v>
      </c>
      <c r="AJ138" s="171">
        <v>22506</v>
      </c>
      <c r="AK138" s="240">
        <v>20368</v>
      </c>
      <c r="AL138" s="240">
        <v>25576</v>
      </c>
      <c r="AM138" s="240">
        <v>27216</v>
      </c>
      <c r="AN138" s="240">
        <v>30999</v>
      </c>
      <c r="AO138" s="240">
        <v>30231</v>
      </c>
      <c r="AP138" s="240">
        <v>32359</v>
      </c>
      <c r="AQ138" s="240">
        <v>30777</v>
      </c>
      <c r="AR138" s="240">
        <v>29937</v>
      </c>
      <c r="AS138" s="240">
        <v>31522</v>
      </c>
      <c r="AT138" s="240">
        <v>30361</v>
      </c>
      <c r="AU138" s="241">
        <v>33000</v>
      </c>
      <c r="AV138" s="240">
        <v>68450</v>
      </c>
      <c r="AW138" s="240">
        <v>88446</v>
      </c>
      <c r="AX138" s="240">
        <v>93073</v>
      </c>
      <c r="AY138" s="242">
        <v>94883</v>
      </c>
      <c r="AZ138" s="171">
        <v>27022</v>
      </c>
      <c r="BA138" s="240">
        <v>27978</v>
      </c>
      <c r="BB138" s="240">
        <v>30521</v>
      </c>
      <c r="BC138" s="240">
        <v>30549</v>
      </c>
      <c r="BD138" s="240">
        <v>32443</v>
      </c>
      <c r="BE138" s="240">
        <v>31702</v>
      </c>
      <c r="BF138" s="240">
        <v>34311</v>
      </c>
      <c r="BG138" s="240">
        <v>32288</v>
      </c>
      <c r="BH138" s="240">
        <v>31053</v>
      </c>
      <c r="BI138" s="240">
        <v>32404</v>
      </c>
      <c r="BJ138" s="240">
        <v>30857</v>
      </c>
      <c r="BK138" s="241" t="s">
        <v>122</v>
      </c>
      <c r="BL138" s="240">
        <v>85521</v>
      </c>
      <c r="BM138" s="240">
        <v>94694</v>
      </c>
      <c r="BN138" s="240">
        <v>97652</v>
      </c>
      <c r="BO138" s="242" t="s">
        <v>122</v>
      </c>
    </row>
    <row r="139" spans="1:67" x14ac:dyDescent="0.3">
      <c r="A139" s="209"/>
      <c r="B139" s="222"/>
      <c r="C139" s="199" t="s">
        <v>31</v>
      </c>
      <c r="D139" s="239"/>
      <c r="E139" s="240"/>
      <c r="F139" s="240"/>
      <c r="G139" s="240"/>
      <c r="H139" s="240"/>
      <c r="I139" s="240"/>
      <c r="J139" s="240"/>
      <c r="K139" s="240"/>
      <c r="L139" s="240"/>
      <c r="M139" s="240"/>
      <c r="N139" s="240"/>
      <c r="O139" s="241"/>
      <c r="P139" s="239"/>
      <c r="Q139" s="240"/>
      <c r="R139" s="240"/>
      <c r="S139" s="240"/>
      <c r="T139" s="150">
        <v>1.680031710217398E-2</v>
      </c>
      <c r="U139" s="224">
        <v>3.7868334713151194E-2</v>
      </c>
      <c r="V139" s="224">
        <v>-0.31374534705495949</v>
      </c>
      <c r="W139" s="224">
        <v>-0.51180320205679564</v>
      </c>
      <c r="X139" s="224">
        <v>-0.3711430157848814</v>
      </c>
      <c r="Y139" s="224">
        <v>-0.23976640557969611</v>
      </c>
      <c r="Z139" s="224">
        <v>-0.17789799884447713</v>
      </c>
      <c r="AA139" s="224">
        <v>-0.16609612488018621</v>
      </c>
      <c r="AB139" s="224">
        <v>-0.1538725056381855</v>
      </c>
      <c r="AC139" s="224">
        <v>-0.17301369863013699</v>
      </c>
      <c r="AD139" s="224">
        <v>-0.20462878093492209</v>
      </c>
      <c r="AE139" s="225">
        <v>-0.17933620257175295</v>
      </c>
      <c r="AF139" s="223">
        <v>-9.4922802267867298E-2</v>
      </c>
      <c r="AG139" s="224">
        <v>-0.37176927343316696</v>
      </c>
      <c r="AH139" s="224">
        <v>-0.16628961339877033</v>
      </c>
      <c r="AI139" s="226">
        <v>-0.18530447911424258</v>
      </c>
      <c r="AJ139" s="150">
        <v>-0.32511694854264123</v>
      </c>
      <c r="AK139" s="224">
        <v>-0.39825100449066414</v>
      </c>
      <c r="AL139" s="224">
        <v>2.0061420651697043E-2</v>
      </c>
      <c r="AM139" s="224">
        <v>0.62872531418312383</v>
      </c>
      <c r="AN139" s="224">
        <v>0.30335519677093847</v>
      </c>
      <c r="AO139" s="224">
        <v>0.10058977719528178</v>
      </c>
      <c r="AP139" s="224">
        <v>3.3701763352926142E-2</v>
      </c>
      <c r="AQ139" s="224">
        <v>1.0738916256157636E-2</v>
      </c>
      <c r="AR139" s="224">
        <v>1.0054320321198421E-2</v>
      </c>
      <c r="AS139" s="224">
        <v>4.4293523273148915E-2</v>
      </c>
      <c r="AT139" s="224">
        <v>9.3380870066263319E-2</v>
      </c>
      <c r="AU139" s="225">
        <v>6.1741900196261384E-2</v>
      </c>
      <c r="AV139" s="224">
        <v>-0.25814737344070054</v>
      </c>
      <c r="AW139" s="224">
        <v>0.30140372561137108</v>
      </c>
      <c r="AX139" s="224">
        <v>1.8382151805936997E-2</v>
      </c>
      <c r="AY139" s="226">
        <v>6.5694004537592374E-2</v>
      </c>
      <c r="AZ139" s="150">
        <v>0.20065760241713321</v>
      </c>
      <c r="BA139" s="224">
        <v>0.37362529457973293</v>
      </c>
      <c r="BB139" s="224">
        <v>0.19334532374100719</v>
      </c>
      <c r="BC139" s="224">
        <v>0.12246472663139329</v>
      </c>
      <c r="BD139" s="224">
        <v>4.6582147811219714E-2</v>
      </c>
      <c r="BE139" s="224">
        <v>4.8658661638715225E-2</v>
      </c>
      <c r="BF139" s="224">
        <v>6.0323248555270562E-2</v>
      </c>
      <c r="BG139" s="224">
        <v>4.9095103486369689E-2</v>
      </c>
      <c r="BH139" s="224">
        <v>3.7278284397234192E-2</v>
      </c>
      <c r="BI139" s="224">
        <v>2.7980458092760611E-2</v>
      </c>
      <c r="BJ139" s="224">
        <v>1.6336747801455814E-2</v>
      </c>
      <c r="BK139" s="225" t="s">
        <v>122</v>
      </c>
      <c r="BL139" s="224">
        <v>0.24939371804236668</v>
      </c>
      <c r="BM139" s="224">
        <v>7.0641973633629562E-2</v>
      </c>
      <c r="BN139" s="224">
        <v>4.9197941400835901E-2</v>
      </c>
      <c r="BO139" s="226" t="s">
        <v>122</v>
      </c>
    </row>
    <row r="140" spans="1:67" x14ac:dyDescent="0.3">
      <c r="A140" s="236"/>
      <c r="B140" s="222"/>
      <c r="C140" s="199" t="s">
        <v>98</v>
      </c>
      <c r="D140" s="239">
        <v>65.384029027045159</v>
      </c>
      <c r="E140" s="240">
        <v>64.452825560359372</v>
      </c>
      <c r="F140" s="240">
        <v>64.16411210860521</v>
      </c>
      <c r="G140" s="240">
        <v>66.407619492812898</v>
      </c>
      <c r="H140" s="240">
        <v>65.355225932682899</v>
      </c>
      <c r="I140" s="240">
        <v>66.53012648418256</v>
      </c>
      <c r="J140" s="240">
        <v>68.732601502179733</v>
      </c>
      <c r="K140" s="240">
        <v>69.138710119129129</v>
      </c>
      <c r="L140" s="240">
        <v>65.988181221273805</v>
      </c>
      <c r="M140" s="240">
        <v>66.032876712328772</v>
      </c>
      <c r="N140" s="240">
        <v>67.950847846012834</v>
      </c>
      <c r="O140" s="241">
        <v>73.466585694294082</v>
      </c>
      <c r="P140" s="239">
        <v>64.648931787416871</v>
      </c>
      <c r="Q140" s="240">
        <v>66.080606396746163</v>
      </c>
      <c r="R140" s="240">
        <v>67.990914232544554</v>
      </c>
      <c r="S140" s="240">
        <v>69.221759619343914</v>
      </c>
      <c r="T140" s="171">
        <v>67.035504378073654</v>
      </c>
      <c r="U140" s="240">
        <v>66.051169936185303</v>
      </c>
      <c r="V140" s="240">
        <v>75.028915566545692</v>
      </c>
      <c r="W140" s="240">
        <v>83.518850987432671</v>
      </c>
      <c r="X140" s="240">
        <v>77.190548267743026</v>
      </c>
      <c r="Y140" s="240">
        <v>74.228192806174462</v>
      </c>
      <c r="Z140" s="240">
        <v>75.824175824175825</v>
      </c>
      <c r="AA140" s="240">
        <v>74.577996715927753</v>
      </c>
      <c r="AB140" s="240">
        <v>72.451837106515072</v>
      </c>
      <c r="AC140" s="240">
        <v>72.907073049527909</v>
      </c>
      <c r="AD140" s="240">
        <v>75.075626620570432</v>
      </c>
      <c r="AE140" s="241">
        <v>82.034040088800225</v>
      </c>
      <c r="AF140" s="239">
        <v>68.846524834993332</v>
      </c>
      <c r="AG140" s="240">
        <v>77.549218681027639</v>
      </c>
      <c r="AH140" s="240">
        <v>74.315319554013982</v>
      </c>
      <c r="AI140" s="242">
        <v>76.769548711728092</v>
      </c>
      <c r="AJ140" s="171">
        <v>78.89451701768418</v>
      </c>
      <c r="AK140" s="240">
        <v>80.965239591516109</v>
      </c>
      <c r="AL140" s="240">
        <v>78.894275883640915</v>
      </c>
      <c r="AM140" s="240">
        <v>76.771017048794832</v>
      </c>
      <c r="AN140" s="240">
        <v>74.241104551759733</v>
      </c>
      <c r="AO140" s="240">
        <v>74.681618206476799</v>
      </c>
      <c r="AP140" s="240">
        <v>78.367687505794365</v>
      </c>
      <c r="AQ140" s="240">
        <v>77.129024921207389</v>
      </c>
      <c r="AR140" s="240">
        <v>74.516484617697159</v>
      </c>
      <c r="AS140" s="240">
        <v>74.065731869805219</v>
      </c>
      <c r="AT140" s="240">
        <v>75.468528704588124</v>
      </c>
      <c r="AU140" s="241">
        <v>82.545454545454547</v>
      </c>
      <c r="AV140" s="240">
        <v>79.510591672753833</v>
      </c>
      <c r="AW140" s="240">
        <v>75.170160323813406</v>
      </c>
      <c r="AX140" s="240">
        <v>76.719349327946887</v>
      </c>
      <c r="AY140" s="242">
        <v>77.463823867289193</v>
      </c>
      <c r="AZ140" s="171">
        <v>75.272000592110132</v>
      </c>
      <c r="BA140" s="240">
        <v>74.951747801844306</v>
      </c>
      <c r="BB140" s="240">
        <v>75.128599980341406</v>
      </c>
      <c r="BC140" s="240">
        <v>75.684965137975055</v>
      </c>
      <c r="BD140" s="240">
        <v>74.065283728385168</v>
      </c>
      <c r="BE140" s="240">
        <v>74.850167181881275</v>
      </c>
      <c r="BF140" s="240">
        <v>77.829267581825064</v>
      </c>
      <c r="BG140" s="240">
        <v>77.456020812685821</v>
      </c>
      <c r="BH140" s="240">
        <v>75.168260715550829</v>
      </c>
      <c r="BI140" s="240">
        <v>75.493766201703494</v>
      </c>
      <c r="BJ140" s="240">
        <v>75.940629354765534</v>
      </c>
      <c r="BK140" s="241" t="s">
        <v>122</v>
      </c>
      <c r="BL140" s="240">
        <v>75.116053367009272</v>
      </c>
      <c r="BM140" s="240">
        <v>74.850571313916404</v>
      </c>
      <c r="BN140" s="240">
        <v>76.859664932617861</v>
      </c>
      <c r="BO140" s="242" t="s">
        <v>122</v>
      </c>
    </row>
    <row r="141" spans="1:67" x14ac:dyDescent="0.3">
      <c r="A141" s="236"/>
      <c r="B141" s="222"/>
      <c r="C141" s="199" t="s">
        <v>31</v>
      </c>
      <c r="D141" s="239"/>
      <c r="E141" s="240"/>
      <c r="F141" s="240"/>
      <c r="G141" s="240"/>
      <c r="H141" s="240"/>
      <c r="I141" s="240"/>
      <c r="J141" s="240"/>
      <c r="K141" s="240"/>
      <c r="L141" s="240"/>
      <c r="M141" s="240"/>
      <c r="N141" s="240"/>
      <c r="O141" s="241"/>
      <c r="P141" s="239"/>
      <c r="Q141" s="240"/>
      <c r="R141" s="240"/>
      <c r="S141" s="240"/>
      <c r="T141" s="150">
        <v>2.5258084819847763E-2</v>
      </c>
      <c r="U141" s="224">
        <v>2.479867037526693E-2</v>
      </c>
      <c r="V141" s="224">
        <v>0.16932835351248282</v>
      </c>
      <c r="W141" s="224">
        <v>0.25766970153886742</v>
      </c>
      <c r="X141" s="224">
        <v>0.18109221054871311</v>
      </c>
      <c r="Y141" s="224">
        <v>0.11570797665358575</v>
      </c>
      <c r="Z141" s="224">
        <v>0.10317628268109705</v>
      </c>
      <c r="AA141" s="224">
        <v>7.8672086699715496E-2</v>
      </c>
      <c r="AB141" s="224">
        <v>9.7951720529576597E-2</v>
      </c>
      <c r="AC141" s="224">
        <v>0.10410263310421064</v>
      </c>
      <c r="AD141" s="224">
        <v>0.1048519481420372</v>
      </c>
      <c r="AE141" s="225">
        <v>0.11661702137835364</v>
      </c>
      <c r="AF141" s="223">
        <v>6.4929039529675131E-2</v>
      </c>
      <c r="AG141" s="224">
        <v>0.17355488863743532</v>
      </c>
      <c r="AH141" s="224">
        <v>9.3018389190039533E-2</v>
      </c>
      <c r="AI141" s="226">
        <v>0.10903781027656743</v>
      </c>
      <c r="AJ141" s="150">
        <v>0.17690644308017525</v>
      </c>
      <c r="AK141" s="224">
        <v>0.2257956924872018</v>
      </c>
      <c r="AL141" s="224">
        <v>5.1518275159753636E-2</v>
      </c>
      <c r="AM141" s="224">
        <v>-8.0794142386527878E-2</v>
      </c>
      <c r="AN141" s="224">
        <v>-3.8209907588074854E-2</v>
      </c>
      <c r="AO141" s="224">
        <v>6.1085334717271931E-3</v>
      </c>
      <c r="AP141" s="224">
        <v>3.3544864206853209E-2</v>
      </c>
      <c r="AQ141" s="224">
        <v>3.4206177661176139E-2</v>
      </c>
      <c r="AR141" s="224">
        <v>2.8496827597991006E-2</v>
      </c>
      <c r="AS141" s="224">
        <v>1.5892269046244651E-2</v>
      </c>
      <c r="AT141" s="224">
        <v>5.2334173113653126E-3</v>
      </c>
      <c r="AU141" s="225">
        <v>6.2341737174071363E-3</v>
      </c>
      <c r="AV141" s="224">
        <v>0.15489622552945717</v>
      </c>
      <c r="AW141" s="224">
        <v>-3.0678044185070155E-2</v>
      </c>
      <c r="AX141" s="224">
        <v>3.2349047119222894E-2</v>
      </c>
      <c r="AY141" s="226">
        <v>9.0436268964941384E-3</v>
      </c>
      <c r="AZ141" s="150">
        <v>-4.5915946538617664E-2</v>
      </c>
      <c r="BA141" s="224">
        <v>-7.4272512747580677E-2</v>
      </c>
      <c r="BB141" s="224">
        <v>-4.7730660572300652E-2</v>
      </c>
      <c r="BC141" s="224">
        <v>-1.4146639611788567E-2</v>
      </c>
      <c r="BD141" s="224">
        <v>-2.3682409419432241E-3</v>
      </c>
      <c r="BE141" s="224">
        <v>2.2569004187680975E-3</v>
      </c>
      <c r="BF141" s="224">
        <v>-6.8704327141143546E-3</v>
      </c>
      <c r="BG141" s="224">
        <v>4.2395958176896622E-3</v>
      </c>
      <c r="BH141" s="224">
        <v>8.746737063584956E-3</v>
      </c>
      <c r="BI141" s="224">
        <v>1.92806348610517E-2</v>
      </c>
      <c r="BJ141" s="224">
        <v>6.2555963165174099E-3</v>
      </c>
      <c r="BK141" s="225" t="s">
        <v>122</v>
      </c>
      <c r="BL141" s="224">
        <v>-5.5269847869217313E-2</v>
      </c>
      <c r="BM141" s="224">
        <v>-4.2515408843122751E-3</v>
      </c>
      <c r="BN141" s="224">
        <v>1.8289467507235566E-3</v>
      </c>
      <c r="BO141" s="226" t="s">
        <v>122</v>
      </c>
    </row>
    <row r="142" spans="1:67" ht="24.6" x14ac:dyDescent="0.3">
      <c r="A142" s="213" t="s">
        <v>104</v>
      </c>
      <c r="B142" s="222"/>
      <c r="C142" s="199" t="s">
        <v>96</v>
      </c>
      <c r="D142" s="239">
        <v>31.3</v>
      </c>
      <c r="E142" s="240">
        <v>31.7</v>
      </c>
      <c r="F142" s="240">
        <v>37.1</v>
      </c>
      <c r="G142" s="240">
        <v>37.5</v>
      </c>
      <c r="H142" s="240">
        <v>37.700000000000003</v>
      </c>
      <c r="I142" s="240">
        <v>38</v>
      </c>
      <c r="J142" s="240">
        <v>39</v>
      </c>
      <c r="K142" s="240">
        <v>37.799999999999997</v>
      </c>
      <c r="L142" s="240">
        <v>35.6</v>
      </c>
      <c r="M142" s="240">
        <v>35.700000000000003</v>
      </c>
      <c r="N142" s="240">
        <v>34.299999999999997</v>
      </c>
      <c r="O142" s="241">
        <v>34.5</v>
      </c>
      <c r="P142" s="239">
        <v>100.1</v>
      </c>
      <c r="Q142" s="240">
        <v>113.2</v>
      </c>
      <c r="R142" s="240">
        <v>112.4</v>
      </c>
      <c r="S142" s="240">
        <v>104.5</v>
      </c>
      <c r="T142" s="171">
        <v>29.3</v>
      </c>
      <c r="U142" s="240">
        <v>29.7</v>
      </c>
      <c r="V142" s="240">
        <v>23.6</v>
      </c>
      <c r="W142" s="240">
        <v>13</v>
      </c>
      <c r="X142" s="240">
        <v>16.2</v>
      </c>
      <c r="Y142" s="240">
        <v>20</v>
      </c>
      <c r="Z142" s="240">
        <v>24.4</v>
      </c>
      <c r="AA142" s="240">
        <v>22.4</v>
      </c>
      <c r="AB142" s="240">
        <v>23.6</v>
      </c>
      <c r="AC142" s="240">
        <v>24.3</v>
      </c>
      <c r="AD142" s="240">
        <v>21.5</v>
      </c>
      <c r="AE142" s="241">
        <v>22.5</v>
      </c>
      <c r="AF142" s="239">
        <v>82.6</v>
      </c>
      <c r="AG142" s="240">
        <v>49.2</v>
      </c>
      <c r="AH142" s="240">
        <v>70.400000000000006</v>
      </c>
      <c r="AI142" s="242">
        <v>68.3</v>
      </c>
      <c r="AJ142" s="171">
        <v>17.899999999999999</v>
      </c>
      <c r="AK142" s="240">
        <v>19.5</v>
      </c>
      <c r="AL142" s="240">
        <v>23.1</v>
      </c>
      <c r="AM142" s="240">
        <v>21.6</v>
      </c>
      <c r="AN142" s="240">
        <v>23.4</v>
      </c>
      <c r="AO142" s="240">
        <v>26.6</v>
      </c>
      <c r="AP142" s="240">
        <v>28.6</v>
      </c>
      <c r="AQ142" s="240">
        <v>27.4</v>
      </c>
      <c r="AR142" s="240">
        <v>28.7</v>
      </c>
      <c r="AS142" s="240">
        <v>29.9</v>
      </c>
      <c r="AT142" s="240">
        <v>27.2</v>
      </c>
      <c r="AU142" s="241">
        <v>26.3</v>
      </c>
      <c r="AV142" s="240">
        <v>60.5</v>
      </c>
      <c r="AW142" s="240">
        <v>71.599999999999994</v>
      </c>
      <c r="AX142" s="240">
        <v>84.7</v>
      </c>
      <c r="AY142" s="242">
        <v>83.399999999999991</v>
      </c>
      <c r="AZ142" s="171">
        <v>20.9</v>
      </c>
      <c r="BA142" s="240">
        <v>22.7</v>
      </c>
      <c r="BB142" s="240">
        <v>27.1</v>
      </c>
      <c r="BC142" s="240">
        <v>27.4</v>
      </c>
      <c r="BD142" s="240">
        <v>29.4</v>
      </c>
      <c r="BE142" s="240">
        <v>31.7</v>
      </c>
      <c r="BF142" s="240">
        <v>33.299999999999997</v>
      </c>
      <c r="BG142" s="240">
        <v>31.2</v>
      </c>
      <c r="BH142" s="240">
        <v>30.7</v>
      </c>
      <c r="BI142" s="240">
        <v>30.8</v>
      </c>
      <c r="BJ142" s="240">
        <v>28.1</v>
      </c>
      <c r="BK142" s="241" t="s">
        <v>122</v>
      </c>
      <c r="BL142" s="240">
        <v>70.699999999999989</v>
      </c>
      <c r="BM142" s="240">
        <v>88.5</v>
      </c>
      <c r="BN142" s="240">
        <v>95.2</v>
      </c>
      <c r="BO142" s="242" t="s">
        <v>122</v>
      </c>
    </row>
    <row r="143" spans="1:67" x14ac:dyDescent="0.3">
      <c r="A143" s="208"/>
      <c r="B143" s="222"/>
      <c r="C143" s="199" t="s">
        <v>31</v>
      </c>
      <c r="D143" s="239"/>
      <c r="E143" s="240"/>
      <c r="F143" s="240"/>
      <c r="G143" s="240"/>
      <c r="H143" s="240"/>
      <c r="I143" s="240"/>
      <c r="J143" s="240"/>
      <c r="K143" s="240"/>
      <c r="L143" s="240"/>
      <c r="M143" s="240"/>
      <c r="N143" s="240"/>
      <c r="O143" s="241"/>
      <c r="P143" s="239"/>
      <c r="Q143" s="240"/>
      <c r="R143" s="240"/>
      <c r="S143" s="240"/>
      <c r="T143" s="150">
        <v>-6.3897763578274758E-2</v>
      </c>
      <c r="U143" s="224">
        <v>-6.3091482649842268E-2</v>
      </c>
      <c r="V143" s="224">
        <v>-0.36388140161725063</v>
      </c>
      <c r="W143" s="224">
        <v>-0.65333333333333332</v>
      </c>
      <c r="X143" s="224">
        <v>-0.57029177718832902</v>
      </c>
      <c r="Y143" s="224">
        <v>-0.47368421052631576</v>
      </c>
      <c r="Z143" s="224">
        <v>-0.37435897435897442</v>
      </c>
      <c r="AA143" s="224">
        <v>-0.40740740740740738</v>
      </c>
      <c r="AB143" s="224">
        <v>-0.33707865168539325</v>
      </c>
      <c r="AC143" s="224">
        <v>-0.31932773109243701</v>
      </c>
      <c r="AD143" s="224">
        <v>-0.37317784256559761</v>
      </c>
      <c r="AE143" s="225">
        <v>-0.34782608695652173</v>
      </c>
      <c r="AF143" s="223">
        <v>-0.17482517482517484</v>
      </c>
      <c r="AG143" s="224">
        <v>-0.56537102473498235</v>
      </c>
      <c r="AH143" s="224">
        <v>-0.37366548042704623</v>
      </c>
      <c r="AI143" s="226">
        <v>-0.34641148325358856</v>
      </c>
      <c r="AJ143" s="150">
        <v>-0.38907849829351543</v>
      </c>
      <c r="AK143" s="224">
        <v>-0.34343434343434343</v>
      </c>
      <c r="AL143" s="224">
        <v>-2.1186440677966101E-2</v>
      </c>
      <c r="AM143" s="224">
        <v>0.66153846153846163</v>
      </c>
      <c r="AN143" s="224">
        <v>0.44444444444444442</v>
      </c>
      <c r="AO143" s="224">
        <v>0.33000000000000007</v>
      </c>
      <c r="AP143" s="224">
        <v>0.17213114754098374</v>
      </c>
      <c r="AQ143" s="224">
        <v>0.22321428571428573</v>
      </c>
      <c r="AR143" s="224">
        <v>0.21610169491525413</v>
      </c>
      <c r="AS143" s="224">
        <v>0.23045267489711924</v>
      </c>
      <c r="AT143" s="224">
        <v>0.26511627906976742</v>
      </c>
      <c r="AU143" s="225">
        <v>0.16888888888888892</v>
      </c>
      <c r="AV143" s="224">
        <v>-0.26755447941888616</v>
      </c>
      <c r="AW143" s="224">
        <v>0.45528455284552827</v>
      </c>
      <c r="AX143" s="224">
        <v>0.20312499999999994</v>
      </c>
      <c r="AY143" s="226">
        <v>0.2210834553440702</v>
      </c>
      <c r="AZ143" s="150">
        <v>0.16759776536312851</v>
      </c>
      <c r="BA143" s="224">
        <v>0.16410256410256407</v>
      </c>
      <c r="BB143" s="224">
        <v>0.17316017316017315</v>
      </c>
      <c r="BC143" s="224">
        <v>0.26851851851851838</v>
      </c>
      <c r="BD143" s="224">
        <v>0.25641025641025644</v>
      </c>
      <c r="BE143" s="224">
        <v>0.19172932330827058</v>
      </c>
      <c r="BF143" s="224">
        <v>0.16433566433566418</v>
      </c>
      <c r="BG143" s="224">
        <v>0.13868613138686134</v>
      </c>
      <c r="BH143" s="224">
        <v>6.968641114982578E-2</v>
      </c>
      <c r="BI143" s="224">
        <v>3.0100334448160609E-2</v>
      </c>
      <c r="BJ143" s="224">
        <v>3.3088235294117724E-2</v>
      </c>
      <c r="BK143" s="225" t="s">
        <v>122</v>
      </c>
      <c r="BL143" s="224">
        <v>0.16859504132231387</v>
      </c>
      <c r="BM143" s="224">
        <v>0.23603351955307272</v>
      </c>
      <c r="BN143" s="224">
        <v>0.12396694214876032</v>
      </c>
      <c r="BO143" s="226" t="s">
        <v>122</v>
      </c>
    </row>
    <row r="144" spans="1:67" x14ac:dyDescent="0.3">
      <c r="A144" s="236"/>
      <c r="B144" s="222"/>
      <c r="C144" s="199" t="s">
        <v>97</v>
      </c>
      <c r="D144" s="239">
        <v>263</v>
      </c>
      <c r="E144" s="240">
        <v>277</v>
      </c>
      <c r="F144" s="240">
        <v>311</v>
      </c>
      <c r="G144" s="240">
        <v>318</v>
      </c>
      <c r="H144" s="240">
        <v>316</v>
      </c>
      <c r="I144" s="240">
        <v>334</v>
      </c>
      <c r="J144" s="240">
        <v>342</v>
      </c>
      <c r="K144" s="240">
        <v>334</v>
      </c>
      <c r="L144" s="240">
        <v>322</v>
      </c>
      <c r="M144" s="240">
        <v>314</v>
      </c>
      <c r="N144" s="240">
        <v>291</v>
      </c>
      <c r="O144" s="241">
        <v>270</v>
      </c>
      <c r="P144" s="239">
        <v>851</v>
      </c>
      <c r="Q144" s="240">
        <v>968</v>
      </c>
      <c r="R144" s="240">
        <v>998</v>
      </c>
      <c r="S144" s="240">
        <v>875</v>
      </c>
      <c r="T144" s="171">
        <v>241</v>
      </c>
      <c r="U144" s="240">
        <v>261</v>
      </c>
      <c r="V144" s="240">
        <v>183</v>
      </c>
      <c r="W144" s="240">
        <v>86</v>
      </c>
      <c r="X144" s="240">
        <v>120</v>
      </c>
      <c r="Y144" s="240">
        <v>157</v>
      </c>
      <c r="Z144" s="240">
        <v>189</v>
      </c>
      <c r="AA144" s="240">
        <v>181</v>
      </c>
      <c r="AB144" s="240">
        <v>193</v>
      </c>
      <c r="AC144" s="240">
        <v>192</v>
      </c>
      <c r="AD144" s="240">
        <v>164</v>
      </c>
      <c r="AE144" s="241">
        <v>156</v>
      </c>
      <c r="AF144" s="239">
        <v>685</v>
      </c>
      <c r="AG144" s="240">
        <v>363</v>
      </c>
      <c r="AH144" s="240">
        <v>563</v>
      </c>
      <c r="AI144" s="242">
        <v>512</v>
      </c>
      <c r="AJ144" s="171">
        <v>134</v>
      </c>
      <c r="AK144" s="240">
        <v>150</v>
      </c>
      <c r="AL144" s="240">
        <v>176</v>
      </c>
      <c r="AM144" s="240">
        <v>159</v>
      </c>
      <c r="AN144" s="240">
        <v>182</v>
      </c>
      <c r="AO144" s="240">
        <v>209</v>
      </c>
      <c r="AP144" s="240">
        <v>217</v>
      </c>
      <c r="AQ144" s="240">
        <v>215</v>
      </c>
      <c r="AR144" s="240">
        <v>230</v>
      </c>
      <c r="AS144" s="240">
        <v>237</v>
      </c>
      <c r="AT144" s="240">
        <v>217</v>
      </c>
      <c r="AU144" s="241">
        <v>191</v>
      </c>
      <c r="AV144" s="240">
        <v>460</v>
      </c>
      <c r="AW144" s="240">
        <v>550</v>
      </c>
      <c r="AX144" s="240">
        <v>662</v>
      </c>
      <c r="AY144" s="242">
        <v>645</v>
      </c>
      <c r="AZ144" s="171">
        <v>163</v>
      </c>
      <c r="BA144" s="240">
        <v>183</v>
      </c>
      <c r="BB144" s="240">
        <v>216</v>
      </c>
      <c r="BC144" s="240">
        <v>218</v>
      </c>
      <c r="BD144" s="240">
        <v>242</v>
      </c>
      <c r="BE144" s="240">
        <v>257</v>
      </c>
      <c r="BF144" s="240">
        <v>260</v>
      </c>
      <c r="BG144" s="240">
        <v>252</v>
      </c>
      <c r="BH144" s="240">
        <v>249</v>
      </c>
      <c r="BI144" s="240">
        <v>252</v>
      </c>
      <c r="BJ144" s="240">
        <v>230</v>
      </c>
      <c r="BK144" s="241" t="s">
        <v>122</v>
      </c>
      <c r="BL144" s="240">
        <v>562</v>
      </c>
      <c r="BM144" s="240">
        <v>717</v>
      </c>
      <c r="BN144" s="240">
        <v>761</v>
      </c>
      <c r="BO144" s="242" t="s">
        <v>122</v>
      </c>
    </row>
    <row r="145" spans="1:67" x14ac:dyDescent="0.3">
      <c r="A145" s="209"/>
      <c r="B145" s="222"/>
      <c r="C145" s="199" t="s">
        <v>31</v>
      </c>
      <c r="D145" s="239"/>
      <c r="E145" s="240"/>
      <c r="F145" s="240"/>
      <c r="G145" s="240"/>
      <c r="H145" s="240"/>
      <c r="I145" s="240"/>
      <c r="J145" s="240"/>
      <c r="K145" s="240"/>
      <c r="L145" s="240"/>
      <c r="M145" s="240"/>
      <c r="N145" s="240"/>
      <c r="O145" s="241"/>
      <c r="P145" s="239"/>
      <c r="Q145" s="240"/>
      <c r="R145" s="240"/>
      <c r="S145" s="240"/>
      <c r="T145" s="150">
        <v>-8.3650190114068435E-2</v>
      </c>
      <c r="U145" s="224">
        <v>-5.7761732851985562E-2</v>
      </c>
      <c r="V145" s="224">
        <v>-0.41157556270096463</v>
      </c>
      <c r="W145" s="224">
        <v>-0.72955974842767291</v>
      </c>
      <c r="X145" s="224">
        <v>-0.620253164556962</v>
      </c>
      <c r="Y145" s="224">
        <v>-0.52994011976047906</v>
      </c>
      <c r="Z145" s="224">
        <v>-0.44736842105263158</v>
      </c>
      <c r="AA145" s="224">
        <v>-0.45808383233532934</v>
      </c>
      <c r="AB145" s="224">
        <v>-0.40062111801242234</v>
      </c>
      <c r="AC145" s="224">
        <v>-0.38853503184713378</v>
      </c>
      <c r="AD145" s="224">
        <v>-0.43642611683848798</v>
      </c>
      <c r="AE145" s="225">
        <v>-0.42222222222222222</v>
      </c>
      <c r="AF145" s="223">
        <v>-0.19506462984723855</v>
      </c>
      <c r="AG145" s="224">
        <v>-0.625</v>
      </c>
      <c r="AH145" s="224">
        <v>-0.43587174348697394</v>
      </c>
      <c r="AI145" s="226">
        <v>-0.41485714285714287</v>
      </c>
      <c r="AJ145" s="150">
        <v>-0.44398340248962653</v>
      </c>
      <c r="AK145" s="224">
        <v>-0.42528735632183906</v>
      </c>
      <c r="AL145" s="224">
        <v>-3.825136612021858E-2</v>
      </c>
      <c r="AM145" s="224">
        <v>0.84883720930232553</v>
      </c>
      <c r="AN145" s="224">
        <v>0.51666666666666672</v>
      </c>
      <c r="AO145" s="224">
        <v>0.33121019108280253</v>
      </c>
      <c r="AP145" s="224">
        <v>0.14814814814814814</v>
      </c>
      <c r="AQ145" s="224">
        <v>0.18784530386740331</v>
      </c>
      <c r="AR145" s="224">
        <v>0.19170984455958548</v>
      </c>
      <c r="AS145" s="224">
        <v>0.234375</v>
      </c>
      <c r="AT145" s="224">
        <v>0.32317073170731708</v>
      </c>
      <c r="AU145" s="225">
        <v>0.22435897435897437</v>
      </c>
      <c r="AV145" s="224">
        <v>-0.32846715328467152</v>
      </c>
      <c r="AW145" s="224">
        <v>0.51515151515151514</v>
      </c>
      <c r="AX145" s="224">
        <v>0.17584369449378331</v>
      </c>
      <c r="AY145" s="226">
        <v>0.259765625</v>
      </c>
      <c r="AZ145" s="150">
        <v>0.21641791044776118</v>
      </c>
      <c r="BA145" s="224">
        <v>0.22</v>
      </c>
      <c r="BB145" s="224">
        <v>0.22727272727272727</v>
      </c>
      <c r="BC145" s="224">
        <v>0.37106918238993708</v>
      </c>
      <c r="BD145" s="224">
        <v>0.32967032967032966</v>
      </c>
      <c r="BE145" s="224">
        <v>0.22966507177033493</v>
      </c>
      <c r="BF145" s="224">
        <v>0.19815668202764977</v>
      </c>
      <c r="BG145" s="224">
        <v>0.17209302325581396</v>
      </c>
      <c r="BH145" s="224">
        <v>8.2608695652173908E-2</v>
      </c>
      <c r="BI145" s="224">
        <v>6.3291139240506333E-2</v>
      </c>
      <c r="BJ145" s="224">
        <v>5.9907834101382486E-2</v>
      </c>
      <c r="BK145" s="225" t="s">
        <v>122</v>
      </c>
      <c r="BL145" s="224">
        <v>0.22173913043478261</v>
      </c>
      <c r="BM145" s="224">
        <v>0.30363636363636365</v>
      </c>
      <c r="BN145" s="224">
        <v>0.14954682779456194</v>
      </c>
      <c r="BO145" s="226" t="s">
        <v>122</v>
      </c>
    </row>
    <row r="146" spans="1:67" x14ac:dyDescent="0.3">
      <c r="A146" s="236"/>
      <c r="B146" s="222"/>
      <c r="C146" s="199" t="s">
        <v>98</v>
      </c>
      <c r="D146" s="239">
        <v>119.01140684410646</v>
      </c>
      <c r="E146" s="240">
        <v>114.4404332129964</v>
      </c>
      <c r="F146" s="240">
        <v>119.29260450160771</v>
      </c>
      <c r="G146" s="240">
        <v>117.9245283018868</v>
      </c>
      <c r="H146" s="240">
        <v>119.30379746835443</v>
      </c>
      <c r="I146" s="240">
        <v>113.77245508982035</v>
      </c>
      <c r="J146" s="240">
        <v>114.03508771929825</v>
      </c>
      <c r="K146" s="240">
        <v>113.17365269461078</v>
      </c>
      <c r="L146" s="240">
        <v>110.55900621118012</v>
      </c>
      <c r="M146" s="240">
        <v>113.69426751592357</v>
      </c>
      <c r="N146" s="240">
        <v>117.86941580756013</v>
      </c>
      <c r="O146" s="241">
        <v>127.77777777777777</v>
      </c>
      <c r="P146" s="239">
        <v>117.62632197414806</v>
      </c>
      <c r="Q146" s="240">
        <v>116.94214876033058</v>
      </c>
      <c r="R146" s="240">
        <v>112.625250501002</v>
      </c>
      <c r="S146" s="240">
        <v>119.42857142857143</v>
      </c>
      <c r="T146" s="171">
        <v>121.57676348547717</v>
      </c>
      <c r="U146" s="240">
        <v>113.79310344827586</v>
      </c>
      <c r="V146" s="240">
        <v>128.96174863387978</v>
      </c>
      <c r="W146" s="240">
        <v>151.16279069767441</v>
      </c>
      <c r="X146" s="240">
        <v>135</v>
      </c>
      <c r="Y146" s="240">
        <v>127.38853503184713</v>
      </c>
      <c r="Z146" s="240">
        <v>129.10052910052909</v>
      </c>
      <c r="AA146" s="240">
        <v>123.75690607734806</v>
      </c>
      <c r="AB146" s="240">
        <v>122.27979274611398</v>
      </c>
      <c r="AC146" s="240">
        <v>126.5625</v>
      </c>
      <c r="AD146" s="240">
        <v>131.09756097560975</v>
      </c>
      <c r="AE146" s="241">
        <v>144.23076923076923</v>
      </c>
      <c r="AF146" s="239">
        <v>120.58394160583941</v>
      </c>
      <c r="AG146" s="240">
        <v>135.53719008264463</v>
      </c>
      <c r="AH146" s="240">
        <v>125.04440497335702</v>
      </c>
      <c r="AI146" s="242">
        <v>133.3984375</v>
      </c>
      <c r="AJ146" s="171">
        <v>133.58208955223881</v>
      </c>
      <c r="AK146" s="240">
        <v>130</v>
      </c>
      <c r="AL146" s="240">
        <v>131.25</v>
      </c>
      <c r="AM146" s="240">
        <v>135.84905660377359</v>
      </c>
      <c r="AN146" s="240">
        <v>128.57142857142858</v>
      </c>
      <c r="AO146" s="240">
        <v>127.27272727272727</v>
      </c>
      <c r="AP146" s="240">
        <v>131.79723502304148</v>
      </c>
      <c r="AQ146" s="240">
        <v>127.44186046511628</v>
      </c>
      <c r="AR146" s="240">
        <v>124.78260869565217</v>
      </c>
      <c r="AS146" s="240">
        <v>126.16033755274262</v>
      </c>
      <c r="AT146" s="240">
        <v>125.34562211981567</v>
      </c>
      <c r="AU146" s="241">
        <v>137.69633507853402</v>
      </c>
      <c r="AV146" s="240">
        <v>131.52173913043478</v>
      </c>
      <c r="AW146" s="240">
        <v>130.18181818181819</v>
      </c>
      <c r="AX146" s="240">
        <v>127.94561933534743</v>
      </c>
      <c r="AY146" s="242">
        <v>129.30232558139534</v>
      </c>
      <c r="AZ146" s="171">
        <v>128.22085889570553</v>
      </c>
      <c r="BA146" s="240">
        <v>124.04371584699453</v>
      </c>
      <c r="BB146" s="240">
        <v>125.46296296296296</v>
      </c>
      <c r="BC146" s="240">
        <v>125.68807339449542</v>
      </c>
      <c r="BD146" s="240">
        <v>121.48760330578513</v>
      </c>
      <c r="BE146" s="240">
        <v>123.34630350194553</v>
      </c>
      <c r="BF146" s="240">
        <v>128.07692307692307</v>
      </c>
      <c r="BG146" s="240">
        <v>123.80952380952381</v>
      </c>
      <c r="BH146" s="240">
        <v>123.29317269076306</v>
      </c>
      <c r="BI146" s="240">
        <v>122.22222222222223</v>
      </c>
      <c r="BJ146" s="240">
        <v>122.17391304347827</v>
      </c>
      <c r="BK146" s="241" t="s">
        <v>122</v>
      </c>
      <c r="BL146" s="240">
        <v>125.80071174377221</v>
      </c>
      <c r="BM146" s="240">
        <v>123.43096234309624</v>
      </c>
      <c r="BN146" s="240">
        <v>125.09855453350855</v>
      </c>
      <c r="BO146" s="242" t="s">
        <v>122</v>
      </c>
    </row>
    <row r="147" spans="1:67" x14ac:dyDescent="0.3">
      <c r="A147" s="236"/>
      <c r="B147" s="222"/>
      <c r="C147" s="199" t="s">
        <v>31</v>
      </c>
      <c r="D147" s="239"/>
      <c r="E147" s="240"/>
      <c r="F147" s="240"/>
      <c r="G147" s="240"/>
      <c r="H147" s="240"/>
      <c r="I147" s="240"/>
      <c r="J147" s="240"/>
      <c r="K147" s="240"/>
      <c r="L147" s="240"/>
      <c r="M147" s="240"/>
      <c r="N147" s="240"/>
      <c r="O147" s="241"/>
      <c r="P147" s="239"/>
      <c r="Q147" s="240"/>
      <c r="R147" s="240"/>
      <c r="S147" s="240"/>
      <c r="T147" s="150">
        <v>2.1555552609600556E-2</v>
      </c>
      <c r="U147" s="224">
        <v>-5.6564777548135381E-3</v>
      </c>
      <c r="V147" s="224">
        <v>8.1054011459207889E-2</v>
      </c>
      <c r="W147" s="224">
        <v>0.28186046511627899</v>
      </c>
      <c r="X147" s="224">
        <v>0.13156498673740052</v>
      </c>
      <c r="Y147" s="224">
        <v>0.11967817633255111</v>
      </c>
      <c r="Z147" s="224">
        <v>0.13211233211233198</v>
      </c>
      <c r="AA147" s="224">
        <v>9.351340290566805E-2</v>
      </c>
      <c r="AB147" s="224">
        <v>0.10601385573732316</v>
      </c>
      <c r="AC147" s="224">
        <v>0.11318277310924366</v>
      </c>
      <c r="AD147" s="224">
        <v>0.11222712081348223</v>
      </c>
      <c r="AE147" s="225">
        <v>0.12876254180602009</v>
      </c>
      <c r="AF147" s="223">
        <v>2.5144198866826631E-2</v>
      </c>
      <c r="AG147" s="224">
        <v>0.15901060070671375</v>
      </c>
      <c r="AH147" s="224">
        <v>0.11026971675631947</v>
      </c>
      <c r="AI147" s="226">
        <v>0.11697256279904304</v>
      </c>
      <c r="AJ147" s="150">
        <v>9.874687993479711E-2</v>
      </c>
      <c r="AK147" s="224">
        <v>0.14242424242424248</v>
      </c>
      <c r="AL147" s="224">
        <v>1.7743644067796629E-2</v>
      </c>
      <c r="AM147" s="224">
        <v>-0.10130624092888235</v>
      </c>
      <c r="AN147" s="224">
        <v>-4.7619047619047526E-2</v>
      </c>
      <c r="AO147" s="224">
        <v>-9.0909090909090519E-4</v>
      </c>
      <c r="AP147" s="224">
        <v>2.0888418826018131E-2</v>
      </c>
      <c r="AQ147" s="224">
        <v>2.9775747508305667E-2</v>
      </c>
      <c r="AR147" s="224">
        <v>2.0467943994104679E-2</v>
      </c>
      <c r="AS147" s="224">
        <v>-3.1775798301817829E-3</v>
      </c>
      <c r="AT147" s="224">
        <v>-4.3875254527917636E-2</v>
      </c>
      <c r="AU147" s="225">
        <v>-4.5305410122164103E-2</v>
      </c>
      <c r="AV147" s="224">
        <v>9.0706916517528172E-2</v>
      </c>
      <c r="AW147" s="224">
        <v>-3.9512195121951178E-2</v>
      </c>
      <c r="AX147" s="224">
        <v>2.3201472809667643E-2</v>
      </c>
      <c r="AY147" s="226">
        <v>-3.0705846300521047E-2</v>
      </c>
      <c r="AZ147" s="150">
        <v>-4.013435240086366E-2</v>
      </c>
      <c r="BA147" s="224">
        <v>-4.5817570407734383E-2</v>
      </c>
      <c r="BB147" s="224">
        <v>-4.4091710758377436E-2</v>
      </c>
      <c r="BC147" s="224">
        <v>-7.4796126401630983E-2</v>
      </c>
      <c r="BD147" s="224">
        <v>-5.5096418732782419E-2</v>
      </c>
      <c r="BE147" s="224">
        <v>-3.0850472484713662E-2</v>
      </c>
      <c r="BF147" s="224">
        <v>-2.8227541689080277E-2</v>
      </c>
      <c r="BG147" s="224">
        <v>-2.8501911713590532E-2</v>
      </c>
      <c r="BH147" s="224">
        <v>-1.1936246729076528E-2</v>
      </c>
      <c r="BI147" s="224">
        <v>-3.1215161649944225E-2</v>
      </c>
      <c r="BJ147" s="224">
        <v>-2.5303708439897699E-2</v>
      </c>
      <c r="BK147" s="225" t="s">
        <v>122</v>
      </c>
      <c r="BL147" s="224">
        <v>-4.3498720625864171E-2</v>
      </c>
      <c r="BM147" s="224">
        <v>-5.1857132839344559E-2</v>
      </c>
      <c r="BN147" s="224">
        <v>-2.2252147565730112E-2</v>
      </c>
      <c r="BO147" s="226" t="s">
        <v>122</v>
      </c>
    </row>
    <row r="148" spans="1:67" ht="24.6" x14ac:dyDescent="0.3">
      <c r="A148" s="213" t="s">
        <v>137</v>
      </c>
      <c r="B148" s="222"/>
      <c r="C148" s="199" t="s">
        <v>96</v>
      </c>
      <c r="D148" s="239">
        <v>115.2</v>
      </c>
      <c r="E148" s="240">
        <v>96.7</v>
      </c>
      <c r="F148" s="240">
        <v>114.7</v>
      </c>
      <c r="G148" s="240">
        <v>130</v>
      </c>
      <c r="H148" s="240">
        <v>140.4</v>
      </c>
      <c r="I148" s="240">
        <v>141.6</v>
      </c>
      <c r="J148" s="240">
        <v>202.7</v>
      </c>
      <c r="K148" s="240">
        <v>338.6</v>
      </c>
      <c r="L148" s="240">
        <v>170</v>
      </c>
      <c r="M148" s="240">
        <v>142.9</v>
      </c>
      <c r="N148" s="240">
        <v>108.3</v>
      </c>
      <c r="O148" s="241">
        <v>128.9</v>
      </c>
      <c r="P148" s="239">
        <v>326.60000000000002</v>
      </c>
      <c r="Q148" s="240">
        <v>412</v>
      </c>
      <c r="R148" s="240">
        <v>711.3</v>
      </c>
      <c r="S148" s="240">
        <v>380.1</v>
      </c>
      <c r="T148" s="171">
        <v>110.9</v>
      </c>
      <c r="U148" s="240">
        <v>101.2</v>
      </c>
      <c r="V148" s="240">
        <v>81.3</v>
      </c>
      <c r="W148" s="240">
        <v>49.1</v>
      </c>
      <c r="X148" s="240">
        <v>62.3</v>
      </c>
      <c r="Y148" s="240">
        <v>70.8</v>
      </c>
      <c r="Z148" s="240">
        <v>114.1</v>
      </c>
      <c r="AA148" s="240">
        <v>195.5</v>
      </c>
      <c r="AB148" s="240">
        <v>109.6</v>
      </c>
      <c r="AC148" s="240">
        <v>92.4</v>
      </c>
      <c r="AD148" s="240">
        <v>74.7</v>
      </c>
      <c r="AE148" s="241">
        <v>95.6</v>
      </c>
      <c r="AF148" s="239">
        <v>293.40000000000003</v>
      </c>
      <c r="AG148" s="240">
        <v>182.2</v>
      </c>
      <c r="AH148" s="240">
        <v>419.20000000000005</v>
      </c>
      <c r="AI148" s="242">
        <v>262.70000000000005</v>
      </c>
      <c r="AJ148" s="171">
        <v>69.8</v>
      </c>
      <c r="AK148" s="240">
        <v>51.4</v>
      </c>
      <c r="AL148" s="240">
        <v>62.5</v>
      </c>
      <c r="AM148" s="240">
        <v>71</v>
      </c>
      <c r="AN148" s="240">
        <v>89.5</v>
      </c>
      <c r="AO148" s="240">
        <v>94.5</v>
      </c>
      <c r="AP148" s="240">
        <v>134.5</v>
      </c>
      <c r="AQ148" s="240">
        <v>252.3</v>
      </c>
      <c r="AR148" s="240">
        <v>129.5</v>
      </c>
      <c r="AS148" s="240">
        <v>119.9</v>
      </c>
      <c r="AT148" s="240">
        <v>101.3</v>
      </c>
      <c r="AU148" s="241">
        <v>112.6</v>
      </c>
      <c r="AV148" s="240">
        <v>183.7</v>
      </c>
      <c r="AW148" s="240">
        <v>255</v>
      </c>
      <c r="AX148" s="240">
        <v>516.29999999999995</v>
      </c>
      <c r="AY148" s="242">
        <v>333.79999999999995</v>
      </c>
      <c r="AZ148" s="171">
        <v>89</v>
      </c>
      <c r="BA148" s="240">
        <v>91.9</v>
      </c>
      <c r="BB148" s="240">
        <v>115.3</v>
      </c>
      <c r="BC148" s="240">
        <v>127.7</v>
      </c>
      <c r="BD148" s="240">
        <v>140.5</v>
      </c>
      <c r="BE148" s="240">
        <v>137.9</v>
      </c>
      <c r="BF148" s="240">
        <v>194.8</v>
      </c>
      <c r="BG148" s="240">
        <v>315.39999999999998</v>
      </c>
      <c r="BH148" s="240">
        <v>163.30000000000001</v>
      </c>
      <c r="BI148" s="240">
        <v>140.69999999999999</v>
      </c>
      <c r="BJ148" s="240">
        <v>114.6</v>
      </c>
      <c r="BK148" s="241" t="s">
        <v>122</v>
      </c>
      <c r="BL148" s="240">
        <v>296.2</v>
      </c>
      <c r="BM148" s="240">
        <v>406.1</v>
      </c>
      <c r="BN148" s="240">
        <v>673.5</v>
      </c>
      <c r="BO148" s="242" t="s">
        <v>122</v>
      </c>
    </row>
    <row r="149" spans="1:67" x14ac:dyDescent="0.3">
      <c r="A149" s="208"/>
      <c r="B149" s="222"/>
      <c r="C149" s="199" t="s">
        <v>31</v>
      </c>
      <c r="D149" s="239"/>
      <c r="E149" s="240"/>
      <c r="F149" s="240"/>
      <c r="G149" s="240"/>
      <c r="H149" s="240"/>
      <c r="I149" s="240"/>
      <c r="J149" s="240"/>
      <c r="K149" s="240"/>
      <c r="L149" s="240"/>
      <c r="M149" s="240"/>
      <c r="N149" s="240"/>
      <c r="O149" s="241"/>
      <c r="P149" s="239"/>
      <c r="Q149" s="240"/>
      <c r="R149" s="240"/>
      <c r="S149" s="240"/>
      <c r="T149" s="150">
        <v>-3.732638888888886E-2</v>
      </c>
      <c r="U149" s="224">
        <v>4.6535677352637021E-2</v>
      </c>
      <c r="V149" s="224">
        <v>-0.29119442022667835</v>
      </c>
      <c r="W149" s="224">
        <v>-0.62230769230769234</v>
      </c>
      <c r="X149" s="224">
        <v>-0.55626780626780625</v>
      </c>
      <c r="Y149" s="224">
        <v>-0.5</v>
      </c>
      <c r="Z149" s="224">
        <v>-0.43709916132215093</v>
      </c>
      <c r="AA149" s="224">
        <v>-0.42262256349675137</v>
      </c>
      <c r="AB149" s="224">
        <v>-0.35529411764705887</v>
      </c>
      <c r="AC149" s="224">
        <v>-0.35339398180545833</v>
      </c>
      <c r="AD149" s="224">
        <v>-0.31024930747922436</v>
      </c>
      <c r="AE149" s="225">
        <v>-0.25833979829325066</v>
      </c>
      <c r="AF149" s="223">
        <v>-0.10165339865278625</v>
      </c>
      <c r="AG149" s="224">
        <v>-0.5577669902912622</v>
      </c>
      <c r="AH149" s="224">
        <v>-0.4106565443554055</v>
      </c>
      <c r="AI149" s="226">
        <v>-0.30886608787161268</v>
      </c>
      <c r="AJ149" s="150">
        <v>-0.3706041478809739</v>
      </c>
      <c r="AK149" s="224">
        <v>-0.4920948616600791</v>
      </c>
      <c r="AL149" s="224">
        <v>-0.23124231242312421</v>
      </c>
      <c r="AM149" s="224">
        <v>0.44602851323828918</v>
      </c>
      <c r="AN149" s="224">
        <v>0.43659711075441421</v>
      </c>
      <c r="AO149" s="224">
        <v>0.33474576271186446</v>
      </c>
      <c r="AP149" s="224">
        <v>0.17879053461875555</v>
      </c>
      <c r="AQ149" s="224">
        <v>0.29053708439897702</v>
      </c>
      <c r="AR149" s="224">
        <v>0.1815693430656935</v>
      </c>
      <c r="AS149" s="224">
        <v>0.29761904761904762</v>
      </c>
      <c r="AT149" s="224">
        <v>0.3560910307898259</v>
      </c>
      <c r="AU149" s="225">
        <v>0.1778242677824268</v>
      </c>
      <c r="AV149" s="224">
        <v>-0.37389229720518075</v>
      </c>
      <c r="AW149" s="224">
        <v>0.39956092206366639</v>
      </c>
      <c r="AX149" s="224">
        <v>0.23163167938931273</v>
      </c>
      <c r="AY149" s="226">
        <v>0.27065093262276324</v>
      </c>
      <c r="AZ149" s="150">
        <v>0.27507163323782241</v>
      </c>
      <c r="BA149" s="224">
        <v>0.78793774319066168</v>
      </c>
      <c r="BB149" s="224">
        <v>0.8448</v>
      </c>
      <c r="BC149" s="224">
        <v>0.79859154929577469</v>
      </c>
      <c r="BD149" s="224">
        <v>0.56983240223463683</v>
      </c>
      <c r="BE149" s="224">
        <v>0.45925925925925931</v>
      </c>
      <c r="BF149" s="224">
        <v>0.44832713754646847</v>
      </c>
      <c r="BG149" s="224">
        <v>0.25009908838684092</v>
      </c>
      <c r="BH149" s="224">
        <v>0.26100386100386108</v>
      </c>
      <c r="BI149" s="224">
        <v>0.17347789824854029</v>
      </c>
      <c r="BJ149" s="224">
        <v>0.13129318854886474</v>
      </c>
      <c r="BK149" s="225" t="s">
        <v>122</v>
      </c>
      <c r="BL149" s="224">
        <v>0.61241154055525315</v>
      </c>
      <c r="BM149" s="224">
        <v>0.59254901960784323</v>
      </c>
      <c r="BN149" s="224">
        <v>0.30447414294015118</v>
      </c>
      <c r="BO149" s="226" t="s">
        <v>122</v>
      </c>
    </row>
    <row r="150" spans="1:67" x14ac:dyDescent="0.3">
      <c r="A150" s="236"/>
      <c r="B150" s="222"/>
      <c r="C150" s="199" t="s">
        <v>97</v>
      </c>
      <c r="D150" s="239">
        <v>980</v>
      </c>
      <c r="E150" s="240">
        <v>843</v>
      </c>
      <c r="F150" s="240">
        <v>1004</v>
      </c>
      <c r="G150" s="240">
        <v>1108</v>
      </c>
      <c r="H150" s="240">
        <v>1203</v>
      </c>
      <c r="I150" s="240">
        <v>1215</v>
      </c>
      <c r="J150" s="240">
        <v>1688</v>
      </c>
      <c r="K150" s="240">
        <v>2779</v>
      </c>
      <c r="L150" s="240">
        <v>1434</v>
      </c>
      <c r="M150" s="240">
        <v>1210</v>
      </c>
      <c r="N150" s="240">
        <v>947</v>
      </c>
      <c r="O150" s="241">
        <v>1090</v>
      </c>
      <c r="P150" s="239">
        <v>2827</v>
      </c>
      <c r="Q150" s="240">
        <v>3526</v>
      </c>
      <c r="R150" s="240">
        <v>5901</v>
      </c>
      <c r="S150" s="240">
        <v>3247</v>
      </c>
      <c r="T150" s="171">
        <v>942</v>
      </c>
      <c r="U150" s="240">
        <v>881</v>
      </c>
      <c r="V150" s="240">
        <v>657</v>
      </c>
      <c r="W150" s="240">
        <v>365</v>
      </c>
      <c r="X150" s="240">
        <v>482</v>
      </c>
      <c r="Y150" s="240">
        <v>572</v>
      </c>
      <c r="Z150" s="240">
        <v>923</v>
      </c>
      <c r="AA150" s="240">
        <v>1571</v>
      </c>
      <c r="AB150" s="240">
        <v>908</v>
      </c>
      <c r="AC150" s="240">
        <v>764</v>
      </c>
      <c r="AD150" s="240">
        <v>612</v>
      </c>
      <c r="AE150" s="241">
        <v>756</v>
      </c>
      <c r="AF150" s="239">
        <v>2480</v>
      </c>
      <c r="AG150" s="240">
        <v>1419</v>
      </c>
      <c r="AH150" s="240">
        <v>3402</v>
      </c>
      <c r="AI150" s="242">
        <v>2132</v>
      </c>
      <c r="AJ150" s="171">
        <v>544</v>
      </c>
      <c r="AK150" s="240">
        <v>391</v>
      </c>
      <c r="AL150" s="240">
        <v>479</v>
      </c>
      <c r="AM150" s="240">
        <v>558</v>
      </c>
      <c r="AN150" s="240">
        <v>720</v>
      </c>
      <c r="AO150" s="240">
        <v>779</v>
      </c>
      <c r="AP150" s="240">
        <v>1079</v>
      </c>
      <c r="AQ150" s="240">
        <v>1982</v>
      </c>
      <c r="AR150" s="240">
        <v>1054</v>
      </c>
      <c r="AS150" s="240">
        <v>982</v>
      </c>
      <c r="AT150" s="240">
        <v>840</v>
      </c>
      <c r="AU150" s="241">
        <v>908</v>
      </c>
      <c r="AV150" s="240">
        <v>1414</v>
      </c>
      <c r="AW150" s="240">
        <v>2057</v>
      </c>
      <c r="AX150" s="240">
        <v>4115</v>
      </c>
      <c r="AY150" s="242">
        <v>2730</v>
      </c>
      <c r="AZ150" s="171">
        <v>722</v>
      </c>
      <c r="BA150" s="240">
        <v>753</v>
      </c>
      <c r="BB150" s="240">
        <v>925</v>
      </c>
      <c r="BC150" s="240">
        <v>1041</v>
      </c>
      <c r="BD150" s="240">
        <v>1140</v>
      </c>
      <c r="BE150" s="240">
        <v>1136</v>
      </c>
      <c r="BF150" s="240">
        <v>1566</v>
      </c>
      <c r="BG150" s="240">
        <v>2486</v>
      </c>
      <c r="BH150" s="240">
        <v>1312</v>
      </c>
      <c r="BI150" s="240">
        <v>1128</v>
      </c>
      <c r="BJ150" s="240">
        <v>940</v>
      </c>
      <c r="BK150" s="241" t="s">
        <v>122</v>
      </c>
      <c r="BL150" s="240">
        <v>2400</v>
      </c>
      <c r="BM150" s="240">
        <v>3317</v>
      </c>
      <c r="BN150" s="240">
        <v>5364</v>
      </c>
      <c r="BO150" s="242" t="s">
        <v>122</v>
      </c>
    </row>
    <row r="151" spans="1:67" x14ac:dyDescent="0.3">
      <c r="A151" s="209"/>
      <c r="B151" s="222"/>
      <c r="C151" s="199" t="s">
        <v>31</v>
      </c>
      <c r="D151" s="239"/>
      <c r="E151" s="240"/>
      <c r="F151" s="240"/>
      <c r="G151" s="240"/>
      <c r="H151" s="240"/>
      <c r="I151" s="240"/>
      <c r="J151" s="240"/>
      <c r="K151" s="240"/>
      <c r="L151" s="240"/>
      <c r="M151" s="240"/>
      <c r="N151" s="240"/>
      <c r="O151" s="241"/>
      <c r="P151" s="239"/>
      <c r="Q151" s="240"/>
      <c r="R151" s="240"/>
      <c r="S151" s="240"/>
      <c r="T151" s="150">
        <v>-3.8775510204081633E-2</v>
      </c>
      <c r="U151" s="224">
        <v>4.5077105575326216E-2</v>
      </c>
      <c r="V151" s="224">
        <v>-0.34561752988047811</v>
      </c>
      <c r="W151" s="224">
        <v>-0.67057761732851984</v>
      </c>
      <c r="X151" s="224">
        <v>-0.59933499584372407</v>
      </c>
      <c r="Y151" s="224">
        <v>-0.52921810699588478</v>
      </c>
      <c r="Z151" s="224">
        <v>-0.4531990521327014</v>
      </c>
      <c r="AA151" s="224">
        <v>-0.43468873695573945</v>
      </c>
      <c r="AB151" s="224">
        <v>-0.36680613668061368</v>
      </c>
      <c r="AC151" s="224">
        <v>-0.36859504132231408</v>
      </c>
      <c r="AD151" s="224">
        <v>-0.35374868004223864</v>
      </c>
      <c r="AE151" s="225">
        <v>-0.30642201834862387</v>
      </c>
      <c r="AF151" s="223">
        <v>-0.1227449593208348</v>
      </c>
      <c r="AG151" s="224">
        <v>-0.59756097560975607</v>
      </c>
      <c r="AH151" s="224">
        <v>-0.42348754448398579</v>
      </c>
      <c r="AI151" s="226">
        <v>-0.34339390206344317</v>
      </c>
      <c r="AJ151" s="150">
        <v>-0.42250530785562634</v>
      </c>
      <c r="AK151" s="224">
        <v>-0.55618615209988653</v>
      </c>
      <c r="AL151" s="224">
        <v>-0.27092846270928461</v>
      </c>
      <c r="AM151" s="224">
        <v>0.52876712328767128</v>
      </c>
      <c r="AN151" s="224">
        <v>0.49377593360995853</v>
      </c>
      <c r="AO151" s="224">
        <v>0.36188811188811187</v>
      </c>
      <c r="AP151" s="224">
        <v>0.16901408450704225</v>
      </c>
      <c r="AQ151" s="224">
        <v>0.26161680458306813</v>
      </c>
      <c r="AR151" s="224">
        <v>0.16079295154185022</v>
      </c>
      <c r="AS151" s="224">
        <v>0.28534031413612565</v>
      </c>
      <c r="AT151" s="224">
        <v>0.37254901960784315</v>
      </c>
      <c r="AU151" s="225">
        <v>0.20105820105820105</v>
      </c>
      <c r="AV151" s="224">
        <v>-0.42983870967741933</v>
      </c>
      <c r="AW151" s="224">
        <v>0.44961240310077522</v>
      </c>
      <c r="AX151" s="224">
        <v>0.20958259847148736</v>
      </c>
      <c r="AY151" s="226">
        <v>0.28048780487804881</v>
      </c>
      <c r="AZ151" s="150">
        <v>0.32720588235294118</v>
      </c>
      <c r="BA151" s="224">
        <v>0.92583120204603575</v>
      </c>
      <c r="BB151" s="224">
        <v>0.93110647181628392</v>
      </c>
      <c r="BC151" s="224">
        <v>0.86559139784946237</v>
      </c>
      <c r="BD151" s="224">
        <v>0.58333333333333337</v>
      </c>
      <c r="BE151" s="224">
        <v>0.45827984595635429</v>
      </c>
      <c r="BF151" s="224">
        <v>0.45134383688600554</v>
      </c>
      <c r="BG151" s="224">
        <v>0.25428859737638748</v>
      </c>
      <c r="BH151" s="224">
        <v>0.24478178368121442</v>
      </c>
      <c r="BI151" s="224">
        <v>0.14867617107942974</v>
      </c>
      <c r="BJ151" s="224">
        <v>0.11904761904761904</v>
      </c>
      <c r="BK151" s="225" t="s">
        <v>122</v>
      </c>
      <c r="BL151" s="224">
        <v>0.6973125884016973</v>
      </c>
      <c r="BM151" s="224">
        <v>0.61254253767622746</v>
      </c>
      <c r="BN151" s="224">
        <v>0.30352369380315919</v>
      </c>
      <c r="BO151" s="226" t="s">
        <v>122</v>
      </c>
    </row>
    <row r="152" spans="1:67" x14ac:dyDescent="0.3">
      <c r="A152" s="236"/>
      <c r="B152" s="222"/>
      <c r="C152" s="199" t="s">
        <v>98</v>
      </c>
      <c r="D152" s="239">
        <v>117.55102040816327</v>
      </c>
      <c r="E152" s="240">
        <v>114.70937129300118</v>
      </c>
      <c r="F152" s="240">
        <v>114.24302788844622</v>
      </c>
      <c r="G152" s="240">
        <v>117.32851985559567</v>
      </c>
      <c r="H152" s="240">
        <v>116.70822942643392</v>
      </c>
      <c r="I152" s="240">
        <v>116.54320987654322</v>
      </c>
      <c r="J152" s="240">
        <v>120.08293838862559</v>
      </c>
      <c r="K152" s="240">
        <v>121.84238934868658</v>
      </c>
      <c r="L152" s="240">
        <v>118.54951185495119</v>
      </c>
      <c r="M152" s="240">
        <v>118.09917355371901</v>
      </c>
      <c r="N152" s="240">
        <v>114.3611404435058</v>
      </c>
      <c r="O152" s="241">
        <v>118.25688073394495</v>
      </c>
      <c r="P152" s="239">
        <v>115.52882914750619</v>
      </c>
      <c r="Q152" s="240">
        <v>116.84628474191719</v>
      </c>
      <c r="R152" s="240">
        <v>120.53889171326894</v>
      </c>
      <c r="S152" s="240">
        <v>117.06190329534955</v>
      </c>
      <c r="T152" s="171">
        <v>117.72823779193206</v>
      </c>
      <c r="U152" s="240">
        <v>114.8694665153235</v>
      </c>
      <c r="V152" s="240">
        <v>123.74429223744292</v>
      </c>
      <c r="W152" s="240">
        <v>134.52054794520549</v>
      </c>
      <c r="X152" s="240">
        <v>129.25311203319501</v>
      </c>
      <c r="Y152" s="240">
        <v>123.77622377622377</v>
      </c>
      <c r="Z152" s="240">
        <v>123.61863488624051</v>
      </c>
      <c r="AA152" s="240">
        <v>124.44302991725016</v>
      </c>
      <c r="AB152" s="240">
        <v>120.70484581497797</v>
      </c>
      <c r="AC152" s="240">
        <v>120.94240837696336</v>
      </c>
      <c r="AD152" s="240">
        <v>122.05882352941177</v>
      </c>
      <c r="AE152" s="241">
        <v>126.45502645502646</v>
      </c>
      <c r="AF152" s="239">
        <v>118.30645161290325</v>
      </c>
      <c r="AG152" s="240">
        <v>128.40028188865398</v>
      </c>
      <c r="AH152" s="240">
        <v>123.22163433274547</v>
      </c>
      <c r="AI152" s="242">
        <v>123.2176360225141</v>
      </c>
      <c r="AJ152" s="171">
        <v>128.30882352941177</v>
      </c>
      <c r="AK152" s="240">
        <v>131.45780051150896</v>
      </c>
      <c r="AL152" s="240">
        <v>130.48016701461378</v>
      </c>
      <c r="AM152" s="240">
        <v>127.24014336917563</v>
      </c>
      <c r="AN152" s="240">
        <v>124.30555555555556</v>
      </c>
      <c r="AO152" s="240">
        <v>121.30937098844673</v>
      </c>
      <c r="AP152" s="240">
        <v>124.65245597775719</v>
      </c>
      <c r="AQ152" s="240">
        <v>127.29566094853683</v>
      </c>
      <c r="AR152" s="240">
        <v>122.86527514231499</v>
      </c>
      <c r="AS152" s="240">
        <v>122.09775967413442</v>
      </c>
      <c r="AT152" s="240">
        <v>120.5952380952381</v>
      </c>
      <c r="AU152" s="241">
        <v>124.00881057268722</v>
      </c>
      <c r="AV152" s="240">
        <v>129.91513437057992</v>
      </c>
      <c r="AW152" s="240">
        <v>123.96694214876032</v>
      </c>
      <c r="AX152" s="240">
        <v>125.46780072904008</v>
      </c>
      <c r="AY152" s="242">
        <v>122.27106227106225</v>
      </c>
      <c r="AZ152" s="171">
        <v>123.26869806094183</v>
      </c>
      <c r="BA152" s="240">
        <v>122.04515272244356</v>
      </c>
      <c r="BB152" s="240">
        <v>124.64864864864865</v>
      </c>
      <c r="BC152" s="240">
        <v>122.67050912584054</v>
      </c>
      <c r="BD152" s="240">
        <v>123.24561403508773</v>
      </c>
      <c r="BE152" s="240">
        <v>121.39084507042253</v>
      </c>
      <c r="BF152" s="240">
        <v>124.3933588761175</v>
      </c>
      <c r="BG152" s="240">
        <v>126.87047465808527</v>
      </c>
      <c r="BH152" s="240">
        <v>124.46646341463415</v>
      </c>
      <c r="BI152" s="240">
        <v>124.73404255319149</v>
      </c>
      <c r="BJ152" s="240">
        <v>121.91489361702128</v>
      </c>
      <c r="BK152" s="241" t="s">
        <v>122</v>
      </c>
      <c r="BL152" s="240">
        <v>123.41666666666667</v>
      </c>
      <c r="BM152" s="240">
        <v>122.42990654205607</v>
      </c>
      <c r="BN152" s="240">
        <v>125.5592841163311</v>
      </c>
      <c r="BO152" s="242" t="s">
        <v>122</v>
      </c>
    </row>
    <row r="153" spans="1:67" x14ac:dyDescent="0.3">
      <c r="A153" s="236"/>
      <c r="B153" s="222"/>
      <c r="C153" s="199" t="s">
        <v>31</v>
      </c>
      <c r="D153" s="214"/>
      <c r="E153" s="215"/>
      <c r="F153" s="215"/>
      <c r="G153" s="215"/>
      <c r="H153" s="215"/>
      <c r="I153" s="215"/>
      <c r="J153" s="215"/>
      <c r="K153" s="215"/>
      <c r="L153" s="215"/>
      <c r="M153" s="215"/>
      <c r="N153" s="215"/>
      <c r="O153" s="303"/>
      <c r="P153" s="214"/>
      <c r="Q153" s="215"/>
      <c r="R153" s="240"/>
      <c r="S153" s="240"/>
      <c r="T153" s="156">
        <v>1.5075784383109007E-3</v>
      </c>
      <c r="U153" s="230">
        <v>1.3956594872565546E-3</v>
      </c>
      <c r="V153" s="230">
        <v>8.3167126472473277E-2</v>
      </c>
      <c r="W153" s="230">
        <v>0.1465289778714437</v>
      </c>
      <c r="X153" s="230">
        <v>0.10748927190835893</v>
      </c>
      <c r="Y153" s="230">
        <v>6.2062937062936981E-2</v>
      </c>
      <c r="Z153" s="230">
        <v>2.9443787311169152E-2</v>
      </c>
      <c r="AA153" s="230">
        <v>2.1344300472646724E-2</v>
      </c>
      <c r="AB153" s="230">
        <v>1.8180875874578842E-2</v>
      </c>
      <c r="AC153" s="230">
        <v>2.4074976459941614E-2</v>
      </c>
      <c r="AD153" s="230">
        <v>6.7310303622834244E-2</v>
      </c>
      <c r="AE153" s="231">
        <v>6.9324893995181047E-2</v>
      </c>
      <c r="AF153" s="229">
        <v>2.4042678229263578E-2</v>
      </c>
      <c r="AG153" s="230">
        <v>9.8882024124742535E-2</v>
      </c>
      <c r="AH153" s="230">
        <v>2.2256240963771955E-2</v>
      </c>
      <c r="AI153" s="232">
        <v>5.2585277992905251E-2</v>
      </c>
      <c r="AJ153" s="156">
        <v>8.9872964514931333E-2</v>
      </c>
      <c r="AK153" s="230">
        <v>0.14441029891936163</v>
      </c>
      <c r="AL153" s="230">
        <v>5.4433822000015467E-2</v>
      </c>
      <c r="AM153" s="230">
        <v>-5.4121133813663971E-2</v>
      </c>
      <c r="AN153" s="230">
        <v>-3.8278045300517115E-2</v>
      </c>
      <c r="AO153" s="230">
        <v>-1.9929940601814529E-2</v>
      </c>
      <c r="AP153" s="230">
        <v>8.3629874449595749E-3</v>
      </c>
      <c r="AQ153" s="230">
        <v>2.2923188491822861E-2</v>
      </c>
      <c r="AR153" s="230">
        <v>1.7898447346916133E-2</v>
      </c>
      <c r="AS153" s="230">
        <v>9.5529046649209352E-3</v>
      </c>
      <c r="AT153" s="230">
        <v>-1.1990820424555336E-2</v>
      </c>
      <c r="AU153" s="231">
        <v>-1.9344552374983882E-2</v>
      </c>
      <c r="AV153" s="230">
        <v>9.8123835170545834E-2</v>
      </c>
      <c r="AW153" s="230">
        <v>-3.4527492266240918E-2</v>
      </c>
      <c r="AX153" s="230">
        <v>1.8228669084432891E-2</v>
      </c>
      <c r="AY153" s="232">
        <v>-7.6821288088897814E-3</v>
      </c>
      <c r="AZ153" s="156">
        <v>-3.9281207089507823E-2</v>
      </c>
      <c r="BA153" s="230">
        <v>-7.1602048356509185E-2</v>
      </c>
      <c r="BB153" s="230">
        <v>-4.4692756756756817E-2</v>
      </c>
      <c r="BC153" s="230">
        <v>-3.5913463489872947E-2</v>
      </c>
      <c r="BD153" s="230">
        <v>-8.5269038518082478E-3</v>
      </c>
      <c r="BE153" s="230">
        <v>6.7162232655182158E-4</v>
      </c>
      <c r="BF153" s="230">
        <v>-2.0785559306261488E-3</v>
      </c>
      <c r="BG153" s="230">
        <v>-3.3401475532104578E-3</v>
      </c>
      <c r="BH153" s="230">
        <v>1.3032065166211569E-2</v>
      </c>
      <c r="BI153" s="230">
        <v>2.159157453906619E-2</v>
      </c>
      <c r="BJ153" s="230">
        <v>1.0942849341538673E-2</v>
      </c>
      <c r="BK153" s="231" t="s">
        <v>122</v>
      </c>
      <c r="BL153" s="230">
        <v>-5.0020867356196701E-2</v>
      </c>
      <c r="BM153" s="230">
        <v>-1.2398753894080957E-2</v>
      </c>
      <c r="BN153" s="230">
        <v>7.2913836665223824E-4</v>
      </c>
      <c r="BO153" s="232" t="s">
        <v>122</v>
      </c>
    </row>
    <row r="154" spans="1:67" ht="14.25" customHeight="1" x14ac:dyDescent="0.3">
      <c r="A154" s="216" t="s">
        <v>13</v>
      </c>
      <c r="B154" s="216"/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  <c r="P154" s="216"/>
      <c r="Q154" s="216"/>
      <c r="R154" s="216"/>
      <c r="S154" s="216"/>
      <c r="T154" s="216"/>
      <c r="U154" s="216"/>
      <c r="V154" s="216"/>
      <c r="W154" s="216"/>
      <c r="X154" s="216"/>
      <c r="Y154" s="216"/>
      <c r="Z154" s="216"/>
      <c r="AA154" s="216"/>
      <c r="AB154" s="216"/>
      <c r="AC154" s="216"/>
      <c r="AD154" s="216"/>
      <c r="AE154" s="216"/>
      <c r="AF154" s="216"/>
      <c r="AG154" s="216"/>
      <c r="AH154" s="217"/>
      <c r="AI154" s="217"/>
      <c r="AJ154" s="216"/>
      <c r="AK154" s="216"/>
      <c r="AL154" s="216"/>
      <c r="AM154" s="216"/>
      <c r="AN154" s="216"/>
      <c r="AO154" s="216"/>
      <c r="AP154" s="216"/>
      <c r="AQ154" s="216"/>
      <c r="AR154" s="216"/>
      <c r="AS154" s="216"/>
      <c r="AT154" s="216"/>
      <c r="AU154" s="216"/>
      <c r="AV154" s="216"/>
      <c r="AW154" s="216"/>
      <c r="AX154" s="217"/>
      <c r="AY154" s="217"/>
    </row>
    <row r="155" spans="1:67" x14ac:dyDescent="0.3">
      <c r="A155" s="249" t="s">
        <v>62</v>
      </c>
    </row>
    <row r="156" spans="1:67" ht="15" customHeight="1" x14ac:dyDescent="0.3">
      <c r="A156" s="249" t="s">
        <v>63</v>
      </c>
      <c r="B156" s="218"/>
      <c r="C156" s="218"/>
      <c r="D156" s="218"/>
      <c r="E156" s="218"/>
      <c r="F156" s="218"/>
      <c r="G156" s="218"/>
      <c r="H156" s="218"/>
      <c r="I156" s="218"/>
      <c r="J156" s="218"/>
      <c r="K156" s="218"/>
      <c r="L156" s="218"/>
      <c r="M156" s="218"/>
      <c r="N156" s="218"/>
      <c r="O156" s="218"/>
      <c r="P156" s="218"/>
      <c r="Q156" s="218"/>
      <c r="R156" s="218"/>
      <c r="S156" s="218"/>
      <c r="T156" s="218"/>
      <c r="U156" s="218"/>
      <c r="V156" s="218"/>
      <c r="W156" s="218"/>
      <c r="X156" s="218"/>
      <c r="Y156" s="218"/>
      <c r="Z156" s="218"/>
      <c r="AA156" s="218"/>
      <c r="AB156" s="218"/>
      <c r="AC156" s="218"/>
      <c r="AD156" s="218"/>
      <c r="AE156" s="218"/>
      <c r="AF156" s="218"/>
      <c r="AG156" s="218"/>
      <c r="AH156" s="218"/>
      <c r="AI156" s="218"/>
      <c r="AJ156" s="218"/>
      <c r="AK156" s="218"/>
      <c r="AL156" s="218"/>
      <c r="AM156" s="218"/>
      <c r="AN156" s="218"/>
      <c r="AO156" s="218"/>
      <c r="AP156" s="218"/>
      <c r="AQ156" s="218"/>
      <c r="AR156" s="218"/>
      <c r="AS156" s="218"/>
      <c r="AT156" s="218"/>
      <c r="AU156" s="218"/>
      <c r="AV156" s="218"/>
      <c r="AW156" s="218"/>
      <c r="AX156" s="218"/>
      <c r="AY156" s="218"/>
    </row>
    <row r="157" spans="1:67" ht="15" customHeight="1" x14ac:dyDescent="0.3">
      <c r="A157" s="249" t="s">
        <v>64</v>
      </c>
      <c r="B157" s="218"/>
      <c r="C157" s="218"/>
      <c r="D157" s="218"/>
      <c r="E157" s="218"/>
      <c r="F157" s="218"/>
      <c r="G157" s="218"/>
      <c r="H157" s="218"/>
      <c r="I157" s="218"/>
      <c r="J157" s="218"/>
      <c r="K157" s="218"/>
      <c r="L157" s="218"/>
      <c r="M157" s="218"/>
      <c r="N157" s="218"/>
      <c r="O157" s="218"/>
      <c r="P157" s="218"/>
      <c r="Q157" s="218"/>
      <c r="R157" s="218"/>
      <c r="S157" s="218"/>
      <c r="T157" s="218"/>
      <c r="U157" s="218"/>
      <c r="V157" s="218"/>
      <c r="W157" s="218"/>
      <c r="X157" s="218"/>
      <c r="Y157" s="218"/>
      <c r="Z157" s="218"/>
      <c r="AA157" s="218"/>
      <c r="AB157" s="218"/>
      <c r="AC157" s="218"/>
      <c r="AD157" s="218"/>
      <c r="AE157" s="218"/>
      <c r="AF157" s="218"/>
      <c r="AG157" s="218"/>
      <c r="AH157" s="218"/>
      <c r="AI157" s="218"/>
      <c r="AJ157" s="218"/>
      <c r="AK157" s="218"/>
      <c r="AL157" s="218"/>
      <c r="AM157" s="218"/>
      <c r="AN157" s="218"/>
      <c r="AO157" s="218"/>
      <c r="AP157" s="218"/>
      <c r="AQ157" s="218"/>
      <c r="AR157" s="218"/>
      <c r="AS157" s="218"/>
      <c r="AT157" s="218"/>
      <c r="AU157" s="218"/>
      <c r="AV157" s="218"/>
      <c r="AW157" s="218"/>
      <c r="AX157" s="218"/>
      <c r="AY157" s="218"/>
    </row>
    <row r="158" spans="1:67" x14ac:dyDescent="0.3">
      <c r="A158" s="249" t="s">
        <v>65</v>
      </c>
    </row>
    <row r="159" spans="1:67" x14ac:dyDescent="0.3">
      <c r="A159" s="249" t="s">
        <v>138</v>
      </c>
    </row>
    <row r="160" spans="1:67" x14ac:dyDescent="0.3">
      <c r="A160" s="249" t="s">
        <v>105</v>
      </c>
    </row>
  </sheetData>
  <mergeCells count="8">
    <mergeCell ref="AZ7:BO7"/>
    <mergeCell ref="AV5:AY5"/>
    <mergeCell ref="A4:AF4"/>
    <mergeCell ref="A6:A8"/>
    <mergeCell ref="D6:AI6"/>
    <mergeCell ref="D7:S7"/>
    <mergeCell ref="T7:AI7"/>
    <mergeCell ref="AJ7:AY7"/>
  </mergeCells>
  <phoneticPr fontId="52" type="noConversion"/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S50"/>
  <sheetViews>
    <sheetView showGridLines="0" zoomScale="90" zoomScaleNormal="90" workbookViewId="0">
      <pane xSplit="1" topLeftCell="D1" activePane="topRight" state="frozen"/>
      <selection pane="topRight" activeCell="W11" sqref="W11"/>
    </sheetView>
  </sheetViews>
  <sheetFormatPr defaultRowHeight="14.4" x14ac:dyDescent="0.3"/>
  <cols>
    <col min="1" max="1" width="53" customWidth="1"/>
    <col min="2" max="2" width="8.44140625" customWidth="1"/>
    <col min="3" max="3" width="12.5546875" customWidth="1"/>
    <col min="4" max="15" width="11.6640625" customWidth="1"/>
  </cols>
  <sheetData>
    <row r="6" spans="1:19" x14ac:dyDescent="0.3"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</row>
    <row r="7" spans="1:19" ht="20.25" customHeight="1" x14ac:dyDescent="0.35">
      <c r="A7" s="423" t="s">
        <v>183</v>
      </c>
      <c r="B7" s="423"/>
      <c r="C7" s="423"/>
      <c r="D7" s="423"/>
      <c r="E7" s="423"/>
      <c r="F7" s="423"/>
      <c r="G7" s="423"/>
      <c r="H7" s="423"/>
      <c r="I7" s="423"/>
      <c r="J7" s="423"/>
      <c r="K7" s="423"/>
    </row>
    <row r="8" spans="1:19" x14ac:dyDescent="0.3">
      <c r="H8" s="431"/>
      <c r="I8" s="431"/>
      <c r="J8" s="431"/>
      <c r="K8" s="431"/>
      <c r="L8" s="431"/>
      <c r="M8" s="431"/>
      <c r="N8" s="431"/>
      <c r="O8" s="431"/>
    </row>
    <row r="9" spans="1:19" ht="23.25" customHeight="1" thickBot="1" x14ac:dyDescent="0.35">
      <c r="A9" s="424"/>
      <c r="B9" s="101"/>
      <c r="C9" s="102"/>
      <c r="D9" s="427" t="s">
        <v>25</v>
      </c>
      <c r="E9" s="428"/>
      <c r="F9" s="428"/>
      <c r="G9" s="428"/>
      <c r="H9" s="428"/>
      <c r="I9" s="428"/>
      <c r="J9" s="428"/>
      <c r="K9" s="428"/>
      <c r="L9" s="428"/>
      <c r="M9" s="428"/>
      <c r="N9" s="428"/>
      <c r="O9" s="428"/>
      <c r="P9" s="428"/>
      <c r="Q9" s="428"/>
      <c r="R9" s="428"/>
      <c r="S9" s="428"/>
    </row>
    <row r="10" spans="1:19" s="104" customFormat="1" ht="23.25" customHeight="1" thickBot="1" x14ac:dyDescent="0.35">
      <c r="A10" s="425"/>
      <c r="B10" s="103"/>
      <c r="C10" s="117"/>
      <c r="D10" s="419">
        <v>2019</v>
      </c>
      <c r="E10" s="420"/>
      <c r="F10" s="420"/>
      <c r="G10" s="421"/>
      <c r="H10" s="419">
        <v>2020</v>
      </c>
      <c r="I10" s="420"/>
      <c r="J10" s="420"/>
      <c r="K10" s="430"/>
      <c r="L10" s="419">
        <v>2021</v>
      </c>
      <c r="M10" s="420"/>
      <c r="N10" s="420"/>
      <c r="O10" s="430"/>
      <c r="P10" s="419">
        <v>2022</v>
      </c>
      <c r="Q10" s="420"/>
      <c r="R10" s="420"/>
      <c r="S10" s="430"/>
    </row>
    <row r="11" spans="1:19" ht="41.25" customHeight="1" x14ac:dyDescent="0.3">
      <c r="A11" s="426"/>
      <c r="B11" s="105" t="s">
        <v>3</v>
      </c>
      <c r="C11" s="106" t="s">
        <v>26</v>
      </c>
      <c r="D11" s="107" t="s">
        <v>30</v>
      </c>
      <c r="E11" s="107" t="s">
        <v>147</v>
      </c>
      <c r="F11" s="107" t="s">
        <v>149</v>
      </c>
      <c r="G11" s="107" t="s">
        <v>148</v>
      </c>
      <c r="H11" s="107" t="s">
        <v>30</v>
      </c>
      <c r="I11" s="107" t="s">
        <v>147</v>
      </c>
      <c r="J11" s="107" t="s">
        <v>149</v>
      </c>
      <c r="K11" s="108" t="s">
        <v>148</v>
      </c>
      <c r="L11" s="107" t="s">
        <v>30</v>
      </c>
      <c r="M11" s="107" t="s">
        <v>147</v>
      </c>
      <c r="N11" s="107" t="s">
        <v>149</v>
      </c>
      <c r="O11" s="108" t="s">
        <v>148</v>
      </c>
      <c r="P11" s="107" t="s">
        <v>30</v>
      </c>
      <c r="Q11" s="107" t="s">
        <v>147</v>
      </c>
      <c r="R11" s="107" t="s">
        <v>149</v>
      </c>
      <c r="S11" s="108" t="s">
        <v>148</v>
      </c>
    </row>
    <row r="12" spans="1:19" x14ac:dyDescent="0.3">
      <c r="A12" s="221" t="s">
        <v>156</v>
      </c>
      <c r="B12" s="222" t="s">
        <v>157</v>
      </c>
      <c r="C12" s="222"/>
      <c r="D12" s="250"/>
      <c r="E12" s="250"/>
      <c r="F12" s="250"/>
      <c r="G12" s="251"/>
      <c r="H12" s="252"/>
      <c r="I12" s="250"/>
      <c r="J12" s="250"/>
      <c r="K12" s="253"/>
      <c r="L12" s="252"/>
      <c r="M12" s="250"/>
      <c r="N12" s="250"/>
      <c r="O12" s="253"/>
    </row>
    <row r="13" spans="1:19" x14ac:dyDescent="0.3">
      <c r="A13" s="254" t="s">
        <v>158</v>
      </c>
      <c r="B13" s="222"/>
      <c r="C13" s="222"/>
      <c r="D13" s="224"/>
      <c r="E13" s="224"/>
      <c r="F13" s="224"/>
      <c r="G13" s="225"/>
      <c r="H13" s="223"/>
      <c r="I13" s="224"/>
      <c r="J13" s="224"/>
      <c r="K13" s="226"/>
      <c r="L13" s="223"/>
      <c r="M13" s="224"/>
      <c r="N13" s="224"/>
      <c r="O13" s="226"/>
    </row>
    <row r="14" spans="1:19" x14ac:dyDescent="0.3">
      <c r="A14" s="255" t="s">
        <v>60</v>
      </c>
      <c r="B14" s="222"/>
      <c r="C14" s="222" t="s">
        <v>142</v>
      </c>
      <c r="D14" s="256">
        <v>6254</v>
      </c>
      <c r="E14" s="256">
        <v>8358</v>
      </c>
      <c r="F14" s="256">
        <v>9190</v>
      </c>
      <c r="G14" s="257">
        <v>7371</v>
      </c>
      <c r="H14" s="247">
        <v>5408</v>
      </c>
      <c r="I14" s="256">
        <v>243</v>
      </c>
      <c r="J14" s="256">
        <v>2124</v>
      </c>
      <c r="K14" s="248">
        <v>1486</v>
      </c>
      <c r="L14" s="247">
        <v>741</v>
      </c>
      <c r="M14" s="256">
        <v>1777</v>
      </c>
      <c r="N14" s="256">
        <v>4570</v>
      </c>
      <c r="O14" s="248">
        <v>5061</v>
      </c>
      <c r="P14" s="200">
        <v>4519</v>
      </c>
      <c r="Q14" s="200">
        <v>7618</v>
      </c>
      <c r="R14" s="200">
        <v>8709</v>
      </c>
      <c r="S14" s="200"/>
    </row>
    <row r="15" spans="1:19" x14ac:dyDescent="0.3">
      <c r="A15" s="258" t="s">
        <v>159</v>
      </c>
      <c r="B15" s="222"/>
      <c r="C15" s="222" t="s">
        <v>31</v>
      </c>
      <c r="D15" s="259">
        <v>4.2000000000000003E-2</v>
      </c>
      <c r="E15" s="259">
        <v>8.5000000000000006E-2</v>
      </c>
      <c r="F15" s="259">
        <v>7.6999999999999999E-2</v>
      </c>
      <c r="G15" s="260">
        <v>8.5000000000000006E-2</v>
      </c>
      <c r="H15" s="243">
        <v>-0.13500000000000001</v>
      </c>
      <c r="I15" s="259">
        <v>-0.97099999999999997</v>
      </c>
      <c r="J15" s="259">
        <v>-0.76900000000000002</v>
      </c>
      <c r="K15" s="246">
        <v>-0.79800000000000004</v>
      </c>
      <c r="L15" s="243">
        <v>-0.86299999999999999</v>
      </c>
      <c r="M15" s="259">
        <v>6.3127572016460904</v>
      </c>
      <c r="N15" s="259">
        <v>1.1516007532956685</v>
      </c>
      <c r="O15" s="246">
        <v>2.4057873485868102</v>
      </c>
      <c r="P15" s="290">
        <v>5.0985155195681511</v>
      </c>
      <c r="Q15" s="290">
        <v>3.2870005627462016</v>
      </c>
      <c r="R15" s="290">
        <v>0.9056892778993435</v>
      </c>
      <c r="S15" s="290"/>
    </row>
    <row r="16" spans="1:19" x14ac:dyDescent="0.3">
      <c r="A16" s="255" t="s">
        <v>61</v>
      </c>
      <c r="B16" s="222"/>
      <c r="C16" s="222" t="s">
        <v>142</v>
      </c>
      <c r="D16" s="256">
        <v>2607</v>
      </c>
      <c r="E16" s="256">
        <v>3546</v>
      </c>
      <c r="F16" s="256">
        <v>3899</v>
      </c>
      <c r="G16" s="257">
        <v>3053</v>
      </c>
      <c r="H16" s="247">
        <v>2198</v>
      </c>
      <c r="I16" s="256">
        <v>87</v>
      </c>
      <c r="J16" s="256">
        <v>1396</v>
      </c>
      <c r="K16" s="248">
        <v>751</v>
      </c>
      <c r="L16" s="247">
        <v>356</v>
      </c>
      <c r="M16" s="256">
        <v>911</v>
      </c>
      <c r="N16" s="256">
        <v>2335</v>
      </c>
      <c r="O16" s="248">
        <v>2240</v>
      </c>
      <c r="P16" s="200">
        <v>1951</v>
      </c>
      <c r="Q16" s="200">
        <v>3572</v>
      </c>
      <c r="R16" s="200">
        <v>3980</v>
      </c>
      <c r="S16" s="200"/>
    </row>
    <row r="17" spans="1:19" x14ac:dyDescent="0.3">
      <c r="A17" s="258" t="s">
        <v>160</v>
      </c>
      <c r="B17" s="222"/>
      <c r="C17" s="222" t="s">
        <v>31</v>
      </c>
      <c r="D17" s="259">
        <v>9.5000000000000001E-2</v>
      </c>
      <c r="E17" s="259">
        <v>0.10299999999999999</v>
      </c>
      <c r="F17" s="259">
        <v>0.113</v>
      </c>
      <c r="G17" s="260">
        <v>7.4999999999999997E-2</v>
      </c>
      <c r="H17" s="243">
        <v>-0.157</v>
      </c>
      <c r="I17" s="259">
        <v>-0.97499999999999998</v>
      </c>
      <c r="J17" s="259">
        <v>-0.64200000000000002</v>
      </c>
      <c r="K17" s="246">
        <v>-0.754</v>
      </c>
      <c r="L17" s="243">
        <v>-0.83799999999999997</v>
      </c>
      <c r="M17" s="259">
        <v>9.4712643678160919</v>
      </c>
      <c r="N17" s="259">
        <v>0.67263610315186251</v>
      </c>
      <c r="O17" s="246">
        <v>1.9826897470039946</v>
      </c>
      <c r="P17" s="290">
        <v>4.4803370786516856</v>
      </c>
      <c r="Q17" s="290">
        <v>2.9209659714599341</v>
      </c>
      <c r="R17" s="290">
        <v>0.7044967880085653</v>
      </c>
      <c r="S17" s="290"/>
    </row>
    <row r="18" spans="1:19" x14ac:dyDescent="0.3">
      <c r="A18" s="255" t="s">
        <v>161</v>
      </c>
      <c r="B18" s="222"/>
      <c r="C18" s="222" t="s">
        <v>142</v>
      </c>
      <c r="D18" s="256">
        <v>1013</v>
      </c>
      <c r="E18" s="256">
        <v>2960</v>
      </c>
      <c r="F18" s="256">
        <v>3464</v>
      </c>
      <c r="G18" s="257">
        <v>1571</v>
      </c>
      <c r="H18" s="247">
        <v>762</v>
      </c>
      <c r="I18" s="256">
        <v>36</v>
      </c>
      <c r="J18" s="256">
        <v>1034</v>
      </c>
      <c r="K18" s="248">
        <v>374</v>
      </c>
      <c r="L18" s="247">
        <v>55</v>
      </c>
      <c r="M18" s="256">
        <v>518</v>
      </c>
      <c r="N18" s="256">
        <v>1525</v>
      </c>
      <c r="O18" s="248">
        <v>1167</v>
      </c>
      <c r="P18" s="200">
        <v>762</v>
      </c>
      <c r="Q18" s="200">
        <v>2705</v>
      </c>
      <c r="R18" s="200">
        <v>3124</v>
      </c>
      <c r="S18" s="200"/>
    </row>
    <row r="19" spans="1:19" x14ac:dyDescent="0.3">
      <c r="A19" s="258" t="s">
        <v>162</v>
      </c>
      <c r="B19" s="222"/>
      <c r="C19" s="222" t="s">
        <v>31</v>
      </c>
      <c r="D19" s="259">
        <v>0.123</v>
      </c>
      <c r="E19" s="259">
        <v>0.05</v>
      </c>
      <c r="F19" s="259">
        <v>2.1000000000000001E-2</v>
      </c>
      <c r="G19" s="260">
        <v>1E-3</v>
      </c>
      <c r="H19" s="243">
        <v>-0.248</v>
      </c>
      <c r="I19" s="259">
        <v>-0.98799999999999999</v>
      </c>
      <c r="J19" s="259">
        <v>-0.70199999999999996</v>
      </c>
      <c r="K19" s="246">
        <v>-0.76200000000000001</v>
      </c>
      <c r="L19" s="243">
        <v>-0.92800000000000005</v>
      </c>
      <c r="M19" s="259">
        <v>13.388888888888889</v>
      </c>
      <c r="N19" s="259">
        <v>0.47485493230174081</v>
      </c>
      <c r="O19" s="246">
        <v>2.1203208556149731</v>
      </c>
      <c r="P19" s="290">
        <v>12.854545454545455</v>
      </c>
      <c r="Q19" s="290">
        <v>4.2220077220077217</v>
      </c>
      <c r="R19" s="290">
        <v>1.0485245901639344</v>
      </c>
      <c r="S19" s="290"/>
    </row>
    <row r="20" spans="1:19" x14ac:dyDescent="0.3">
      <c r="A20" s="255" t="s">
        <v>163</v>
      </c>
      <c r="B20" s="222"/>
      <c r="C20" s="222" t="s">
        <v>142</v>
      </c>
      <c r="D20" s="256">
        <v>731</v>
      </c>
      <c r="E20" s="256">
        <v>899</v>
      </c>
      <c r="F20" s="256">
        <v>986</v>
      </c>
      <c r="G20" s="257">
        <v>753</v>
      </c>
      <c r="H20" s="247">
        <v>613</v>
      </c>
      <c r="I20" s="256">
        <v>11</v>
      </c>
      <c r="J20" s="256">
        <v>302</v>
      </c>
      <c r="K20" s="248">
        <v>245</v>
      </c>
      <c r="L20" s="247">
        <v>118</v>
      </c>
      <c r="M20" s="256">
        <v>328</v>
      </c>
      <c r="N20" s="256">
        <v>864</v>
      </c>
      <c r="O20" s="248">
        <v>717</v>
      </c>
      <c r="P20" s="200">
        <v>626</v>
      </c>
      <c r="Q20" s="200">
        <v>1148</v>
      </c>
      <c r="R20" s="200">
        <v>1289</v>
      </c>
      <c r="S20" s="200"/>
    </row>
    <row r="21" spans="1:19" x14ac:dyDescent="0.3">
      <c r="A21" s="258" t="s">
        <v>164</v>
      </c>
      <c r="B21" s="222"/>
      <c r="C21" s="222" t="s">
        <v>31</v>
      </c>
      <c r="D21" s="259">
        <v>4.2999999999999997E-2</v>
      </c>
      <c r="E21" s="259">
        <v>3.0000000000000001E-3</v>
      </c>
      <c r="F21" s="259">
        <v>0</v>
      </c>
      <c r="G21" s="260">
        <v>-1.2E-2</v>
      </c>
      <c r="H21" s="243">
        <v>-0.161</v>
      </c>
      <c r="I21" s="259">
        <v>-0.98799999999999999</v>
      </c>
      <c r="J21" s="259">
        <v>-0.69299999999999995</v>
      </c>
      <c r="K21" s="246">
        <v>-0.67500000000000004</v>
      </c>
      <c r="L21" s="243">
        <v>-0.80800000000000005</v>
      </c>
      <c r="M21" s="259">
        <v>28.818181818181817</v>
      </c>
      <c r="N21" s="259">
        <v>1.8609271523178808</v>
      </c>
      <c r="O21" s="246">
        <v>1.926530612244898</v>
      </c>
      <c r="P21" s="290">
        <v>4.3050847457627119</v>
      </c>
      <c r="Q21" s="290">
        <v>2.5</v>
      </c>
      <c r="R21" s="290">
        <v>0.49189814814814814</v>
      </c>
      <c r="S21" s="290"/>
    </row>
    <row r="22" spans="1:19" x14ac:dyDescent="0.3">
      <c r="A22" s="255" t="s">
        <v>165</v>
      </c>
      <c r="B22" s="222"/>
      <c r="C22" s="222" t="s">
        <v>142</v>
      </c>
      <c r="D22" s="256">
        <v>408</v>
      </c>
      <c r="E22" s="256">
        <v>684</v>
      </c>
      <c r="F22" s="256">
        <v>885</v>
      </c>
      <c r="G22" s="257">
        <v>486</v>
      </c>
      <c r="H22" s="247">
        <v>343</v>
      </c>
      <c r="I22" s="256">
        <v>31</v>
      </c>
      <c r="J22" s="256">
        <v>335</v>
      </c>
      <c r="K22" s="248">
        <v>186</v>
      </c>
      <c r="L22" s="247">
        <v>131</v>
      </c>
      <c r="M22" s="256">
        <v>319</v>
      </c>
      <c r="N22" s="256">
        <v>719</v>
      </c>
      <c r="O22" s="248">
        <v>447</v>
      </c>
      <c r="P22" s="200">
        <v>337</v>
      </c>
      <c r="Q22" s="200">
        <v>682</v>
      </c>
      <c r="R22" s="200">
        <v>981</v>
      </c>
      <c r="S22" s="200"/>
    </row>
    <row r="23" spans="1:19" x14ac:dyDescent="0.3">
      <c r="A23" s="258" t="s">
        <v>166</v>
      </c>
      <c r="B23" s="222"/>
      <c r="C23" s="222" t="s">
        <v>31</v>
      </c>
      <c r="D23" s="259">
        <v>6.9000000000000006E-2</v>
      </c>
      <c r="E23" s="259">
        <v>9.1999999999999998E-2</v>
      </c>
      <c r="F23" s="259">
        <v>4.9000000000000002E-2</v>
      </c>
      <c r="G23" s="260">
        <v>4.2999999999999997E-2</v>
      </c>
      <c r="H23" s="243">
        <v>-0.159</v>
      </c>
      <c r="I23" s="259">
        <v>-0.95499999999999996</v>
      </c>
      <c r="J23" s="259">
        <v>-0.621</v>
      </c>
      <c r="K23" s="246">
        <v>-0.61699999999999999</v>
      </c>
      <c r="L23" s="243">
        <v>-0.61699999999999999</v>
      </c>
      <c r="M23" s="259">
        <v>9.2903225806451619</v>
      </c>
      <c r="N23" s="259">
        <v>1.146268656716418</v>
      </c>
      <c r="O23" s="246">
        <v>1.403225806451613</v>
      </c>
      <c r="P23" s="290">
        <v>1.5725190839694656</v>
      </c>
      <c r="Q23" s="290">
        <v>1.1379310344827587</v>
      </c>
      <c r="R23" s="290">
        <v>0.36439499304589706</v>
      </c>
      <c r="S23" s="290"/>
    </row>
    <row r="24" spans="1:19" s="22" customFormat="1" x14ac:dyDescent="0.3">
      <c r="A24" s="261" t="s">
        <v>167</v>
      </c>
      <c r="B24" s="222"/>
      <c r="C24" s="222" t="s">
        <v>142</v>
      </c>
      <c r="D24" s="262">
        <v>11014</v>
      </c>
      <c r="E24" s="262">
        <v>16448</v>
      </c>
      <c r="F24" s="262">
        <v>18425</v>
      </c>
      <c r="G24" s="263">
        <v>13234</v>
      </c>
      <c r="H24" s="264">
        <v>9325</v>
      </c>
      <c r="I24" s="262">
        <v>409</v>
      </c>
      <c r="J24" s="262">
        <v>5192</v>
      </c>
      <c r="K24" s="265">
        <v>3042</v>
      </c>
      <c r="L24" s="264">
        <v>1401</v>
      </c>
      <c r="M24" s="262">
        <v>3854</v>
      </c>
      <c r="N24" s="262">
        <v>10012</v>
      </c>
      <c r="O24" s="265">
        <v>9632</v>
      </c>
      <c r="P24" s="291">
        <v>8195</v>
      </c>
      <c r="Q24" s="291">
        <v>15725</v>
      </c>
      <c r="R24" s="291">
        <v>18083</v>
      </c>
      <c r="S24" s="291"/>
    </row>
    <row r="25" spans="1:19" s="22" customFormat="1" x14ac:dyDescent="0.3">
      <c r="A25" s="266" t="s">
        <v>168</v>
      </c>
      <c r="B25" s="222"/>
      <c r="C25" s="222" t="s">
        <v>31</v>
      </c>
      <c r="D25" s="267">
        <v>6.2E-2</v>
      </c>
      <c r="E25" s="267">
        <v>7.8E-2</v>
      </c>
      <c r="F25" s="267">
        <v>6.7000000000000004E-2</v>
      </c>
      <c r="G25" s="268">
        <v>6.4000000000000001E-2</v>
      </c>
      <c r="H25" s="269">
        <v>-0.153</v>
      </c>
      <c r="I25" s="267">
        <v>-0.97499999999999998</v>
      </c>
      <c r="J25" s="267">
        <v>-0.71799999999999997</v>
      </c>
      <c r="K25" s="270">
        <v>-0.77</v>
      </c>
      <c r="L25" s="269">
        <v>-0.85</v>
      </c>
      <c r="M25" s="267">
        <v>8.4229828850855739</v>
      </c>
      <c r="N25" s="267">
        <v>0.92835130970724189</v>
      </c>
      <c r="O25" s="270">
        <v>2.1663379355687047</v>
      </c>
      <c r="P25" s="292">
        <v>4.8493932905067805</v>
      </c>
      <c r="Q25" s="292">
        <v>3.0801764400622731</v>
      </c>
      <c r="R25" s="292">
        <v>0.80613264083100278</v>
      </c>
      <c r="S25" s="292"/>
    </row>
    <row r="26" spans="1:19" x14ac:dyDescent="0.3">
      <c r="A26" s="254" t="s">
        <v>169</v>
      </c>
      <c r="B26" s="222"/>
      <c r="C26" s="222"/>
      <c r="D26" s="224"/>
      <c r="E26" s="224"/>
      <c r="F26" s="224"/>
      <c r="G26" s="225"/>
      <c r="H26" s="223"/>
      <c r="I26" s="224"/>
      <c r="J26" s="224"/>
      <c r="K26" s="226"/>
      <c r="L26" s="223"/>
      <c r="M26" s="224"/>
      <c r="N26" s="224"/>
      <c r="O26" s="226"/>
    </row>
    <row r="27" spans="1:19" x14ac:dyDescent="0.3">
      <c r="A27" s="255" t="s">
        <v>60</v>
      </c>
      <c r="B27" s="222"/>
      <c r="C27" s="222" t="s">
        <v>170</v>
      </c>
      <c r="D27" s="256">
        <v>47450</v>
      </c>
      <c r="E27" s="256">
        <v>56879</v>
      </c>
      <c r="F27" s="256">
        <v>60797</v>
      </c>
      <c r="G27" s="257">
        <v>52578</v>
      </c>
      <c r="H27" s="247">
        <v>42476</v>
      </c>
      <c r="I27" s="256">
        <v>3529</v>
      </c>
      <c r="J27" s="256">
        <v>22520</v>
      </c>
      <c r="K27" s="248">
        <v>18318</v>
      </c>
      <c r="L27" s="247">
        <v>10721</v>
      </c>
      <c r="M27" s="256">
        <v>21237</v>
      </c>
      <c r="N27" s="256">
        <v>38711</v>
      </c>
      <c r="O27" s="248">
        <v>40929</v>
      </c>
      <c r="P27" s="200">
        <v>38306</v>
      </c>
      <c r="Q27" s="200">
        <v>52017</v>
      </c>
      <c r="R27" s="200">
        <v>56535</v>
      </c>
      <c r="S27" s="200"/>
    </row>
    <row r="28" spans="1:19" x14ac:dyDescent="0.3">
      <c r="A28" s="258" t="s">
        <v>159</v>
      </c>
      <c r="B28" s="222"/>
      <c r="C28" s="222" t="s">
        <v>31</v>
      </c>
      <c r="D28" s="259">
        <v>0.01</v>
      </c>
      <c r="E28" s="259">
        <v>3.2000000000000001E-2</v>
      </c>
      <c r="F28" s="259">
        <v>0.02</v>
      </c>
      <c r="G28" s="260">
        <v>1.0999999999999999E-2</v>
      </c>
      <c r="H28" s="243">
        <v>-0.105</v>
      </c>
      <c r="I28" s="259">
        <v>-0.93799999999999994</v>
      </c>
      <c r="J28" s="259">
        <v>-0.63</v>
      </c>
      <c r="K28" s="246">
        <v>-0.65200000000000002</v>
      </c>
      <c r="L28" s="243">
        <v>-0.748</v>
      </c>
      <c r="M28" s="259">
        <v>5.0178520827429871</v>
      </c>
      <c r="N28" s="259">
        <v>0.71896092362344588</v>
      </c>
      <c r="O28" s="246">
        <v>1.2343596462495905</v>
      </c>
      <c r="P28" s="290">
        <v>2.5729875944408169</v>
      </c>
      <c r="Q28" s="290">
        <v>1.4493572538494137</v>
      </c>
      <c r="R28" s="290">
        <v>0.4604376017152747</v>
      </c>
      <c r="S28" s="290"/>
    </row>
    <row r="29" spans="1:19" x14ac:dyDescent="0.3">
      <c r="A29" s="255" t="s">
        <v>61</v>
      </c>
      <c r="B29" s="222"/>
      <c r="C29" s="222" t="s">
        <v>170</v>
      </c>
      <c r="D29" s="256">
        <v>20398</v>
      </c>
      <c r="E29" s="256">
        <v>25206</v>
      </c>
      <c r="F29" s="256">
        <v>27746</v>
      </c>
      <c r="G29" s="257">
        <v>23187</v>
      </c>
      <c r="H29" s="247">
        <v>18233</v>
      </c>
      <c r="I29" s="256">
        <v>1722</v>
      </c>
      <c r="J29" s="256">
        <v>13194</v>
      </c>
      <c r="K29" s="248">
        <v>8834</v>
      </c>
      <c r="L29" s="247">
        <v>5185</v>
      </c>
      <c r="M29" s="256">
        <v>9979</v>
      </c>
      <c r="N29" s="256">
        <v>18965</v>
      </c>
      <c r="O29" s="248">
        <v>17710</v>
      </c>
      <c r="P29" s="200">
        <v>16175</v>
      </c>
      <c r="Q29" s="200">
        <v>24673</v>
      </c>
      <c r="R29" s="200">
        <v>27006</v>
      </c>
      <c r="S29" s="200"/>
    </row>
    <row r="30" spans="1:19" x14ac:dyDescent="0.3">
      <c r="A30" s="258" t="s">
        <v>160</v>
      </c>
      <c r="B30" s="222"/>
      <c r="C30" s="222" t="s">
        <v>31</v>
      </c>
      <c r="D30" s="259">
        <v>5.5E-2</v>
      </c>
      <c r="E30" s="259">
        <v>4.1000000000000002E-2</v>
      </c>
      <c r="F30" s="259">
        <v>7.1999999999999995E-2</v>
      </c>
      <c r="G30" s="260">
        <v>2.5000000000000001E-2</v>
      </c>
      <c r="H30" s="243">
        <v>-0.106</v>
      </c>
      <c r="I30" s="259">
        <v>-0.93200000000000005</v>
      </c>
      <c r="J30" s="259">
        <v>-0.52400000000000002</v>
      </c>
      <c r="K30" s="246">
        <v>-0.61899999999999999</v>
      </c>
      <c r="L30" s="243">
        <v>-0.71599999999999997</v>
      </c>
      <c r="M30" s="259">
        <v>4.7950058072009289</v>
      </c>
      <c r="N30" s="259">
        <v>0.43739578596331669</v>
      </c>
      <c r="O30" s="246">
        <v>1.0047543581616483</v>
      </c>
      <c r="P30" s="290">
        <v>2.119575699132112</v>
      </c>
      <c r="Q30" s="290">
        <v>1.4724922336907507</v>
      </c>
      <c r="R30" s="290">
        <v>0.4239915634062747</v>
      </c>
      <c r="S30" s="290"/>
    </row>
    <row r="31" spans="1:19" x14ac:dyDescent="0.3">
      <c r="A31" s="255" t="s">
        <v>161</v>
      </c>
      <c r="B31" s="222"/>
      <c r="C31" s="222" t="s">
        <v>170</v>
      </c>
      <c r="D31" s="256">
        <v>7218</v>
      </c>
      <c r="E31" s="256">
        <v>19208</v>
      </c>
      <c r="F31" s="256">
        <v>21739</v>
      </c>
      <c r="G31" s="257">
        <v>10622</v>
      </c>
      <c r="H31" s="247">
        <v>5728</v>
      </c>
      <c r="I31" s="256">
        <v>616</v>
      </c>
      <c r="J31" s="256">
        <v>11204</v>
      </c>
      <c r="K31" s="248">
        <v>4972</v>
      </c>
      <c r="L31" s="247">
        <v>1037</v>
      </c>
      <c r="M31" s="256">
        <v>6312</v>
      </c>
      <c r="N31" s="256">
        <v>15363</v>
      </c>
      <c r="O31" s="248">
        <v>9605</v>
      </c>
      <c r="P31" s="200">
        <v>6305</v>
      </c>
      <c r="Q31" s="200">
        <v>17807</v>
      </c>
      <c r="R31" s="200">
        <v>19986</v>
      </c>
      <c r="S31" s="200"/>
    </row>
    <row r="32" spans="1:19" x14ac:dyDescent="0.3">
      <c r="A32" s="258" t="s">
        <v>162</v>
      </c>
      <c r="B32" s="222"/>
      <c r="C32" s="222" t="s">
        <v>31</v>
      </c>
      <c r="D32" s="259">
        <v>0.1</v>
      </c>
      <c r="E32" s="259">
        <v>5.0999999999999997E-2</v>
      </c>
      <c r="F32" s="259">
        <v>0.01</v>
      </c>
      <c r="G32" s="260">
        <v>-3.4000000000000002E-2</v>
      </c>
      <c r="H32" s="243">
        <v>-0.20599999999999999</v>
      </c>
      <c r="I32" s="259">
        <v>-0.96799999999999997</v>
      </c>
      <c r="J32" s="259">
        <v>-0.48499999999999999</v>
      </c>
      <c r="K32" s="246">
        <v>-0.53200000000000003</v>
      </c>
      <c r="L32" s="243">
        <v>-0.81899999999999995</v>
      </c>
      <c r="M32" s="259">
        <v>9.2467532467532472</v>
      </c>
      <c r="N32" s="259">
        <v>0.37120671188861121</v>
      </c>
      <c r="O32" s="246">
        <v>0.93181818181818177</v>
      </c>
      <c r="P32" s="290">
        <v>5.0800385728061714</v>
      </c>
      <c r="Q32" s="290">
        <v>1.8211343472750317</v>
      </c>
      <c r="R32" s="290">
        <v>0.30091778949423942</v>
      </c>
      <c r="S32" s="290"/>
    </row>
    <row r="33" spans="1:19" x14ac:dyDescent="0.3">
      <c r="A33" s="255" t="s">
        <v>163</v>
      </c>
      <c r="B33" s="222"/>
      <c r="C33" s="222" t="s">
        <v>170</v>
      </c>
      <c r="D33" s="256">
        <v>6011</v>
      </c>
      <c r="E33" s="256">
        <v>6785</v>
      </c>
      <c r="F33" s="256">
        <v>7236</v>
      </c>
      <c r="G33" s="257">
        <v>6036</v>
      </c>
      <c r="H33" s="247">
        <v>5049</v>
      </c>
      <c r="I33" s="256">
        <v>544</v>
      </c>
      <c r="J33" s="256">
        <v>3636</v>
      </c>
      <c r="K33" s="248">
        <v>3203</v>
      </c>
      <c r="L33" s="247">
        <v>2097</v>
      </c>
      <c r="M33" s="256">
        <v>3584</v>
      </c>
      <c r="N33" s="256">
        <v>6845</v>
      </c>
      <c r="O33" s="248">
        <v>6017</v>
      </c>
      <c r="P33" s="200">
        <v>5421</v>
      </c>
      <c r="Q33" s="200">
        <v>8285</v>
      </c>
      <c r="R33" s="200">
        <v>9047</v>
      </c>
      <c r="S33" s="200"/>
    </row>
    <row r="34" spans="1:19" x14ac:dyDescent="0.3">
      <c r="A34" s="258" t="s">
        <v>164</v>
      </c>
      <c r="B34" s="222"/>
      <c r="C34" s="222" t="s">
        <v>31</v>
      </c>
      <c r="D34" s="259">
        <v>2.8000000000000001E-2</v>
      </c>
      <c r="E34" s="259">
        <v>-6.2E-2</v>
      </c>
      <c r="F34" s="259">
        <v>-2.1999999999999999E-2</v>
      </c>
      <c r="G34" s="260">
        <v>-6.9000000000000006E-2</v>
      </c>
      <c r="H34" s="243">
        <v>-0.16</v>
      </c>
      <c r="I34" s="259">
        <v>-0.92</v>
      </c>
      <c r="J34" s="259">
        <v>-0.498</v>
      </c>
      <c r="K34" s="246">
        <v>-0.46899999999999997</v>
      </c>
      <c r="L34" s="243">
        <v>-0.58499999999999996</v>
      </c>
      <c r="M34" s="259">
        <v>5.5882352941176467</v>
      </c>
      <c r="N34" s="259">
        <v>0.88256325632563259</v>
      </c>
      <c r="O34" s="246">
        <v>0.87855135810177953</v>
      </c>
      <c r="P34" s="290">
        <v>1.5851216022889842</v>
      </c>
      <c r="Q34" s="290">
        <v>1.3116629464285714</v>
      </c>
      <c r="R34" s="290">
        <v>0.32169466764061361</v>
      </c>
      <c r="S34" s="290"/>
    </row>
    <row r="35" spans="1:19" x14ac:dyDescent="0.3">
      <c r="A35" s="255" t="s">
        <v>165</v>
      </c>
      <c r="B35" s="222"/>
      <c r="C35" s="222" t="s">
        <v>170</v>
      </c>
      <c r="D35" s="256">
        <v>5474</v>
      </c>
      <c r="E35" s="256">
        <v>8180</v>
      </c>
      <c r="F35" s="256">
        <v>10007</v>
      </c>
      <c r="G35" s="257">
        <v>5835</v>
      </c>
      <c r="H35" s="247">
        <v>4754</v>
      </c>
      <c r="I35" s="256">
        <v>1957</v>
      </c>
      <c r="J35" s="256">
        <v>6907</v>
      </c>
      <c r="K35" s="248">
        <v>4788</v>
      </c>
      <c r="L35" s="247">
        <v>3813</v>
      </c>
      <c r="M35" s="256">
        <v>6134</v>
      </c>
      <c r="N35" s="256">
        <v>9304</v>
      </c>
      <c r="O35" s="248">
        <v>5963</v>
      </c>
      <c r="P35" s="200">
        <v>5404</v>
      </c>
      <c r="Q35" s="200">
        <v>8749</v>
      </c>
      <c r="R35" s="200">
        <v>11842</v>
      </c>
      <c r="S35" s="200"/>
    </row>
    <row r="36" spans="1:19" x14ac:dyDescent="0.3">
      <c r="A36" s="258" t="s">
        <v>166</v>
      </c>
      <c r="B36" s="222"/>
      <c r="C36" s="222" t="s">
        <v>31</v>
      </c>
      <c r="D36" s="259">
        <v>6.2E-2</v>
      </c>
      <c r="E36" s="259">
        <v>5.1999999999999998E-2</v>
      </c>
      <c r="F36" s="259">
        <v>5.0999999999999997E-2</v>
      </c>
      <c r="G36" s="260">
        <v>-1.4999999999999999E-2</v>
      </c>
      <c r="H36" s="243">
        <v>-0.13200000000000001</v>
      </c>
      <c r="I36" s="259">
        <v>-0.76100000000000001</v>
      </c>
      <c r="J36" s="259">
        <v>-0.31</v>
      </c>
      <c r="K36" s="246">
        <v>-0.17899999999999999</v>
      </c>
      <c r="L36" s="243">
        <v>-0.19800000000000001</v>
      </c>
      <c r="M36" s="259">
        <v>2.1343893714869697</v>
      </c>
      <c r="N36" s="259">
        <v>0.34703923555812943</v>
      </c>
      <c r="O36" s="246">
        <v>0.24540517961570593</v>
      </c>
      <c r="P36" s="290">
        <v>0.4172567532126934</v>
      </c>
      <c r="Q36" s="290">
        <v>0.4263123573524617</v>
      </c>
      <c r="R36" s="290">
        <v>0.27278589853826313</v>
      </c>
      <c r="S36" s="290"/>
    </row>
    <row r="37" spans="1:19" s="22" customFormat="1" x14ac:dyDescent="0.3">
      <c r="A37" s="261" t="s">
        <v>167</v>
      </c>
      <c r="B37" s="222"/>
      <c r="C37" s="222" t="s">
        <v>170</v>
      </c>
      <c r="D37" s="262">
        <v>86551</v>
      </c>
      <c r="E37" s="262">
        <v>116258</v>
      </c>
      <c r="F37" s="262">
        <v>127525</v>
      </c>
      <c r="G37" s="263">
        <v>98258</v>
      </c>
      <c r="H37" s="264">
        <v>76240</v>
      </c>
      <c r="I37" s="262">
        <v>8368</v>
      </c>
      <c r="J37" s="262">
        <v>57461</v>
      </c>
      <c r="K37" s="265">
        <v>40115</v>
      </c>
      <c r="L37" s="264">
        <v>22853</v>
      </c>
      <c r="M37" s="262">
        <v>47246</v>
      </c>
      <c r="N37" s="262">
        <v>89188</v>
      </c>
      <c r="O37" s="265">
        <v>80224</v>
      </c>
      <c r="P37" s="291">
        <v>71365</v>
      </c>
      <c r="Q37" s="291">
        <v>111574</v>
      </c>
      <c r="R37" s="291">
        <v>124480</v>
      </c>
      <c r="S37" s="291"/>
    </row>
    <row r="38" spans="1:19" s="22" customFormat="1" x14ac:dyDescent="0.3">
      <c r="A38" s="271" t="s">
        <v>168</v>
      </c>
      <c r="B38" s="228"/>
      <c r="C38" s="228" t="s">
        <v>31</v>
      </c>
      <c r="D38" s="272">
        <v>3.2000000000000001E-2</v>
      </c>
      <c r="E38" s="272">
        <v>3.2000000000000001E-2</v>
      </c>
      <c r="F38" s="272">
        <v>2.9000000000000001E-2</v>
      </c>
      <c r="G38" s="273">
        <v>2E-3</v>
      </c>
      <c r="H38" s="274">
        <v>-0.11899999999999999</v>
      </c>
      <c r="I38" s="272">
        <v>-0.92800000000000005</v>
      </c>
      <c r="J38" s="272">
        <v>-0.54900000000000004</v>
      </c>
      <c r="K38" s="275">
        <v>-0.59199999999999997</v>
      </c>
      <c r="L38" s="274">
        <v>-0.7</v>
      </c>
      <c r="M38" s="272">
        <v>4.6460325047801145</v>
      </c>
      <c r="N38" s="272">
        <v>0.55214841370668799</v>
      </c>
      <c r="O38" s="275">
        <v>0.99985043001371054</v>
      </c>
      <c r="P38" s="293">
        <v>2.122784754736796</v>
      </c>
      <c r="Q38" s="293">
        <v>1.3615544173051688</v>
      </c>
      <c r="R38" s="293">
        <v>0.39570345786428668</v>
      </c>
      <c r="S38" s="293"/>
    </row>
    <row r="39" spans="1:19" x14ac:dyDescent="0.3">
      <c r="A39" s="219" t="s">
        <v>150</v>
      </c>
      <c r="B39" s="220" t="s">
        <v>32</v>
      </c>
      <c r="C39" s="220"/>
      <c r="D39" s="233"/>
      <c r="E39" s="234"/>
      <c r="F39" s="234"/>
      <c r="G39" s="235"/>
      <c r="H39" s="234"/>
      <c r="I39" s="234"/>
      <c r="J39" s="234"/>
      <c r="K39" s="238"/>
      <c r="L39" s="234"/>
      <c r="M39" s="234"/>
      <c r="N39" s="234"/>
      <c r="O39" s="238"/>
    </row>
    <row r="40" spans="1:19" x14ac:dyDescent="0.3">
      <c r="A40" s="236" t="s">
        <v>151</v>
      </c>
      <c r="B40" s="222"/>
      <c r="C40" s="222" t="s">
        <v>152</v>
      </c>
      <c r="D40" s="239">
        <v>9168.0069999999996</v>
      </c>
      <c r="E40" s="240">
        <v>9177.5920000000006</v>
      </c>
      <c r="F40" s="240">
        <v>9441.7970000000005</v>
      </c>
      <c r="G40" s="241">
        <v>9007.75</v>
      </c>
      <c r="H40" s="240">
        <v>8994.8549999999996</v>
      </c>
      <c r="I40" s="240">
        <v>8066.8860000000004</v>
      </c>
      <c r="J40" s="240">
        <v>8706.9490000000005</v>
      </c>
      <c r="K40" s="242">
        <v>9290.2720000000008</v>
      </c>
      <c r="L40" s="240">
        <v>9554.0840000000007</v>
      </c>
      <c r="M40" s="240">
        <v>9381.7129999999997</v>
      </c>
      <c r="N40" s="240">
        <v>9585.4269999999997</v>
      </c>
      <c r="O40" s="242">
        <v>10062.187</v>
      </c>
      <c r="P40" s="240">
        <v>10173.442999999999</v>
      </c>
      <c r="Q40" s="240">
        <v>9711.9339999999993</v>
      </c>
      <c r="R40" s="240">
        <v>9543.2260000000006</v>
      </c>
      <c r="S40" s="240"/>
    </row>
    <row r="41" spans="1:19" x14ac:dyDescent="0.3">
      <c r="A41" s="237"/>
      <c r="B41" s="222"/>
      <c r="C41" s="222" t="s">
        <v>31</v>
      </c>
      <c r="D41" s="243">
        <v>6.4000000000000001E-2</v>
      </c>
      <c r="E41" s="244">
        <v>6.0999999999999999E-2</v>
      </c>
      <c r="F41" s="244">
        <v>5.9000000000000004E-2</v>
      </c>
      <c r="G41" s="245">
        <v>-4.5999999999999999E-2</v>
      </c>
      <c r="H41" s="244">
        <v>-1.9E-2</v>
      </c>
      <c r="I41" s="244">
        <v>-0.121</v>
      </c>
      <c r="J41" s="244">
        <v>-7.8E-2</v>
      </c>
      <c r="K41" s="246">
        <v>3.1E-2</v>
      </c>
      <c r="L41" s="244">
        <v>6.2E-2</v>
      </c>
      <c r="M41" s="244">
        <v>0.16300000000000001</v>
      </c>
      <c r="N41" s="244">
        <v>0.10099999999999999</v>
      </c>
      <c r="O41" s="246">
        <v>8.3000000000000004E-2</v>
      </c>
      <c r="P41" s="290">
        <v>6.5000000000000002E-2</v>
      </c>
      <c r="Q41" s="290">
        <v>3.5000000000000003E-2</v>
      </c>
      <c r="R41" s="290">
        <v>-4.0000000000000001E-3</v>
      </c>
      <c r="S41" s="290"/>
    </row>
    <row r="42" spans="1:19" x14ac:dyDescent="0.3">
      <c r="A42" s="236" t="s">
        <v>153</v>
      </c>
      <c r="B42" s="222"/>
      <c r="C42" s="222" t="s">
        <v>152</v>
      </c>
      <c r="D42" s="239">
        <v>22059.784</v>
      </c>
      <c r="E42" s="240">
        <v>21759.069</v>
      </c>
      <c r="F42" s="240">
        <v>21726.272000000001</v>
      </c>
      <c r="G42" s="241">
        <v>22557.256000000001</v>
      </c>
      <c r="H42" s="240">
        <v>20937.631000000001</v>
      </c>
      <c r="I42" s="240">
        <v>13242.654</v>
      </c>
      <c r="J42" s="240">
        <v>18381.448</v>
      </c>
      <c r="K42" s="242">
        <v>19125.395</v>
      </c>
      <c r="L42" s="240">
        <v>19423.118999999999</v>
      </c>
      <c r="M42" s="240">
        <v>19014.505000000001</v>
      </c>
      <c r="N42" s="240">
        <v>20637.41</v>
      </c>
      <c r="O42" s="242">
        <v>22258.394</v>
      </c>
      <c r="P42" s="240">
        <v>23138.563999999998</v>
      </c>
      <c r="Q42" s="240">
        <v>23817.78</v>
      </c>
      <c r="R42" s="240">
        <v>24105.903999999999</v>
      </c>
      <c r="S42" s="240"/>
    </row>
    <row r="43" spans="1:19" x14ac:dyDescent="0.3">
      <c r="A43" s="237"/>
      <c r="B43" s="222"/>
      <c r="C43" s="222" t="s">
        <v>31</v>
      </c>
      <c r="D43" s="223">
        <v>4.4999999999999998E-2</v>
      </c>
      <c r="E43" s="224">
        <v>0.02</v>
      </c>
      <c r="F43" s="224">
        <v>3.1E-2</v>
      </c>
      <c r="G43" s="225">
        <v>6.7000000000000004E-2</v>
      </c>
      <c r="H43" s="224">
        <v>-5.0999999999999997E-2</v>
      </c>
      <c r="I43" s="224">
        <v>-0.39100000000000001</v>
      </c>
      <c r="J43" s="224">
        <v>-0.154</v>
      </c>
      <c r="K43" s="226">
        <v>-0.152</v>
      </c>
      <c r="L43" s="224">
        <v>-7.2000000000000008E-2</v>
      </c>
      <c r="M43" s="224">
        <v>0.436</v>
      </c>
      <c r="N43" s="224">
        <v>0.12300000000000001</v>
      </c>
      <c r="O43" s="226">
        <v>0.16399999999999998</v>
      </c>
      <c r="P43" s="224">
        <v>0.191</v>
      </c>
      <c r="Q43" s="224">
        <v>0.253</v>
      </c>
      <c r="R43" s="224">
        <v>0.16800000000000001</v>
      </c>
      <c r="S43" s="224"/>
    </row>
    <row r="44" spans="1:19" x14ac:dyDescent="0.3">
      <c r="A44" s="236" t="s">
        <v>154</v>
      </c>
      <c r="B44" s="222"/>
      <c r="C44" s="222" t="s">
        <v>152</v>
      </c>
      <c r="D44" s="239">
        <v>8359.6680000000033</v>
      </c>
      <c r="E44" s="240">
        <v>8415.3169999999973</v>
      </c>
      <c r="F44" s="240">
        <v>8471.146999999999</v>
      </c>
      <c r="G44" s="241">
        <v>8525.8349999999973</v>
      </c>
      <c r="H44" s="240">
        <v>8403.6709999999948</v>
      </c>
      <c r="I44" s="240">
        <v>8138.1639999999979</v>
      </c>
      <c r="J44" s="240">
        <v>8640.627999999997</v>
      </c>
      <c r="K44" s="242">
        <v>8706.0030000000006</v>
      </c>
      <c r="L44" s="240">
        <v>8602.3970000000027</v>
      </c>
      <c r="M44" s="240">
        <v>8884.9290000000019</v>
      </c>
      <c r="N44" s="240">
        <v>9011.9360000000015</v>
      </c>
      <c r="O44" s="242">
        <v>8939.9589999999953</v>
      </c>
      <c r="P44" s="240">
        <v>9063.1750000000011</v>
      </c>
      <c r="Q44" s="240">
        <v>9033.5</v>
      </c>
      <c r="R44" s="240">
        <v>9054.494999999999</v>
      </c>
      <c r="S44" s="240"/>
    </row>
    <row r="45" spans="1:19" x14ac:dyDescent="0.3">
      <c r="A45" s="237"/>
      <c r="B45" s="222"/>
      <c r="C45" s="222" t="s">
        <v>31</v>
      </c>
      <c r="D45" s="223">
        <v>1.3999999999999999E-2</v>
      </c>
      <c r="E45" s="224">
        <v>1.9E-2</v>
      </c>
      <c r="F45" s="224">
        <v>2.5000000000000001E-2</v>
      </c>
      <c r="G45" s="225">
        <v>2.7000000000000003E-2</v>
      </c>
      <c r="H45" s="224">
        <v>5.0000000000000001E-3</v>
      </c>
      <c r="I45" s="224">
        <v>-3.3000000000000002E-2</v>
      </c>
      <c r="J45" s="224">
        <v>0.02</v>
      </c>
      <c r="K45" s="226">
        <v>2.1000000000000001E-2</v>
      </c>
      <c r="L45" s="224">
        <v>2.4E-2</v>
      </c>
      <c r="M45" s="224">
        <v>9.1999999999999998E-2</v>
      </c>
      <c r="N45" s="224">
        <v>4.2999999999999997E-2</v>
      </c>
      <c r="O45" s="226">
        <v>2.7000000000000003E-2</v>
      </c>
      <c r="P45" s="224">
        <v>5.4000000000000006E-2</v>
      </c>
      <c r="Q45" s="224">
        <v>1.7000000000000001E-2</v>
      </c>
      <c r="R45" s="224">
        <v>5.0000000000000001E-3</v>
      </c>
      <c r="S45" s="224"/>
    </row>
    <row r="46" spans="1:19" x14ac:dyDescent="0.3">
      <c r="A46" s="236" t="s">
        <v>155</v>
      </c>
      <c r="B46" s="222"/>
      <c r="C46" s="222" t="s">
        <v>152</v>
      </c>
      <c r="D46" s="239">
        <v>31789.294999999998</v>
      </c>
      <c r="E46" s="240">
        <v>31906.370999999999</v>
      </c>
      <c r="F46" s="240">
        <v>32115.752</v>
      </c>
      <c r="G46" s="241">
        <v>32289.644</v>
      </c>
      <c r="H46" s="240">
        <v>31453.434000000001</v>
      </c>
      <c r="I46" s="240">
        <v>26466.644</v>
      </c>
      <c r="J46" s="240">
        <v>30608.572</v>
      </c>
      <c r="K46" s="242">
        <v>30511.602999999999</v>
      </c>
      <c r="L46" s="240">
        <v>29201.057000000001</v>
      </c>
      <c r="M46" s="240">
        <v>31440.207999999999</v>
      </c>
      <c r="N46" s="240">
        <v>31840.985000000001</v>
      </c>
      <c r="O46" s="242">
        <v>32201.294000000002</v>
      </c>
      <c r="P46" s="240">
        <v>32679.017</v>
      </c>
      <c r="Q46" s="240">
        <v>32911.777000000002</v>
      </c>
      <c r="R46" s="240">
        <v>33264.514000000003</v>
      </c>
      <c r="S46" s="240"/>
    </row>
    <row r="47" spans="1:19" x14ac:dyDescent="0.3">
      <c r="A47" s="227"/>
      <c r="B47" s="228"/>
      <c r="C47" s="228" t="s">
        <v>31</v>
      </c>
      <c r="D47" s="229">
        <v>3.5000000000000003E-2</v>
      </c>
      <c r="E47" s="230">
        <v>3.3000000000000002E-2</v>
      </c>
      <c r="F47" s="230">
        <v>3.6000000000000004E-2</v>
      </c>
      <c r="G47" s="231">
        <v>0.03</v>
      </c>
      <c r="H47" s="230">
        <v>-1.1000000000000001E-2</v>
      </c>
      <c r="I47" s="230">
        <v>-0.17</v>
      </c>
      <c r="J47" s="230">
        <v>-4.7E-2</v>
      </c>
      <c r="K47" s="232">
        <v>-5.5E-2</v>
      </c>
      <c r="L47" s="230">
        <v>-7.2000000000000008E-2</v>
      </c>
      <c r="M47" s="230">
        <v>0.188</v>
      </c>
      <c r="N47" s="230">
        <v>0.04</v>
      </c>
      <c r="O47" s="232">
        <v>5.5E-2</v>
      </c>
      <c r="P47" s="230">
        <v>0.11900000000000001</v>
      </c>
      <c r="Q47" s="230">
        <v>4.7E-2</v>
      </c>
      <c r="R47" s="230">
        <v>4.4999999999999998E-2</v>
      </c>
      <c r="S47" s="230"/>
    </row>
    <row r="48" spans="1:19" ht="14.25" customHeight="1" x14ac:dyDescent="0.3">
      <c r="A48" s="429" t="s">
        <v>13</v>
      </c>
      <c r="B48" s="429"/>
      <c r="C48" s="429"/>
      <c r="D48" s="429"/>
      <c r="E48" s="429"/>
      <c r="F48" s="429"/>
      <c r="G48" s="429"/>
      <c r="H48" s="429"/>
      <c r="I48" s="429"/>
      <c r="J48" s="429"/>
      <c r="K48" s="429"/>
    </row>
    <row r="49" spans="1:1" x14ac:dyDescent="0.3">
      <c r="A49" s="249" t="s">
        <v>171</v>
      </c>
    </row>
    <row r="50" spans="1:1" x14ac:dyDescent="0.3">
      <c r="A50" s="249" t="s">
        <v>65</v>
      </c>
    </row>
  </sheetData>
  <mergeCells count="10">
    <mergeCell ref="A48:K48"/>
    <mergeCell ref="H10:K10"/>
    <mergeCell ref="L10:O10"/>
    <mergeCell ref="P10:S10"/>
    <mergeCell ref="A7:K7"/>
    <mergeCell ref="H8:K8"/>
    <mergeCell ref="L8:O8"/>
    <mergeCell ref="A9:A11"/>
    <mergeCell ref="D9:S9"/>
    <mergeCell ref="D10:G10"/>
  </mergeCells>
  <pageMargins left="0.7" right="0.7" top="0.75" bottom="0.75" header="0.3" footer="0.3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40B50-E2A1-444B-A888-4060CE5B58D1}">
  <dimension ref="B1:Y86"/>
  <sheetViews>
    <sheetView showGridLines="0" zoomScale="80" zoomScaleNormal="80" workbookViewId="0">
      <pane ySplit="7" topLeftCell="A71" activePane="bottomLeft" state="frozen"/>
      <selection pane="bottomLeft" activeCell="AB80" sqref="AB80"/>
    </sheetView>
  </sheetViews>
  <sheetFormatPr defaultColWidth="9.109375" defaultRowHeight="14.4" x14ac:dyDescent="0.3"/>
  <cols>
    <col min="1" max="1" width="3.44140625" customWidth="1"/>
    <col min="2" max="2" width="35.33203125" customWidth="1"/>
    <col min="3" max="3" width="14.109375" customWidth="1"/>
    <col min="4" max="11" width="9.88671875" hidden="1" customWidth="1"/>
    <col min="12" max="18" width="12" hidden="1" customWidth="1"/>
    <col min="19" max="25" width="12" customWidth="1"/>
  </cols>
  <sheetData>
    <row r="1" spans="2:25" ht="29.25" hidden="1" customHeight="1" x14ac:dyDescent="0.3"/>
    <row r="2" spans="2:25" ht="53.25" customHeight="1" x14ac:dyDescent="0.35">
      <c r="J2" s="279"/>
      <c r="L2" s="279"/>
      <c r="M2" s="279"/>
      <c r="N2" s="279"/>
      <c r="O2" s="279"/>
      <c r="P2" s="279"/>
      <c r="Q2" s="279"/>
      <c r="S2" s="279"/>
      <c r="T2" s="279"/>
      <c r="U2" s="279"/>
      <c r="V2" s="279"/>
      <c r="W2" s="279"/>
      <c r="X2" s="279"/>
    </row>
    <row r="3" spans="2:25" ht="23.25" customHeight="1" x14ac:dyDescent="0.4">
      <c r="B3" s="438" t="s">
        <v>15</v>
      </c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  <c r="R3" s="438"/>
    </row>
    <row r="4" spans="2:25" ht="23.25" customHeight="1" x14ac:dyDescent="0.4">
      <c r="B4" s="280"/>
      <c r="C4" s="280"/>
      <c r="D4" s="381">
        <v>2020</v>
      </c>
      <c r="E4" s="381"/>
      <c r="F4" s="381"/>
      <c r="G4" s="381"/>
      <c r="H4" s="381"/>
      <c r="I4" s="381"/>
      <c r="J4" s="381"/>
      <c r="K4" s="381"/>
      <c r="L4" s="432">
        <v>2021</v>
      </c>
      <c r="M4" s="433"/>
      <c r="N4" s="433"/>
      <c r="O4" s="433"/>
      <c r="P4" s="433"/>
      <c r="Q4" s="433"/>
      <c r="R4" s="433"/>
      <c r="S4" s="432">
        <v>2022</v>
      </c>
      <c r="T4" s="433"/>
      <c r="U4" s="433"/>
      <c r="V4" s="433"/>
      <c r="W4" s="433"/>
      <c r="X4" s="433"/>
      <c r="Y4" s="433"/>
    </row>
    <row r="5" spans="2:25" ht="42.6" customHeight="1" x14ac:dyDescent="0.3">
      <c r="B5" s="367" t="s">
        <v>3</v>
      </c>
      <c r="C5" s="367" t="s">
        <v>69</v>
      </c>
      <c r="D5" s="378" t="s">
        <v>192</v>
      </c>
      <c r="E5" s="437"/>
      <c r="F5" s="379"/>
      <c r="G5" s="437" t="s">
        <v>4</v>
      </c>
      <c r="H5" s="437"/>
      <c r="I5" s="379"/>
      <c r="J5" s="378" t="s">
        <v>177</v>
      </c>
      <c r="K5" s="437"/>
      <c r="L5" s="434" t="s">
        <v>192</v>
      </c>
      <c r="M5" s="435"/>
      <c r="N5" s="436"/>
      <c r="O5" s="378" t="s">
        <v>4</v>
      </c>
      <c r="P5" s="437"/>
      <c r="Q5" s="379"/>
      <c r="R5" s="278" t="s">
        <v>177</v>
      </c>
      <c r="S5" s="434" t="s">
        <v>192</v>
      </c>
      <c r="T5" s="435"/>
      <c r="U5" s="436"/>
      <c r="V5" s="378" t="s">
        <v>4</v>
      </c>
      <c r="W5" s="437"/>
      <c r="X5" s="379"/>
      <c r="Y5" s="278" t="s">
        <v>177</v>
      </c>
    </row>
    <row r="6" spans="2:25" ht="47.25" customHeight="1" x14ac:dyDescent="0.3">
      <c r="B6" s="368"/>
      <c r="C6" s="368"/>
      <c r="D6" s="50" t="s">
        <v>180</v>
      </c>
      <c r="E6" s="277" t="s">
        <v>181</v>
      </c>
      <c r="F6" s="277" t="s">
        <v>179</v>
      </c>
      <c r="G6" s="50" t="s">
        <v>180</v>
      </c>
      <c r="H6" s="277" t="s">
        <v>181</v>
      </c>
      <c r="I6" s="277" t="s">
        <v>179</v>
      </c>
      <c r="J6" s="50" t="s">
        <v>180</v>
      </c>
      <c r="K6" s="277" t="s">
        <v>181</v>
      </c>
      <c r="L6" s="50" t="s">
        <v>180</v>
      </c>
      <c r="M6" s="277" t="s">
        <v>181</v>
      </c>
      <c r="N6" s="277" t="s">
        <v>179</v>
      </c>
      <c r="O6" s="50" t="s">
        <v>180</v>
      </c>
      <c r="P6" s="277" t="s">
        <v>181</v>
      </c>
      <c r="Q6" s="277" t="s">
        <v>179</v>
      </c>
      <c r="R6" s="277" t="s">
        <v>193</v>
      </c>
      <c r="S6" s="50" t="s">
        <v>180</v>
      </c>
      <c r="T6" s="277" t="s">
        <v>181</v>
      </c>
      <c r="U6" s="277" t="s">
        <v>179</v>
      </c>
      <c r="V6" s="50" t="s">
        <v>180</v>
      </c>
      <c r="W6" s="277" t="s">
        <v>181</v>
      </c>
      <c r="X6" s="277" t="s">
        <v>179</v>
      </c>
      <c r="Y6" s="277" t="s">
        <v>193</v>
      </c>
    </row>
    <row r="7" spans="2:25" ht="4.5" customHeight="1" x14ac:dyDescent="0.3">
      <c r="B7" s="134"/>
      <c r="C7" s="134"/>
      <c r="D7" s="135"/>
      <c r="E7" s="135"/>
      <c r="F7" s="135"/>
      <c r="G7" s="135"/>
      <c r="H7" s="135"/>
      <c r="I7" s="135"/>
      <c r="K7" s="135"/>
    </row>
    <row r="8" spans="2:25" ht="19.5" customHeight="1" x14ac:dyDescent="0.3">
      <c r="B8" s="281" t="s">
        <v>5</v>
      </c>
      <c r="C8" s="282">
        <v>43913</v>
      </c>
      <c r="D8" s="283">
        <v>-20</v>
      </c>
      <c r="E8" s="283">
        <v>-10</v>
      </c>
      <c r="F8" s="283">
        <v>-4</v>
      </c>
      <c r="G8" s="110">
        <v>13.5</v>
      </c>
      <c r="H8" s="110">
        <v>10.4</v>
      </c>
      <c r="I8" s="110">
        <v>8.5</v>
      </c>
      <c r="J8" s="109"/>
      <c r="K8" s="110"/>
    </row>
    <row r="9" spans="2:25" ht="19.5" customHeight="1" x14ac:dyDescent="0.3">
      <c r="B9" s="281" t="s">
        <v>6</v>
      </c>
      <c r="C9" s="282">
        <v>43916</v>
      </c>
      <c r="D9" s="283">
        <v>-5.7</v>
      </c>
      <c r="E9" s="283">
        <v>-3.7</v>
      </c>
      <c r="F9" s="283"/>
      <c r="G9" s="283">
        <v>11.7</v>
      </c>
      <c r="H9" s="283">
        <v>10.1</v>
      </c>
      <c r="I9" s="109"/>
      <c r="J9" s="284"/>
      <c r="K9" s="110"/>
    </row>
    <row r="10" spans="2:25" ht="19.5" customHeight="1" x14ac:dyDescent="0.3">
      <c r="B10" s="281" t="s">
        <v>7</v>
      </c>
      <c r="C10" s="282">
        <v>43927</v>
      </c>
      <c r="D10" s="283">
        <v>-8</v>
      </c>
      <c r="E10" s="283">
        <v>-4</v>
      </c>
      <c r="F10" s="283"/>
      <c r="G10" s="283"/>
      <c r="H10" s="283"/>
      <c r="I10" s="109"/>
      <c r="J10" s="109"/>
      <c r="K10" s="283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</row>
    <row r="11" spans="2:25" ht="19.5" customHeight="1" x14ac:dyDescent="0.3">
      <c r="B11" s="281" t="s">
        <v>70</v>
      </c>
      <c r="C11" s="282">
        <v>43935</v>
      </c>
      <c r="D11" s="283"/>
      <c r="E11" s="283">
        <v>-8</v>
      </c>
      <c r="F11" s="283"/>
      <c r="G11" s="283"/>
      <c r="H11" s="283">
        <v>13.9</v>
      </c>
      <c r="I11" s="109"/>
      <c r="J11" s="109"/>
      <c r="K11" s="110">
        <v>135</v>
      </c>
      <c r="L11" s="110"/>
      <c r="M11" s="110">
        <v>5</v>
      </c>
      <c r="N11" s="110"/>
      <c r="O11" s="110"/>
      <c r="P11" s="110">
        <v>8.6999999999999993</v>
      </c>
      <c r="Q11" s="110"/>
      <c r="R11" s="110"/>
      <c r="S11" s="110"/>
      <c r="T11" s="110"/>
      <c r="U11" s="110"/>
      <c r="V11" s="110"/>
      <c r="W11" s="110"/>
      <c r="X11" s="110"/>
      <c r="Y11" s="110"/>
    </row>
    <row r="12" spans="2:25" ht="19.5" customHeight="1" x14ac:dyDescent="0.3">
      <c r="B12" s="281" t="s">
        <v>120</v>
      </c>
      <c r="C12" s="282">
        <v>43957</v>
      </c>
      <c r="D12" s="283"/>
      <c r="E12" s="283">
        <v>-6.8</v>
      </c>
      <c r="F12" s="283"/>
      <c r="G12" s="283"/>
      <c r="H12" s="283">
        <v>9.6999999999999993</v>
      </c>
      <c r="I12" s="109"/>
      <c r="J12" s="109"/>
      <c r="K12" s="110">
        <v>131.6</v>
      </c>
      <c r="L12" s="110"/>
      <c r="M12" s="110">
        <v>5.8</v>
      </c>
      <c r="N12" s="110"/>
      <c r="O12" s="110"/>
      <c r="P12" s="110">
        <v>7.4</v>
      </c>
      <c r="Q12" s="110"/>
      <c r="R12" s="110">
        <v>124.4</v>
      </c>
      <c r="S12" s="110"/>
      <c r="T12" s="110"/>
      <c r="U12" s="110"/>
      <c r="V12" s="110"/>
      <c r="W12" s="110"/>
      <c r="X12" s="110"/>
      <c r="Y12" s="110"/>
    </row>
    <row r="13" spans="2:25" ht="19.5" customHeight="1" x14ac:dyDescent="0.3">
      <c r="B13" s="281" t="s">
        <v>174</v>
      </c>
      <c r="C13" s="282">
        <v>43985</v>
      </c>
      <c r="D13" s="283">
        <v>-11.8</v>
      </c>
      <c r="E13" s="283">
        <v>-7.5</v>
      </c>
      <c r="F13" s="283"/>
      <c r="G13" s="283">
        <v>13.1</v>
      </c>
      <c r="H13" s="283">
        <v>11</v>
      </c>
      <c r="I13" s="109"/>
      <c r="J13" s="283">
        <v>141.80000000000001</v>
      </c>
      <c r="K13" s="283">
        <v>133.1</v>
      </c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</row>
    <row r="14" spans="2:25" ht="19.5" customHeight="1" x14ac:dyDescent="0.3">
      <c r="B14" s="281" t="s">
        <v>172</v>
      </c>
      <c r="C14" s="282">
        <v>43988</v>
      </c>
      <c r="D14" s="283"/>
      <c r="E14" s="283">
        <v>-6.9</v>
      </c>
      <c r="F14" s="283"/>
      <c r="G14" s="283"/>
      <c r="H14" s="283">
        <v>9.6</v>
      </c>
      <c r="I14" s="109"/>
      <c r="J14" s="109"/>
      <c r="K14" s="283">
        <v>134.4</v>
      </c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</row>
    <row r="15" spans="2:25" ht="19.5" customHeight="1" x14ac:dyDescent="0.3">
      <c r="B15" s="281" t="s">
        <v>176</v>
      </c>
      <c r="C15" s="282">
        <v>43988</v>
      </c>
      <c r="D15" s="283">
        <v>-11.3</v>
      </c>
      <c r="E15" s="283">
        <v>-9.4</v>
      </c>
      <c r="F15" s="283"/>
      <c r="G15" s="283">
        <v>13</v>
      </c>
      <c r="H15" s="283">
        <v>11.6</v>
      </c>
      <c r="I15" s="109"/>
      <c r="J15" s="110">
        <v>139.9</v>
      </c>
      <c r="K15" s="110">
        <v>135.9</v>
      </c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</row>
    <row r="16" spans="2:25" ht="19.5" customHeight="1" x14ac:dyDescent="0.3">
      <c r="B16" s="281" t="s">
        <v>6</v>
      </c>
      <c r="C16" s="282">
        <v>43998</v>
      </c>
      <c r="D16" s="283">
        <v>-13.1</v>
      </c>
      <c r="E16" s="283">
        <v>-9.5</v>
      </c>
      <c r="F16" s="283"/>
      <c r="G16" s="283"/>
      <c r="H16" s="283">
        <v>10.1</v>
      </c>
      <c r="I16" s="109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</row>
    <row r="17" spans="2:25" ht="19.5" customHeight="1" x14ac:dyDescent="0.3">
      <c r="B17" s="281" t="s">
        <v>120</v>
      </c>
      <c r="C17" s="282">
        <v>44019</v>
      </c>
      <c r="D17" s="283"/>
      <c r="E17" s="283">
        <v>-9.8000000000000007</v>
      </c>
      <c r="F17" s="283"/>
      <c r="G17" s="283"/>
      <c r="H17" s="283"/>
      <c r="I17" s="283"/>
      <c r="J17" s="110"/>
      <c r="K17" s="110"/>
      <c r="L17" s="110"/>
      <c r="M17" s="110">
        <v>6</v>
      </c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</row>
    <row r="18" spans="2:25" ht="19.5" customHeight="1" x14ac:dyDescent="0.3">
      <c r="B18" s="281" t="s">
        <v>5</v>
      </c>
      <c r="C18" s="282">
        <v>44020</v>
      </c>
      <c r="D18" s="283">
        <v>-17</v>
      </c>
      <c r="E18" s="283">
        <v>-10</v>
      </c>
      <c r="F18" s="283">
        <v>-5</v>
      </c>
      <c r="G18" s="283">
        <v>10.7</v>
      </c>
      <c r="H18" s="283">
        <v>9</v>
      </c>
      <c r="I18" s="283">
        <v>7.6</v>
      </c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</row>
    <row r="19" spans="2:25" ht="19.5" customHeight="1" x14ac:dyDescent="0.3">
      <c r="B19" s="281" t="s">
        <v>7</v>
      </c>
      <c r="C19" s="282">
        <v>44046</v>
      </c>
      <c r="D19" s="283">
        <v>-10</v>
      </c>
      <c r="E19" s="283">
        <v>-8</v>
      </c>
      <c r="F19" s="283"/>
      <c r="G19" s="283"/>
      <c r="H19" s="283"/>
      <c r="I19" s="283"/>
      <c r="J19" s="110"/>
      <c r="K19" s="110"/>
    </row>
    <row r="20" spans="2:25" ht="19.5" customHeight="1" x14ac:dyDescent="0.3">
      <c r="B20" s="281" t="s">
        <v>174</v>
      </c>
      <c r="C20" s="282">
        <v>44091</v>
      </c>
      <c r="D20" s="283"/>
      <c r="E20" s="283">
        <v>-9.3000000000000007</v>
      </c>
      <c r="F20" s="283"/>
      <c r="G20" s="283"/>
      <c r="H20" s="283">
        <v>10</v>
      </c>
      <c r="I20" s="283"/>
      <c r="J20" s="110"/>
      <c r="K20" s="110">
        <v>137.6</v>
      </c>
      <c r="L20" s="110"/>
      <c r="M20" s="110">
        <v>4.8</v>
      </c>
      <c r="N20" s="110"/>
      <c r="O20" s="110"/>
      <c r="P20" s="110">
        <v>8.8000000000000007</v>
      </c>
      <c r="Q20" s="110"/>
      <c r="R20" s="110">
        <v>134.5</v>
      </c>
      <c r="S20" s="110"/>
      <c r="T20" s="110"/>
      <c r="U20" s="110"/>
      <c r="V20" s="110"/>
      <c r="W20" s="110"/>
      <c r="X20" s="110"/>
      <c r="Y20" s="110"/>
    </row>
    <row r="21" spans="2:25" ht="19.5" customHeight="1" x14ac:dyDescent="0.3">
      <c r="B21" s="281" t="s">
        <v>172</v>
      </c>
      <c r="C21" s="282">
        <v>44097</v>
      </c>
      <c r="D21" s="283"/>
      <c r="E21" s="283">
        <v>-7</v>
      </c>
      <c r="F21" s="283"/>
      <c r="G21" s="283"/>
      <c r="H21" s="283">
        <v>10</v>
      </c>
      <c r="I21" s="283"/>
      <c r="J21" s="110"/>
      <c r="K21" s="110">
        <v>133.80000000000001</v>
      </c>
    </row>
    <row r="22" spans="2:25" ht="19.5" customHeight="1" x14ac:dyDescent="0.3">
      <c r="B22" s="281" t="s">
        <v>6</v>
      </c>
      <c r="C22" s="282">
        <v>44110</v>
      </c>
      <c r="D22" s="283"/>
      <c r="E22" s="283">
        <v>-8.1</v>
      </c>
      <c r="F22" s="283"/>
      <c r="G22" s="283"/>
      <c r="H22" s="283">
        <v>7.5</v>
      </c>
      <c r="I22" s="283"/>
      <c r="J22" s="110"/>
      <c r="K22" s="110"/>
    </row>
    <row r="23" spans="2:25" ht="19.5" customHeight="1" x14ac:dyDescent="0.3">
      <c r="B23" s="281" t="s">
        <v>5</v>
      </c>
      <c r="C23" s="282">
        <v>44111</v>
      </c>
      <c r="D23" s="283">
        <v>-12</v>
      </c>
      <c r="E23" s="283">
        <v>-10</v>
      </c>
      <c r="F23" s="283">
        <v>-9</v>
      </c>
      <c r="G23" s="283"/>
      <c r="H23" s="283">
        <v>7.4</v>
      </c>
      <c r="I23" s="283"/>
      <c r="J23" s="110"/>
      <c r="K23" s="110"/>
      <c r="L23" s="283"/>
      <c r="M23" s="283">
        <v>2.5</v>
      </c>
      <c r="N23" s="283"/>
      <c r="O23" s="283"/>
      <c r="P23" s="283"/>
      <c r="Q23" s="283"/>
      <c r="R23" s="283"/>
      <c r="S23" s="283"/>
      <c r="T23" s="283"/>
      <c r="U23" s="283"/>
      <c r="V23" s="283"/>
      <c r="W23" s="283"/>
      <c r="X23" s="283"/>
      <c r="Y23" s="283"/>
    </row>
    <row r="24" spans="2:25" ht="19.5" customHeight="1" x14ac:dyDescent="0.3">
      <c r="B24" s="281" t="s">
        <v>172</v>
      </c>
      <c r="C24" s="282">
        <v>44116</v>
      </c>
      <c r="D24" s="283"/>
      <c r="E24" s="283">
        <v>-8.5</v>
      </c>
      <c r="F24" s="283"/>
      <c r="G24" s="283"/>
      <c r="H24" s="283">
        <v>8.6999999999999993</v>
      </c>
      <c r="I24" s="283"/>
      <c r="J24" s="110"/>
      <c r="K24" s="110">
        <v>134.80000000000001</v>
      </c>
      <c r="L24" s="283"/>
      <c r="M24" s="283">
        <v>5.4</v>
      </c>
      <c r="N24" s="283"/>
      <c r="O24" s="283"/>
      <c r="P24" s="283">
        <v>8.1999999999999993</v>
      </c>
      <c r="Q24" s="283"/>
      <c r="R24" s="283">
        <v>130.9</v>
      </c>
      <c r="S24" s="283"/>
      <c r="T24" s="283"/>
      <c r="U24" s="283"/>
      <c r="V24" s="283"/>
      <c r="W24" s="283"/>
      <c r="X24" s="283"/>
      <c r="Y24" s="283"/>
    </row>
    <row r="25" spans="2:25" ht="19.5" customHeight="1" x14ac:dyDescent="0.3">
      <c r="B25" s="281" t="s">
        <v>188</v>
      </c>
      <c r="C25" s="282">
        <v>44117</v>
      </c>
      <c r="D25" s="283"/>
      <c r="E25" s="283">
        <v>-10</v>
      </c>
      <c r="F25" s="283"/>
      <c r="G25" s="283"/>
      <c r="H25" s="283">
        <v>8.1</v>
      </c>
      <c r="I25" s="283"/>
      <c r="J25" s="110"/>
      <c r="K25" s="110">
        <v>137.19999999999999</v>
      </c>
      <c r="L25" s="283"/>
      <c r="M25" s="283">
        <v>6.5</v>
      </c>
      <c r="N25" s="283"/>
      <c r="O25" s="283"/>
      <c r="P25" s="283">
        <v>7.7</v>
      </c>
      <c r="Q25" s="283"/>
      <c r="R25" s="283">
        <v>130</v>
      </c>
      <c r="S25" s="283"/>
      <c r="T25" s="283"/>
      <c r="U25" s="283"/>
      <c r="V25" s="283"/>
      <c r="W25" s="283"/>
      <c r="X25" s="283"/>
      <c r="Y25" s="283"/>
    </row>
    <row r="26" spans="2:25" ht="19.5" customHeight="1" x14ac:dyDescent="0.3">
      <c r="B26" s="281" t="s">
        <v>7</v>
      </c>
      <c r="C26" s="282">
        <v>44138</v>
      </c>
      <c r="D26" s="283">
        <v>-9</v>
      </c>
      <c r="E26" s="283">
        <v>-8</v>
      </c>
      <c r="F26" s="283"/>
      <c r="G26" s="283"/>
      <c r="H26" s="283"/>
      <c r="I26" s="283"/>
      <c r="J26" s="110"/>
      <c r="K26" s="110"/>
      <c r="L26" s="283"/>
      <c r="M26" s="283"/>
      <c r="N26" s="283"/>
      <c r="O26" s="283"/>
      <c r="P26" s="283"/>
      <c r="Q26" s="283"/>
      <c r="R26" s="283"/>
      <c r="S26" s="283"/>
      <c r="T26" s="283"/>
      <c r="U26" s="283"/>
      <c r="V26" s="283"/>
      <c r="W26" s="283"/>
      <c r="X26" s="283"/>
      <c r="Y26" s="283"/>
    </row>
    <row r="27" spans="2:25" ht="19.5" customHeight="1" x14ac:dyDescent="0.3">
      <c r="B27" s="281" t="s">
        <v>120</v>
      </c>
      <c r="C27" s="282">
        <v>44140</v>
      </c>
      <c r="D27" s="283"/>
      <c r="E27" s="283">
        <v>-9.3000000000000007</v>
      </c>
      <c r="F27" s="283"/>
      <c r="G27" s="283"/>
      <c r="H27" s="283">
        <v>8</v>
      </c>
      <c r="I27" s="283"/>
      <c r="J27" s="110"/>
      <c r="K27" s="110">
        <v>135.1</v>
      </c>
      <c r="L27" s="283"/>
      <c r="M27" s="283">
        <v>5.4</v>
      </c>
      <c r="N27" s="283"/>
      <c r="O27" s="283"/>
      <c r="P27" s="283">
        <v>7.7</v>
      </c>
      <c r="Q27" s="283"/>
      <c r="R27" s="283">
        <v>130.30000000000001</v>
      </c>
      <c r="S27" s="283"/>
      <c r="T27" s="283"/>
      <c r="U27" s="283"/>
      <c r="V27" s="283"/>
      <c r="W27" s="283"/>
      <c r="X27" s="283"/>
      <c r="Y27" s="283"/>
    </row>
    <row r="28" spans="2:25" ht="19.5" customHeight="1" x14ac:dyDescent="0.3">
      <c r="B28" s="281" t="s">
        <v>176</v>
      </c>
      <c r="C28" s="282">
        <v>44166</v>
      </c>
      <c r="D28" s="283"/>
      <c r="E28" s="283">
        <v>-8.4</v>
      </c>
      <c r="F28" s="283"/>
      <c r="G28" s="283"/>
      <c r="H28" s="283">
        <v>7.3</v>
      </c>
      <c r="I28" s="283"/>
      <c r="J28" s="110"/>
      <c r="K28" s="110">
        <v>136.1</v>
      </c>
      <c r="L28" s="283"/>
      <c r="M28" s="283">
        <v>1.7</v>
      </c>
      <c r="N28" s="283"/>
      <c r="O28" s="283"/>
      <c r="P28" s="283">
        <v>7.3</v>
      </c>
      <c r="Q28" s="283"/>
      <c r="R28" s="283">
        <v>139.69999999999999</v>
      </c>
      <c r="S28" s="283"/>
      <c r="T28" s="283"/>
      <c r="U28" s="283"/>
      <c r="V28" s="283"/>
      <c r="W28" s="283"/>
      <c r="X28" s="283"/>
      <c r="Y28" s="283"/>
    </row>
    <row r="29" spans="2:25" ht="19.5" customHeight="1" x14ac:dyDescent="0.3">
      <c r="B29" s="281" t="s">
        <v>6</v>
      </c>
      <c r="C29" s="282">
        <v>44179</v>
      </c>
      <c r="D29" s="283"/>
      <c r="E29" s="283">
        <v>-8.1</v>
      </c>
      <c r="F29" s="283"/>
      <c r="G29" s="283"/>
      <c r="H29" s="283">
        <v>7.2</v>
      </c>
      <c r="I29" s="283"/>
      <c r="J29" s="110"/>
      <c r="K29" s="110"/>
      <c r="L29" s="283"/>
      <c r="M29" s="283">
        <v>3.9</v>
      </c>
      <c r="N29" s="283"/>
      <c r="O29" s="283"/>
      <c r="P29" s="283">
        <v>8.8000000000000007</v>
      </c>
      <c r="Q29" s="283"/>
      <c r="R29" s="283"/>
      <c r="S29" s="283"/>
      <c r="T29" s="283"/>
      <c r="U29" s="283"/>
      <c r="V29" s="283"/>
      <c r="W29" s="283"/>
      <c r="X29" s="283"/>
      <c r="Y29" s="283"/>
    </row>
    <row r="30" spans="2:25" ht="19.5" customHeight="1" x14ac:dyDescent="0.3">
      <c r="B30" s="281" t="s">
        <v>7</v>
      </c>
      <c r="C30" s="282">
        <v>44202</v>
      </c>
      <c r="D30" s="283"/>
      <c r="E30" s="283">
        <v>-8.4</v>
      </c>
      <c r="F30" s="283"/>
      <c r="G30" s="283"/>
      <c r="H30" s="283"/>
      <c r="I30" s="283"/>
      <c r="J30" s="110"/>
      <c r="K30" s="110"/>
      <c r="L30" s="283"/>
      <c r="M30" s="283"/>
      <c r="N30" s="283"/>
      <c r="O30" s="283"/>
      <c r="P30" s="283"/>
      <c r="Q30" s="283"/>
      <c r="R30" s="283"/>
      <c r="S30" s="283"/>
      <c r="T30" s="283"/>
      <c r="U30" s="283"/>
      <c r="V30" s="283"/>
      <c r="W30" s="283"/>
      <c r="X30" s="283"/>
      <c r="Y30" s="283"/>
    </row>
    <row r="31" spans="2:25" ht="19.5" customHeight="1" x14ac:dyDescent="0.3">
      <c r="B31" s="281" t="s">
        <v>5</v>
      </c>
      <c r="C31" s="282">
        <v>44216</v>
      </c>
      <c r="D31" s="283"/>
      <c r="E31" s="283">
        <v>-8.4</v>
      </c>
      <c r="F31" s="283"/>
      <c r="G31" s="283"/>
      <c r="H31" s="283">
        <v>6.8</v>
      </c>
      <c r="I31" s="283"/>
      <c r="J31" s="110"/>
      <c r="K31" s="110"/>
      <c r="L31" s="283"/>
      <c r="M31" s="283">
        <v>-2</v>
      </c>
      <c r="N31" s="283"/>
      <c r="O31" s="283"/>
      <c r="P31" s="283"/>
      <c r="Q31" s="283"/>
      <c r="R31" s="283"/>
      <c r="S31" s="283"/>
      <c r="T31" s="283"/>
      <c r="U31" s="283"/>
      <c r="V31" s="283"/>
      <c r="W31" s="283"/>
      <c r="X31" s="283"/>
      <c r="Y31" s="283"/>
    </row>
    <row r="32" spans="2:25" ht="19.5" customHeight="1" x14ac:dyDescent="0.3">
      <c r="B32" s="281" t="s">
        <v>7</v>
      </c>
      <c r="C32" s="282">
        <v>44231</v>
      </c>
      <c r="D32" s="283"/>
      <c r="E32" s="283"/>
      <c r="F32" s="283"/>
      <c r="G32" s="283"/>
      <c r="H32" s="283"/>
      <c r="I32" s="283"/>
      <c r="J32" s="110"/>
      <c r="K32" s="110"/>
      <c r="L32" s="283">
        <v>2.5</v>
      </c>
      <c r="M32" s="283"/>
      <c r="N32" s="283">
        <v>4.5</v>
      </c>
      <c r="O32" s="283"/>
      <c r="P32" s="283"/>
      <c r="Q32" s="283"/>
      <c r="R32" s="283"/>
      <c r="S32" s="283"/>
      <c r="T32" s="283"/>
      <c r="U32" s="283"/>
      <c r="V32" s="283"/>
      <c r="W32" s="283"/>
      <c r="X32" s="283"/>
      <c r="Y32" s="283"/>
    </row>
    <row r="33" spans="2:25" ht="19.5" customHeight="1" x14ac:dyDescent="0.3">
      <c r="B33" s="281" t="s">
        <v>120</v>
      </c>
      <c r="C33" s="282">
        <v>44238</v>
      </c>
      <c r="E33" s="283">
        <v>-6.2</v>
      </c>
      <c r="M33" s="283">
        <v>4.0999999999999996</v>
      </c>
      <c r="P33" s="283"/>
      <c r="Q33" s="283"/>
      <c r="R33" s="283"/>
      <c r="T33" s="283"/>
      <c r="W33" s="283"/>
      <c r="X33" s="283"/>
      <c r="Y33" s="283"/>
    </row>
    <row r="34" spans="2:25" ht="19.5" customHeight="1" x14ac:dyDescent="0.3">
      <c r="B34" s="281" t="s">
        <v>6</v>
      </c>
      <c r="C34" s="282">
        <v>44281</v>
      </c>
      <c r="E34" s="283">
        <v>-7.6</v>
      </c>
      <c r="H34" s="283">
        <v>6.8</v>
      </c>
      <c r="M34" s="283">
        <v>3.9</v>
      </c>
      <c r="P34" s="283">
        <v>7.7</v>
      </c>
      <c r="Q34" s="283"/>
      <c r="R34" s="283"/>
      <c r="T34" s="283"/>
      <c r="W34" s="283"/>
      <c r="X34" s="283"/>
      <c r="Y34" s="283"/>
    </row>
    <row r="35" spans="2:25" ht="19.5" customHeight="1" x14ac:dyDescent="0.3">
      <c r="B35" s="281" t="s">
        <v>174</v>
      </c>
      <c r="C35" s="282">
        <v>44286</v>
      </c>
      <c r="E35" s="283">
        <v>-7.6</v>
      </c>
      <c r="H35" s="283">
        <v>6.8</v>
      </c>
      <c r="K35" s="136">
        <v>133.6</v>
      </c>
      <c r="M35" s="283">
        <v>3.3</v>
      </c>
      <c r="P35" s="283">
        <v>8.3000000000000007</v>
      </c>
      <c r="Q35" s="283"/>
      <c r="R35" s="283">
        <v>131.5</v>
      </c>
      <c r="T35" s="283"/>
      <c r="W35" s="283"/>
      <c r="X35" s="283"/>
      <c r="Y35" s="283"/>
    </row>
    <row r="36" spans="2:25" ht="19.5" customHeight="1" x14ac:dyDescent="0.3">
      <c r="B36" s="281" t="s">
        <v>188</v>
      </c>
      <c r="C36" s="282">
        <v>44292</v>
      </c>
      <c r="E36" s="283">
        <v>-7.6</v>
      </c>
      <c r="H36" s="283">
        <v>6.8</v>
      </c>
      <c r="K36" s="136"/>
      <c r="M36" s="283">
        <v>3.9</v>
      </c>
      <c r="P36" s="283">
        <v>7.7</v>
      </c>
      <c r="Q36" s="283"/>
      <c r="R36" s="283"/>
      <c r="T36" s="283"/>
      <c r="W36" s="283"/>
      <c r="X36" s="283"/>
      <c r="Y36" s="283"/>
    </row>
    <row r="37" spans="2:25" ht="19.5" customHeight="1" x14ac:dyDescent="0.3">
      <c r="B37" s="281" t="s">
        <v>5</v>
      </c>
      <c r="C37" s="282">
        <v>44300</v>
      </c>
      <c r="E37" s="283">
        <v>-7.6</v>
      </c>
      <c r="H37" s="283">
        <v>6.8</v>
      </c>
      <c r="K37" s="136"/>
      <c r="L37" s="283">
        <v>-2</v>
      </c>
      <c r="M37" s="283">
        <v>1</v>
      </c>
      <c r="N37" s="283">
        <v>4</v>
      </c>
      <c r="O37" s="283">
        <v>8</v>
      </c>
      <c r="P37" s="283">
        <v>7.6</v>
      </c>
      <c r="Q37" s="283">
        <v>7.2</v>
      </c>
      <c r="R37" s="283">
        <v>128</v>
      </c>
      <c r="S37" s="283"/>
      <c r="T37" s="283"/>
      <c r="U37" s="283"/>
      <c r="V37" s="283"/>
      <c r="W37" s="283"/>
      <c r="X37" s="283"/>
      <c r="Y37" s="283"/>
    </row>
    <row r="38" spans="2:25" ht="19.5" customHeight="1" x14ac:dyDescent="0.3">
      <c r="B38" s="281" t="s">
        <v>172</v>
      </c>
      <c r="C38" s="282">
        <v>44301</v>
      </c>
      <c r="M38" s="283">
        <v>4</v>
      </c>
      <c r="P38" s="283">
        <v>7.3</v>
      </c>
      <c r="R38" s="283"/>
      <c r="T38" s="283"/>
      <c r="W38" s="283"/>
      <c r="Y38" s="283"/>
    </row>
    <row r="39" spans="2:25" ht="19.2" customHeight="1" x14ac:dyDescent="0.3">
      <c r="B39" s="281" t="s">
        <v>7</v>
      </c>
      <c r="C39" s="282">
        <v>44323</v>
      </c>
      <c r="M39" s="283">
        <v>3.5</v>
      </c>
      <c r="N39" s="283">
        <v>4.5</v>
      </c>
      <c r="P39" s="283"/>
      <c r="R39" s="283"/>
      <c r="T39" s="283"/>
      <c r="U39" s="283"/>
      <c r="W39" s="283"/>
      <c r="Y39" s="283"/>
    </row>
    <row r="40" spans="2:25" ht="19.2" customHeight="1" x14ac:dyDescent="0.3">
      <c r="B40" s="281" t="s">
        <v>120</v>
      </c>
      <c r="C40" s="282">
        <v>44328</v>
      </c>
      <c r="M40" s="283">
        <v>3.9</v>
      </c>
      <c r="N40" s="283"/>
      <c r="P40" s="283">
        <v>6.8</v>
      </c>
      <c r="R40" s="283">
        <v>127.2</v>
      </c>
      <c r="T40" s="283"/>
      <c r="U40" s="283"/>
      <c r="W40" s="283"/>
      <c r="Y40" s="283"/>
    </row>
    <row r="41" spans="2:25" ht="19.2" customHeight="1" x14ac:dyDescent="0.3">
      <c r="B41" s="281" t="s">
        <v>176</v>
      </c>
      <c r="C41" s="282">
        <v>44347</v>
      </c>
      <c r="M41" s="283">
        <v>3.7</v>
      </c>
      <c r="N41" s="283"/>
      <c r="P41" s="283">
        <v>7.4</v>
      </c>
      <c r="R41" s="283">
        <v>133.4</v>
      </c>
      <c r="T41" s="283"/>
      <c r="U41" s="283"/>
      <c r="W41" s="283"/>
      <c r="Y41" s="283"/>
    </row>
    <row r="42" spans="2:25" ht="19.2" customHeight="1" x14ac:dyDescent="0.3">
      <c r="B42" s="281" t="s">
        <v>6</v>
      </c>
      <c r="C42" s="282">
        <v>44363</v>
      </c>
      <c r="M42" s="283">
        <v>4.8</v>
      </c>
      <c r="N42" s="283"/>
      <c r="P42" s="283">
        <v>7.2</v>
      </c>
      <c r="R42" s="283"/>
      <c r="T42" s="283"/>
      <c r="U42" s="283"/>
      <c r="W42" s="283"/>
      <c r="Y42" s="283"/>
    </row>
    <row r="43" spans="2:25" ht="19.2" customHeight="1" x14ac:dyDescent="0.3">
      <c r="B43" s="281" t="s">
        <v>120</v>
      </c>
      <c r="C43" s="282">
        <v>44384</v>
      </c>
      <c r="M43" s="283">
        <v>3.9</v>
      </c>
      <c r="N43" s="283"/>
      <c r="P43" s="283"/>
      <c r="R43" s="283"/>
      <c r="T43" s="283"/>
      <c r="U43" s="283"/>
      <c r="W43" s="283"/>
      <c r="Y43" s="283"/>
    </row>
    <row r="44" spans="2:25" ht="19.2" customHeight="1" x14ac:dyDescent="0.3">
      <c r="B44" s="281" t="s">
        <v>5</v>
      </c>
      <c r="C44" s="282">
        <v>44384</v>
      </c>
      <c r="L44" s="283">
        <v>2</v>
      </c>
      <c r="M44" s="283">
        <v>3.2</v>
      </c>
      <c r="N44" s="283">
        <v>5</v>
      </c>
      <c r="O44" s="283">
        <v>7.4</v>
      </c>
      <c r="P44" s="283">
        <v>7.2</v>
      </c>
      <c r="Q44" s="283">
        <v>6.9</v>
      </c>
      <c r="R44" s="283"/>
      <c r="S44" s="283"/>
      <c r="T44" s="283"/>
      <c r="U44" s="283"/>
      <c r="V44" s="283"/>
      <c r="W44" s="283"/>
      <c r="X44" s="283"/>
      <c r="Y44" s="283"/>
    </row>
    <row r="45" spans="2:25" ht="19.2" customHeight="1" x14ac:dyDescent="0.3">
      <c r="B45" s="281" t="s">
        <v>7</v>
      </c>
      <c r="C45" s="282">
        <v>44442</v>
      </c>
      <c r="L45" s="283"/>
      <c r="M45" s="283">
        <v>4</v>
      </c>
      <c r="N45" s="283">
        <v>5</v>
      </c>
      <c r="O45" s="283"/>
      <c r="P45" s="283"/>
      <c r="Q45" s="283"/>
      <c r="R45" s="283"/>
      <c r="S45" s="283"/>
      <c r="T45" s="283"/>
      <c r="U45" s="283"/>
      <c r="V45" s="283"/>
      <c r="W45" s="283"/>
      <c r="X45" s="283"/>
      <c r="Y45" s="283"/>
    </row>
    <row r="46" spans="2:25" ht="19.2" customHeight="1" x14ac:dyDescent="0.3">
      <c r="B46" s="281" t="s">
        <v>174</v>
      </c>
      <c r="C46" s="282">
        <v>44455</v>
      </c>
      <c r="L46" s="283"/>
      <c r="M46" s="283">
        <v>4.7</v>
      </c>
      <c r="N46" s="283"/>
      <c r="O46" s="283"/>
      <c r="P46" s="283">
        <v>7.3</v>
      </c>
      <c r="Q46" s="283"/>
      <c r="R46" s="283">
        <v>128.69999999999999</v>
      </c>
      <c r="S46" s="283"/>
      <c r="T46" s="283"/>
      <c r="U46" s="283"/>
      <c r="V46" s="283"/>
      <c r="W46" s="283"/>
      <c r="X46" s="283"/>
      <c r="Y46" s="283"/>
    </row>
    <row r="47" spans="2:25" ht="19.2" customHeight="1" x14ac:dyDescent="0.3">
      <c r="B47" s="281" t="s">
        <v>6</v>
      </c>
      <c r="C47" s="282">
        <v>44475</v>
      </c>
      <c r="L47" s="283"/>
      <c r="M47" s="283">
        <v>4.8</v>
      </c>
      <c r="N47" s="283"/>
      <c r="O47" s="283"/>
      <c r="P47" s="283">
        <v>6.8</v>
      </c>
      <c r="Q47" s="283"/>
      <c r="R47" s="283"/>
      <c r="S47" s="283"/>
      <c r="T47" s="283"/>
      <c r="U47" s="283"/>
      <c r="V47" s="283"/>
      <c r="W47" s="283"/>
      <c r="X47" s="283"/>
      <c r="Y47" s="283"/>
    </row>
    <row r="48" spans="2:25" ht="19.2" customHeight="1" x14ac:dyDescent="0.3">
      <c r="B48" s="281" t="s">
        <v>172</v>
      </c>
      <c r="C48" s="282">
        <v>44481</v>
      </c>
      <c r="L48" s="283"/>
      <c r="M48" s="283">
        <v>4.8</v>
      </c>
      <c r="N48" s="283"/>
      <c r="O48" s="283"/>
      <c r="P48" s="283">
        <v>6.8</v>
      </c>
      <c r="Q48" s="283"/>
      <c r="R48" s="283"/>
      <c r="S48" s="283"/>
      <c r="T48" s="283"/>
      <c r="U48" s="283"/>
      <c r="V48" s="283"/>
      <c r="W48" s="283"/>
      <c r="X48" s="283"/>
      <c r="Y48" s="283"/>
    </row>
    <row r="49" spans="2:25" ht="19.2" customHeight="1" x14ac:dyDescent="0.3">
      <c r="B49" s="281" t="s">
        <v>188</v>
      </c>
      <c r="C49" s="282">
        <v>44481</v>
      </c>
      <c r="L49" s="283"/>
      <c r="M49" s="283">
        <v>4.4000000000000004</v>
      </c>
      <c r="N49" s="283"/>
      <c r="O49" s="283"/>
      <c r="P49" s="283">
        <v>6.9</v>
      </c>
      <c r="Q49" s="283"/>
      <c r="R49" s="283"/>
      <c r="S49" s="283"/>
      <c r="T49" s="283">
        <v>5.0999999999999996</v>
      </c>
      <c r="U49" s="283"/>
      <c r="V49" s="283"/>
      <c r="W49" s="283">
        <v>6.7</v>
      </c>
      <c r="X49" s="283"/>
      <c r="Y49" s="283"/>
    </row>
    <row r="50" spans="2:25" ht="19.2" customHeight="1" x14ac:dyDescent="0.3">
      <c r="B50" s="281" t="s">
        <v>5</v>
      </c>
      <c r="C50" s="282">
        <v>44482</v>
      </c>
      <c r="L50" s="283">
        <v>3.2</v>
      </c>
      <c r="M50" s="283">
        <v>3.7</v>
      </c>
      <c r="N50" s="283">
        <v>4.2</v>
      </c>
      <c r="O50" s="283">
        <v>6.8</v>
      </c>
      <c r="P50" s="283">
        <v>6.7</v>
      </c>
      <c r="Q50" s="283">
        <v>6.6</v>
      </c>
      <c r="R50" s="283"/>
      <c r="S50" s="283"/>
      <c r="T50" s="283"/>
      <c r="U50" s="283"/>
      <c r="V50" s="283"/>
      <c r="W50" s="283"/>
      <c r="X50" s="283"/>
      <c r="Y50" s="283"/>
    </row>
    <row r="51" spans="2:25" ht="19.2" customHeight="1" x14ac:dyDescent="0.3">
      <c r="B51" s="281" t="s">
        <v>120</v>
      </c>
      <c r="C51" s="282">
        <v>44511</v>
      </c>
      <c r="L51" s="283"/>
      <c r="M51" s="283">
        <v>4.5</v>
      </c>
      <c r="N51" s="283"/>
      <c r="O51" s="283"/>
      <c r="P51" s="283">
        <v>6.7</v>
      </c>
      <c r="Q51" s="283"/>
      <c r="R51" s="283">
        <v>128.1</v>
      </c>
      <c r="S51" s="283"/>
      <c r="T51" s="283">
        <v>5.3</v>
      </c>
      <c r="U51" s="283"/>
      <c r="V51" s="283"/>
      <c r="W51" s="283">
        <v>6.5</v>
      </c>
      <c r="X51" s="283"/>
      <c r="Y51" s="283">
        <v>123.9</v>
      </c>
    </row>
    <row r="52" spans="2:25" ht="19.2" customHeight="1" x14ac:dyDescent="0.3">
      <c r="B52" s="281" t="s">
        <v>176</v>
      </c>
      <c r="C52" s="282">
        <v>44531</v>
      </c>
      <c r="L52" s="283"/>
      <c r="M52" s="283">
        <v>4.8</v>
      </c>
      <c r="N52" s="283"/>
      <c r="O52" s="283"/>
      <c r="P52" s="283">
        <v>6.9</v>
      </c>
      <c r="Q52" s="283"/>
      <c r="R52" s="283">
        <v>133.4</v>
      </c>
      <c r="S52" s="283"/>
      <c r="T52" s="283">
        <v>5.8</v>
      </c>
      <c r="U52" s="283"/>
      <c r="V52" s="283"/>
      <c r="W52" s="283">
        <v>6.7</v>
      </c>
      <c r="X52" s="283"/>
      <c r="Y52" s="283">
        <v>128.30000000000001</v>
      </c>
    </row>
    <row r="53" spans="2:25" ht="19.2" customHeight="1" x14ac:dyDescent="0.3">
      <c r="B53" s="281" t="s">
        <v>7</v>
      </c>
      <c r="C53" s="282">
        <v>44536</v>
      </c>
      <c r="L53" s="283"/>
      <c r="M53" s="283">
        <v>4.3</v>
      </c>
      <c r="N53" s="283">
        <v>4.5</v>
      </c>
      <c r="O53" s="283"/>
      <c r="P53" s="283"/>
      <c r="Q53" s="283"/>
      <c r="R53" s="283"/>
      <c r="S53" s="283"/>
      <c r="T53" s="283"/>
      <c r="U53" s="283"/>
      <c r="V53" s="283"/>
      <c r="W53" s="283"/>
      <c r="X53" s="283"/>
      <c r="Y53" s="283"/>
    </row>
    <row r="54" spans="2:25" ht="19.2" customHeight="1" x14ac:dyDescent="0.3">
      <c r="B54" s="281" t="s">
        <v>6</v>
      </c>
      <c r="C54" s="282">
        <v>44547</v>
      </c>
      <c r="L54" s="283"/>
      <c r="M54" s="283">
        <v>4.8</v>
      </c>
      <c r="N54" s="283"/>
      <c r="O54" s="283"/>
      <c r="P54" s="283">
        <v>6.6</v>
      </c>
      <c r="Q54" s="283"/>
      <c r="R54" s="283"/>
      <c r="S54" s="283"/>
      <c r="T54" s="283">
        <v>5.8</v>
      </c>
      <c r="U54" s="283"/>
      <c r="V54" s="283"/>
      <c r="W54" s="283">
        <v>6</v>
      </c>
      <c r="X54" s="283"/>
      <c r="Y54" s="283"/>
    </row>
    <row r="55" spans="2:25" ht="19.2" customHeight="1" x14ac:dyDescent="0.3">
      <c r="B55" s="281" t="s">
        <v>7</v>
      </c>
      <c r="C55" s="282">
        <v>44571</v>
      </c>
      <c r="L55" s="283"/>
      <c r="M55" s="283">
        <v>4.4000000000000004</v>
      </c>
      <c r="N55" s="283"/>
      <c r="O55" s="283"/>
      <c r="P55" s="283"/>
      <c r="Q55" s="283"/>
      <c r="R55" s="283"/>
      <c r="S55" s="283">
        <v>4.8</v>
      </c>
      <c r="T55" s="283"/>
      <c r="U55" s="283">
        <v>5.8</v>
      </c>
      <c r="V55" s="283"/>
      <c r="W55" s="283"/>
      <c r="X55" s="283"/>
      <c r="Y55" s="283"/>
    </row>
    <row r="56" spans="2:25" ht="19.2" customHeight="1" x14ac:dyDescent="0.3">
      <c r="B56" s="281" t="s">
        <v>5</v>
      </c>
      <c r="C56" s="282">
        <v>44580</v>
      </c>
      <c r="L56" s="283"/>
      <c r="M56" s="283">
        <v>4.3</v>
      </c>
      <c r="N56" s="283"/>
      <c r="O56" s="283"/>
      <c r="P56" s="283">
        <v>6.6</v>
      </c>
      <c r="Q56" s="283"/>
      <c r="R56" s="283"/>
      <c r="S56" s="283">
        <v>3.3</v>
      </c>
      <c r="T56" s="283">
        <v>4.3</v>
      </c>
      <c r="U56" s="283">
        <v>5.3</v>
      </c>
      <c r="V56" s="283">
        <v>6.2</v>
      </c>
      <c r="W56" s="283">
        <v>6</v>
      </c>
      <c r="X56" s="283">
        <v>5.9</v>
      </c>
      <c r="Y56" s="283"/>
    </row>
    <row r="57" spans="2:25" ht="19.2" customHeight="1" x14ac:dyDescent="0.3">
      <c r="B57" s="281" t="s">
        <v>7</v>
      </c>
      <c r="C57" s="282">
        <v>44599</v>
      </c>
      <c r="L57" s="283"/>
      <c r="M57" s="283">
        <v>4.4000000000000004</v>
      </c>
      <c r="N57" s="283"/>
      <c r="O57" s="283"/>
      <c r="P57" s="283"/>
      <c r="Q57" s="283"/>
      <c r="R57" s="283"/>
      <c r="S57" s="283"/>
      <c r="T57" s="283">
        <v>4.8</v>
      </c>
      <c r="U57" s="283">
        <v>5.8</v>
      </c>
      <c r="V57" s="283"/>
      <c r="W57" s="283"/>
      <c r="X57" s="283"/>
      <c r="Y57" s="283"/>
    </row>
    <row r="58" spans="2:25" ht="19.2" customHeight="1" x14ac:dyDescent="0.3">
      <c r="B58" s="281" t="s">
        <v>120</v>
      </c>
      <c r="C58" s="282">
        <v>44602</v>
      </c>
      <c r="L58" s="283"/>
      <c r="M58" s="283">
        <v>4.9000000000000004</v>
      </c>
      <c r="N58" s="283"/>
      <c r="O58" s="283"/>
      <c r="P58" s="283"/>
      <c r="Q58" s="283"/>
      <c r="R58" s="283"/>
      <c r="S58" s="283"/>
      <c r="T58" s="283">
        <v>5.5</v>
      </c>
      <c r="U58" s="283"/>
      <c r="V58" s="283"/>
      <c r="W58" s="283"/>
      <c r="X58" s="283"/>
      <c r="Y58" s="283"/>
    </row>
    <row r="59" spans="2:25" ht="19.2" customHeight="1" x14ac:dyDescent="0.3">
      <c r="B59" s="281" t="s">
        <v>174</v>
      </c>
      <c r="C59" s="282">
        <v>44637</v>
      </c>
      <c r="L59" s="283"/>
      <c r="M59" s="283">
        <v>4.9000000000000004</v>
      </c>
      <c r="N59" s="283"/>
      <c r="O59" s="283"/>
      <c r="P59" s="283">
        <v>6.6</v>
      </c>
      <c r="Q59" s="283"/>
      <c r="R59" s="283">
        <v>127.5</v>
      </c>
      <c r="S59" s="283"/>
      <c r="T59" s="283">
        <v>4.8</v>
      </c>
      <c r="U59" s="283"/>
      <c r="V59" s="283"/>
      <c r="W59" s="283">
        <v>6.4</v>
      </c>
      <c r="X59" s="283"/>
      <c r="Y59" s="283">
        <v>120.2</v>
      </c>
    </row>
    <row r="60" spans="2:25" ht="19.2" customHeight="1" x14ac:dyDescent="0.3">
      <c r="B60" s="281" t="s">
        <v>6</v>
      </c>
      <c r="C60" s="282">
        <v>44644</v>
      </c>
      <c r="L60" s="283"/>
      <c r="M60" s="283">
        <v>4.9000000000000004</v>
      </c>
      <c r="N60" s="283"/>
      <c r="O60" s="283"/>
      <c r="P60" s="283">
        <v>6.6</v>
      </c>
      <c r="Q60" s="283"/>
      <c r="R60" s="283"/>
      <c r="S60" s="283"/>
      <c r="T60" s="283">
        <v>4.9000000000000004</v>
      </c>
      <c r="U60" s="283"/>
      <c r="V60" s="283"/>
      <c r="W60" s="283">
        <v>5.9</v>
      </c>
      <c r="X60" s="283"/>
      <c r="Y60" s="283"/>
    </row>
    <row r="61" spans="2:25" ht="19.2" customHeight="1" x14ac:dyDescent="0.3">
      <c r="B61" s="281" t="s">
        <v>172</v>
      </c>
      <c r="C61" s="282">
        <v>44645</v>
      </c>
      <c r="L61" s="283"/>
      <c r="M61" s="283">
        <v>4.9000000000000004</v>
      </c>
      <c r="N61" s="283"/>
      <c r="O61" s="283"/>
      <c r="P61" s="283">
        <v>6.6</v>
      </c>
      <c r="Q61" s="283"/>
      <c r="R61" s="283">
        <v>127.4</v>
      </c>
      <c r="S61" s="283"/>
      <c r="T61" s="283">
        <v>5</v>
      </c>
      <c r="U61" s="283"/>
      <c r="V61" s="283"/>
      <c r="W61" s="283">
        <v>6</v>
      </c>
      <c r="X61" s="283"/>
      <c r="Y61" s="283">
        <v>120.8</v>
      </c>
    </row>
    <row r="62" spans="2:25" ht="19.2" customHeight="1" x14ac:dyDescent="0.3">
      <c r="B62" s="281" t="s">
        <v>214</v>
      </c>
      <c r="C62" s="282">
        <v>44657</v>
      </c>
      <c r="L62" s="283"/>
      <c r="M62" s="283">
        <v>4.9000000000000004</v>
      </c>
      <c r="N62" s="283"/>
      <c r="O62" s="283"/>
      <c r="P62" s="283">
        <v>6.6</v>
      </c>
      <c r="Q62" s="283"/>
      <c r="R62" s="283"/>
      <c r="S62" s="283">
        <v>3</v>
      </c>
      <c r="T62" s="283">
        <v>4</v>
      </c>
      <c r="U62" s="283">
        <v>5</v>
      </c>
      <c r="V62" s="283">
        <v>6.2</v>
      </c>
      <c r="W62" s="283">
        <v>6.1</v>
      </c>
      <c r="X62" s="283">
        <v>6</v>
      </c>
      <c r="Y62" s="283"/>
    </row>
    <row r="63" spans="2:25" ht="19.2" customHeight="1" x14ac:dyDescent="0.3">
      <c r="B63" s="281" t="s">
        <v>7</v>
      </c>
      <c r="C63" s="282">
        <v>44659</v>
      </c>
      <c r="L63" s="283"/>
      <c r="M63" s="283"/>
      <c r="N63" s="283"/>
      <c r="O63" s="283"/>
      <c r="P63" s="283"/>
      <c r="Q63" s="283"/>
      <c r="R63" s="283"/>
      <c r="S63" s="283">
        <v>4.2</v>
      </c>
      <c r="T63" s="283"/>
      <c r="U63" s="283">
        <v>5</v>
      </c>
      <c r="V63" s="283"/>
      <c r="W63" s="283"/>
      <c r="X63" s="283"/>
      <c r="Y63" s="283"/>
    </row>
    <row r="64" spans="2:25" ht="19.2" customHeight="1" x14ac:dyDescent="0.3">
      <c r="B64" s="281" t="s">
        <v>172</v>
      </c>
      <c r="C64" s="282">
        <v>44664</v>
      </c>
      <c r="L64" s="283"/>
      <c r="M64" s="283">
        <v>4.9000000000000004</v>
      </c>
      <c r="N64" s="283"/>
      <c r="O64" s="283"/>
      <c r="P64" s="283">
        <v>6.6</v>
      </c>
      <c r="Q64" s="283"/>
      <c r="R64" s="283">
        <v>127.4</v>
      </c>
      <c r="S64" s="283"/>
      <c r="T64" s="283">
        <v>4.9000000000000004</v>
      </c>
      <c r="U64" s="283"/>
      <c r="V64" s="283"/>
      <c r="W64" s="283">
        <v>6</v>
      </c>
      <c r="X64" s="283"/>
      <c r="Y64" s="283">
        <v>120.7</v>
      </c>
    </row>
    <row r="65" spans="2:25" ht="19.2" customHeight="1" x14ac:dyDescent="0.3">
      <c r="B65" s="281" t="s">
        <v>188</v>
      </c>
      <c r="C65" s="282">
        <v>44670</v>
      </c>
      <c r="L65" s="283"/>
      <c r="M65" s="283">
        <v>4.9000000000000004</v>
      </c>
      <c r="N65" s="283"/>
      <c r="O65" s="283"/>
      <c r="P65" s="283">
        <v>6.6</v>
      </c>
      <c r="Q65" s="283"/>
      <c r="R65" s="283">
        <v>135.19999999999999</v>
      </c>
      <c r="S65" s="283"/>
      <c r="T65" s="283">
        <v>4</v>
      </c>
      <c r="U65" s="283"/>
      <c r="V65" s="283"/>
      <c r="W65" s="283">
        <v>6.5</v>
      </c>
      <c r="X65" s="283"/>
      <c r="Y65" s="283">
        <v>127.5</v>
      </c>
    </row>
    <row r="66" spans="2:25" ht="19.2" customHeight="1" x14ac:dyDescent="0.3">
      <c r="B66" s="281" t="s">
        <v>7</v>
      </c>
      <c r="C66" s="282">
        <v>44691</v>
      </c>
      <c r="L66" s="283"/>
      <c r="M66" s="283"/>
      <c r="N66" s="283"/>
      <c r="O66" s="283"/>
      <c r="P66" s="283"/>
      <c r="Q66" s="283"/>
      <c r="R66" s="283"/>
      <c r="S66" s="283">
        <v>6</v>
      </c>
      <c r="T66" s="283"/>
      <c r="U66" s="283">
        <v>7.2</v>
      </c>
      <c r="V66" s="283"/>
      <c r="W66" s="283"/>
      <c r="X66" s="283"/>
      <c r="Y66" s="283"/>
    </row>
    <row r="67" spans="2:25" ht="19.2" customHeight="1" x14ac:dyDescent="0.3">
      <c r="B67" s="281" t="s">
        <v>120</v>
      </c>
      <c r="C67" s="282">
        <v>44697</v>
      </c>
      <c r="L67" s="283"/>
      <c r="M67" s="283"/>
      <c r="N67" s="283"/>
      <c r="O67" s="283"/>
      <c r="P67" s="283"/>
      <c r="Q67" s="283"/>
      <c r="R67" s="283"/>
      <c r="S67" s="283"/>
      <c r="T67" s="283">
        <v>5.8</v>
      </c>
      <c r="U67" s="283"/>
      <c r="V67" s="283"/>
      <c r="W67" s="283">
        <v>5.7</v>
      </c>
      <c r="X67" s="283"/>
      <c r="Y67" s="283">
        <v>119.9</v>
      </c>
    </row>
    <row r="68" spans="2:25" ht="19.2" customHeight="1" x14ac:dyDescent="0.3">
      <c r="B68" s="281" t="s">
        <v>188</v>
      </c>
      <c r="C68" s="282">
        <v>44697</v>
      </c>
      <c r="L68" s="283"/>
      <c r="M68" s="283"/>
      <c r="N68" s="283"/>
      <c r="O68" s="283"/>
      <c r="P68" s="283"/>
      <c r="Q68" s="283"/>
      <c r="R68" s="283"/>
      <c r="S68" s="283"/>
      <c r="T68" s="283">
        <v>4.5</v>
      </c>
      <c r="U68" s="283"/>
      <c r="V68" s="283"/>
      <c r="W68" s="283"/>
      <c r="X68" s="283"/>
      <c r="Y68" s="283"/>
    </row>
    <row r="69" spans="2:25" ht="19.2" customHeight="1" x14ac:dyDescent="0.3">
      <c r="B69" s="281" t="s">
        <v>176</v>
      </c>
      <c r="C69" s="282">
        <v>44720</v>
      </c>
      <c r="L69" s="283"/>
      <c r="M69" s="283"/>
      <c r="N69" s="283"/>
      <c r="O69" s="283"/>
      <c r="P69" s="283"/>
      <c r="Q69" s="283"/>
      <c r="R69" s="283"/>
      <c r="S69" s="283"/>
      <c r="T69" s="283">
        <v>5.4</v>
      </c>
      <c r="U69" s="283"/>
      <c r="V69" s="283"/>
      <c r="W69" s="283">
        <v>5.8</v>
      </c>
      <c r="X69" s="283"/>
      <c r="Y69" s="283">
        <v>120</v>
      </c>
    </row>
    <row r="70" spans="2:25" ht="19.2" customHeight="1" x14ac:dyDescent="0.3">
      <c r="B70" s="281" t="s">
        <v>7</v>
      </c>
      <c r="C70" s="282">
        <v>44727</v>
      </c>
      <c r="L70" s="283"/>
      <c r="M70" s="283"/>
      <c r="N70" s="283"/>
      <c r="O70" s="283"/>
      <c r="P70" s="283"/>
      <c r="Q70" s="283"/>
      <c r="R70" s="283"/>
      <c r="S70" s="283">
        <v>6</v>
      </c>
      <c r="T70" s="283"/>
      <c r="U70" s="283">
        <v>7.2</v>
      </c>
      <c r="V70" s="283"/>
      <c r="W70" s="283"/>
      <c r="X70" s="283"/>
      <c r="Y70" s="283"/>
    </row>
    <row r="71" spans="2:25" ht="19.2" customHeight="1" x14ac:dyDescent="0.3">
      <c r="B71" s="281" t="s">
        <v>6</v>
      </c>
      <c r="C71" s="282">
        <v>44727</v>
      </c>
      <c r="L71" s="283"/>
      <c r="M71" s="283"/>
      <c r="N71" s="283"/>
      <c r="O71" s="283"/>
      <c r="P71" s="283"/>
      <c r="Q71" s="283"/>
      <c r="R71" s="283"/>
      <c r="S71" s="283"/>
      <c r="T71" s="283">
        <v>6.3</v>
      </c>
      <c r="U71" s="283"/>
      <c r="V71" s="283"/>
      <c r="W71" s="283">
        <v>5.6</v>
      </c>
      <c r="X71" s="283"/>
      <c r="Y71" s="283"/>
    </row>
    <row r="72" spans="2:25" ht="19.2" customHeight="1" x14ac:dyDescent="0.3">
      <c r="B72" s="281" t="s">
        <v>188</v>
      </c>
      <c r="C72" s="282">
        <v>44742</v>
      </c>
      <c r="L72" s="283"/>
      <c r="M72" s="283"/>
      <c r="N72" s="283"/>
      <c r="O72" s="283"/>
      <c r="P72" s="283"/>
      <c r="Q72" s="283"/>
      <c r="R72" s="283"/>
      <c r="S72" s="283"/>
      <c r="T72" s="283">
        <v>5.8</v>
      </c>
      <c r="U72" s="283"/>
      <c r="V72" s="283"/>
      <c r="W72" s="283">
        <v>6.5</v>
      </c>
      <c r="X72" s="283"/>
      <c r="Y72" s="283">
        <v>115.8</v>
      </c>
    </row>
    <row r="73" spans="2:25" ht="19.2" customHeight="1" x14ac:dyDescent="0.3">
      <c r="B73" s="281" t="s">
        <v>120</v>
      </c>
      <c r="C73" s="282">
        <v>44756</v>
      </c>
      <c r="L73" s="283"/>
      <c r="M73" s="283"/>
      <c r="N73" s="283"/>
      <c r="O73" s="283"/>
      <c r="P73" s="283"/>
      <c r="Q73" s="283"/>
      <c r="R73" s="283"/>
      <c r="S73" s="283"/>
      <c r="T73" s="283">
        <v>6.5</v>
      </c>
      <c r="U73" s="283"/>
      <c r="V73" s="283"/>
      <c r="W73" s="283"/>
      <c r="X73" s="283"/>
      <c r="Y73" s="283"/>
    </row>
    <row r="74" spans="2:25" ht="19.2" customHeight="1" x14ac:dyDescent="0.3">
      <c r="B74" s="281" t="s">
        <v>174</v>
      </c>
      <c r="C74" s="282">
        <v>44826</v>
      </c>
      <c r="L74" s="283"/>
      <c r="M74" s="283"/>
      <c r="N74" s="283"/>
      <c r="O74" s="283"/>
      <c r="P74" s="283"/>
      <c r="Q74" s="283"/>
      <c r="R74" s="283"/>
      <c r="S74" s="283"/>
      <c r="T74" s="283">
        <v>6.7</v>
      </c>
      <c r="U74" s="283"/>
      <c r="V74" s="283"/>
      <c r="W74" s="283">
        <v>5.6</v>
      </c>
      <c r="X74" s="283"/>
      <c r="Y74" s="283">
        <v>116.6</v>
      </c>
    </row>
    <row r="75" spans="2:25" ht="19.2" customHeight="1" x14ac:dyDescent="0.3">
      <c r="B75" s="281" t="s">
        <v>6</v>
      </c>
      <c r="C75" s="282">
        <v>44840</v>
      </c>
      <c r="L75" s="283"/>
      <c r="M75" s="283"/>
      <c r="N75" s="283"/>
      <c r="O75" s="283"/>
      <c r="P75" s="283"/>
      <c r="Q75" s="283"/>
      <c r="R75" s="283"/>
      <c r="S75" s="283"/>
      <c r="T75" s="283">
        <v>6.7</v>
      </c>
      <c r="U75" s="283"/>
      <c r="V75" s="283"/>
      <c r="W75" s="283">
        <v>5.8</v>
      </c>
      <c r="X75" s="283"/>
      <c r="Y75" s="283"/>
    </row>
    <row r="76" spans="2:25" ht="19.2" customHeight="1" x14ac:dyDescent="0.3">
      <c r="B76" s="281" t="s">
        <v>172</v>
      </c>
      <c r="C76" s="282">
        <v>44844</v>
      </c>
      <c r="L76" s="283"/>
      <c r="M76" s="283"/>
      <c r="N76" s="283"/>
      <c r="O76" s="283"/>
      <c r="P76" s="283"/>
      <c r="Q76" s="283"/>
      <c r="R76" s="283"/>
      <c r="S76" s="283"/>
      <c r="T76" s="283">
        <v>6.5</v>
      </c>
      <c r="U76" s="283"/>
      <c r="V76" s="283"/>
      <c r="W76" s="283">
        <v>5.6</v>
      </c>
      <c r="X76" s="283"/>
      <c r="Y76" s="283">
        <v>120.7</v>
      </c>
    </row>
    <row r="77" spans="2:25" ht="19.2" customHeight="1" x14ac:dyDescent="0.3">
      <c r="B77" s="281" t="s">
        <v>188</v>
      </c>
      <c r="C77" s="282">
        <v>44845</v>
      </c>
      <c r="L77" s="283"/>
      <c r="M77" s="283"/>
      <c r="N77" s="283"/>
      <c r="O77" s="283"/>
      <c r="P77" s="283"/>
      <c r="Q77" s="283"/>
      <c r="R77" s="283"/>
      <c r="S77" s="283"/>
      <c r="T77" s="283">
        <v>6.2</v>
      </c>
      <c r="U77" s="283"/>
      <c r="V77" s="283"/>
      <c r="W77" s="283">
        <v>6.1</v>
      </c>
      <c r="X77" s="283"/>
      <c r="Y77" s="283">
        <v>114.7</v>
      </c>
    </row>
    <row r="78" spans="2:25" ht="19.2" customHeight="1" x14ac:dyDescent="0.3">
      <c r="B78" s="281" t="s">
        <v>7</v>
      </c>
      <c r="C78" s="282">
        <v>44852</v>
      </c>
      <c r="L78" s="283"/>
      <c r="M78" s="283"/>
      <c r="N78" s="283"/>
      <c r="O78" s="283"/>
      <c r="P78" s="283"/>
      <c r="Q78" s="283"/>
      <c r="R78" s="283"/>
      <c r="S78" s="283">
        <v>6.4</v>
      </c>
      <c r="T78" s="283"/>
      <c r="U78" s="283">
        <v>6.6</v>
      </c>
      <c r="V78" s="283"/>
      <c r="W78" s="283"/>
      <c r="X78" s="283"/>
      <c r="Y78" s="283"/>
    </row>
    <row r="79" spans="2:25" ht="19.2" customHeight="1" x14ac:dyDescent="0.3">
      <c r="B79" s="281" t="s">
        <v>120</v>
      </c>
      <c r="C79" s="282">
        <v>44876</v>
      </c>
      <c r="L79" s="283"/>
      <c r="M79" s="283"/>
      <c r="N79" s="283"/>
      <c r="O79" s="283"/>
      <c r="P79" s="283"/>
      <c r="Q79" s="283"/>
      <c r="R79" s="283"/>
      <c r="S79" s="283"/>
      <c r="T79" s="283">
        <v>6.6</v>
      </c>
      <c r="U79" s="283"/>
      <c r="V79" s="283"/>
      <c r="W79" s="283">
        <v>5.9</v>
      </c>
      <c r="X79" s="283"/>
      <c r="Y79" s="283">
        <v>115.9</v>
      </c>
    </row>
    <row r="80" spans="2:25" ht="19.2" customHeight="1" x14ac:dyDescent="0.3">
      <c r="B80" s="281" t="s">
        <v>176</v>
      </c>
      <c r="C80" s="282">
        <v>44887</v>
      </c>
      <c r="L80" s="283"/>
      <c r="M80" s="283"/>
      <c r="N80" s="283"/>
      <c r="O80" s="283"/>
      <c r="P80" s="283"/>
      <c r="Q80" s="283"/>
      <c r="R80" s="283"/>
      <c r="S80" s="283"/>
      <c r="T80" s="283">
        <v>6.7</v>
      </c>
      <c r="U80" s="283"/>
      <c r="V80" s="283"/>
      <c r="W80" s="283">
        <v>6.1</v>
      </c>
      <c r="X80" s="283"/>
      <c r="Y80" s="283">
        <v>115.9</v>
      </c>
    </row>
    <row r="81" spans="2:25" ht="19.2" customHeight="1" x14ac:dyDescent="0.3">
      <c r="B81" s="281" t="s">
        <v>7</v>
      </c>
      <c r="C81" s="282">
        <v>44889</v>
      </c>
      <c r="L81" s="283"/>
      <c r="M81" s="283"/>
      <c r="N81" s="283"/>
      <c r="O81" s="283"/>
      <c r="P81" s="283"/>
      <c r="Q81" s="283"/>
      <c r="R81" s="283"/>
      <c r="S81" s="283"/>
      <c r="T81" s="283">
        <v>6.7</v>
      </c>
      <c r="U81" s="283"/>
      <c r="V81" s="283"/>
      <c r="W81" s="283"/>
      <c r="X81" s="283"/>
      <c r="Y81" s="283"/>
    </row>
    <row r="82" spans="2:25" ht="19.2" customHeight="1" x14ac:dyDescent="0.3">
      <c r="B82" s="281" t="s">
        <v>6</v>
      </c>
      <c r="C82" s="282">
        <v>44911</v>
      </c>
      <c r="L82" s="283"/>
      <c r="M82" s="283"/>
      <c r="N82" s="283"/>
      <c r="O82" s="283"/>
      <c r="P82" s="283"/>
      <c r="Q82" s="283"/>
      <c r="R82" s="283"/>
      <c r="S82" s="283"/>
      <c r="T82" s="283">
        <v>6.8</v>
      </c>
      <c r="U82" s="283"/>
      <c r="V82" s="283"/>
      <c r="W82" s="283">
        <v>5.9</v>
      </c>
      <c r="X82" s="283"/>
      <c r="Y82" s="283"/>
    </row>
    <row r="83" spans="2:25" ht="6.6" customHeight="1" x14ac:dyDescent="0.3">
      <c r="B83" s="285"/>
      <c r="C83" s="286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</row>
    <row r="84" spans="2:25" ht="7.2" customHeight="1" x14ac:dyDescent="0.3">
      <c r="B84" s="100"/>
      <c r="C84" s="100"/>
      <c r="D84" s="112"/>
      <c r="E84" s="112"/>
      <c r="F84" s="112"/>
      <c r="G84" s="112"/>
      <c r="H84" s="112"/>
      <c r="I84" s="112"/>
      <c r="J84" s="109"/>
      <c r="K84" s="112"/>
    </row>
    <row r="85" spans="2:25" ht="19.2" customHeight="1" x14ac:dyDescent="0.3">
      <c r="B85" s="281" t="s">
        <v>175</v>
      </c>
      <c r="C85" s="100"/>
      <c r="D85" s="283">
        <f>AVERAGE(D8,D9,D10,D13,D15,D16,D18,D19,D23,D26)</f>
        <v>-11.79</v>
      </c>
      <c r="E85" s="283">
        <f>AVERAGE(E8:E32)</f>
        <v>-8.2125000000000004</v>
      </c>
      <c r="F85" s="283">
        <f>AVERAGE(F8,F18,F23)</f>
        <v>-6</v>
      </c>
      <c r="G85" s="283">
        <f>AVERAGE(G8,G9,G13,G15,G18)</f>
        <v>12.4</v>
      </c>
      <c r="H85" s="283">
        <f>AVERAGE(H8,H9,H11,H12,H13,H14,H15,H16,H18,H20,H21,H22,H23,H24,H25,H27,H28,H29,H32)</f>
        <v>9.4222222222222207</v>
      </c>
      <c r="I85" s="283">
        <f>AVERAGE(I8,I18)</f>
        <v>8.0500000000000007</v>
      </c>
      <c r="J85" s="283">
        <f>AVERAGE(J13,J15)</f>
        <v>140.85000000000002</v>
      </c>
      <c r="K85" s="283">
        <f>AVERAGE(K11,K12,K13,K14,K15,K20,K21,K24,K25,K27,K28)</f>
        <v>134.96363636363637</v>
      </c>
      <c r="L85" s="283">
        <f>AVERAGE(L32,L37,L44,L50)</f>
        <v>1.425</v>
      </c>
      <c r="M85" s="283">
        <f>AVERAGE(M11,M12,M17,M20,M23,M24,M25,M27,M28,M29,M31,M33,M34,M35,M36,M37,M38,M39,M40,M41,M42,M43,M44,M45,M46,M47,M48,M49,M50,M51,M52,M53,M54,M55,M56,M57,M58,M59,M60,M61,M62,M64)</f>
        <v>4.1785714285714306</v>
      </c>
      <c r="N85" s="283">
        <f>AVERAGE(N32,N37,N39,N44,N45,N50,N61)</f>
        <v>4.5333333333333332</v>
      </c>
      <c r="O85" s="283">
        <f>AVERAGE(O37,O44,O50)</f>
        <v>7.3999999999999995</v>
      </c>
      <c r="P85" s="283">
        <f>AVERAGE(P11,P12,P20,P24,P25,P27,P28,P29,P34,P35,P36,P37,P38,P40,P41,P42,P44,P46,P47,P48,P49,P50,P51,P52,P54,P56,P59,P60,P61,P61)</f>
        <v>7.3166666666666664</v>
      </c>
      <c r="Q85" s="283">
        <f>AVERAGE(Q37,Q44,Q50)</f>
        <v>6.9000000000000012</v>
      </c>
      <c r="R85" s="283">
        <f>AVERAGE(R12,R20,R24,R25,R27,R28,R35,R37,R40,R41,R46,R51,R52,R59,R61,R64)</f>
        <v>130.15</v>
      </c>
      <c r="S85" s="283">
        <f>AVERAGE(S55,S56,S62,S63,S66,S70,S78)</f>
        <v>4.8142857142857149</v>
      </c>
      <c r="T85" s="283">
        <f>AVERAGE(T52,T54,T49,T51,T56,T57,T58,T59,T60,T61,T62,T64,T65,T67,T68,T69,T71,T72,T73,T74,T75,T76,T77,T79,T80,T81,T82)</f>
        <v>5.6074074074074067</v>
      </c>
      <c r="U85" s="283">
        <f>AVERAGE(U55,U56,U57,U62,U63,U66,U60,U78)</f>
        <v>5.8142857142857149</v>
      </c>
      <c r="V85" s="283">
        <f>AVERAGE(V56,V62)</f>
        <v>6.2</v>
      </c>
      <c r="W85" s="283">
        <f>AVERAGE(W52,W54,W49,W51,W56,W59,W60,W61,W62,W64,W65,W67,W69,W71,W72,W74,W75,W76,W77,W79,W80,W82)</f>
        <v>6.0636363636363626</v>
      </c>
      <c r="X85" s="283">
        <f>AVERAGE(X56,X62)</f>
        <v>5.95</v>
      </c>
      <c r="Y85" s="283">
        <f>AVERAGE(Y51,Y52,Y59,Y61,Y64,Y65,Y67,Y69,Y72,Y74,Y76,Y77,Y79,Y80)</f>
        <v>120.06428571428573</v>
      </c>
    </row>
    <row r="86" spans="2:25" ht="15.6" x14ac:dyDescent="0.3">
      <c r="B86" s="100"/>
      <c r="C86" s="100"/>
      <c r="D86" s="113"/>
      <c r="E86" s="113"/>
      <c r="F86" s="113"/>
      <c r="G86" s="113"/>
      <c r="H86" s="113"/>
      <c r="I86" s="113"/>
      <c r="J86" s="109"/>
      <c r="K86" s="113"/>
    </row>
  </sheetData>
  <mergeCells count="13">
    <mergeCell ref="S4:Y4"/>
    <mergeCell ref="S5:U5"/>
    <mergeCell ref="V5:X5"/>
    <mergeCell ref="B3:R3"/>
    <mergeCell ref="D4:K4"/>
    <mergeCell ref="L4:R4"/>
    <mergeCell ref="B5:B6"/>
    <mergeCell ref="C5:C6"/>
    <mergeCell ref="D5:F5"/>
    <mergeCell ref="G5:I5"/>
    <mergeCell ref="J5:K5"/>
    <mergeCell ref="L5:N5"/>
    <mergeCell ref="O5:Q5"/>
  </mergeCells>
  <pageMargins left="0.7" right="0.7" top="0.75" bottom="0.75" header="0.3" footer="0.3"/>
  <pageSetup paperSize="9" orientation="portrait" verticalDpi="300" r:id="rId1"/>
  <ignoredErrors>
    <ignoredError sqref="P85 W85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87"/>
  <sheetViews>
    <sheetView showGridLines="0" topLeftCell="A75" zoomScale="90" zoomScaleNormal="90" workbookViewId="0">
      <selection activeCell="H18" sqref="H18"/>
    </sheetView>
  </sheetViews>
  <sheetFormatPr defaultColWidth="9.109375" defaultRowHeight="14.4" x14ac:dyDescent="0.3"/>
  <cols>
    <col min="1" max="1" width="4" customWidth="1"/>
    <col min="2" max="2" width="12.33203125" customWidth="1"/>
    <col min="3" max="8" width="13.109375" customWidth="1"/>
    <col min="9" max="9" width="1.88671875" customWidth="1"/>
    <col min="10" max="15" width="13.109375" customWidth="1"/>
    <col min="16" max="16" width="2.109375" customWidth="1"/>
    <col min="17" max="22" width="13.109375" customWidth="1"/>
  </cols>
  <sheetData>
    <row r="1" spans="1:22" ht="29.25" customHeight="1" x14ac:dyDescent="0.3"/>
    <row r="2" spans="1:22" ht="35.1" customHeight="1" x14ac:dyDescent="0.35">
      <c r="B2" s="439" t="s">
        <v>66</v>
      </c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439"/>
      <c r="Q2" s="439"/>
      <c r="R2" s="439"/>
      <c r="S2" s="439"/>
      <c r="T2" s="439"/>
    </row>
    <row r="3" spans="1:22" x14ac:dyDescent="0.3">
      <c r="A3" t="s">
        <v>68</v>
      </c>
    </row>
    <row r="4" spans="1:22" ht="21" customHeight="1" x14ac:dyDescent="0.3">
      <c r="B4" s="440" t="s">
        <v>79</v>
      </c>
      <c r="C4" s="440"/>
      <c r="D4" s="440"/>
      <c r="E4" s="440"/>
      <c r="F4" s="440"/>
      <c r="G4" s="440"/>
      <c r="H4" s="440"/>
      <c r="I4" s="440"/>
      <c r="J4" s="440"/>
      <c r="K4" s="440"/>
      <c r="L4" s="440"/>
      <c r="M4" s="440"/>
      <c r="N4" s="440"/>
      <c r="O4" s="440"/>
      <c r="P4" s="440"/>
      <c r="Q4" s="440"/>
      <c r="R4" s="440"/>
      <c r="S4" s="440"/>
      <c r="T4" s="440"/>
      <c r="U4" s="440"/>
      <c r="V4" s="440"/>
    </row>
    <row r="5" spans="1:22" s="51" customFormat="1" ht="68.25" customHeight="1" x14ac:dyDescent="0.3">
      <c r="A5" s="52"/>
      <c r="C5" s="52"/>
      <c r="D5" s="52"/>
      <c r="E5" s="52"/>
      <c r="F5" s="52"/>
      <c r="G5" s="441" t="s">
        <v>89</v>
      </c>
      <c r="H5" s="441"/>
      <c r="I5" s="441"/>
      <c r="J5" s="441"/>
      <c r="K5" s="441"/>
      <c r="L5" s="441"/>
      <c r="M5" s="441"/>
      <c r="N5" s="441"/>
      <c r="O5" s="441"/>
      <c r="P5" s="441"/>
      <c r="Q5" s="441"/>
      <c r="R5" s="52"/>
      <c r="S5" s="52"/>
      <c r="T5" s="52"/>
      <c r="U5" s="52"/>
      <c r="V5" s="52"/>
    </row>
    <row r="6" spans="1:22" s="1" customFormat="1" ht="3.75" customHeight="1" x14ac:dyDescent="0.3">
      <c r="C6" s="24"/>
      <c r="D6" s="25"/>
      <c r="E6" s="25"/>
      <c r="F6" s="25"/>
      <c r="G6" s="25"/>
      <c r="H6" s="25"/>
    </row>
    <row r="7" spans="1:22" s="1" customFormat="1" ht="16.5" customHeight="1" x14ac:dyDescent="0.3">
      <c r="B7" s="440" t="s">
        <v>86</v>
      </c>
      <c r="C7" s="440"/>
      <c r="D7" s="440"/>
      <c r="E7" s="440"/>
      <c r="F7" s="440"/>
      <c r="G7" s="440"/>
      <c r="H7" s="440"/>
      <c r="J7" s="440" t="s">
        <v>60</v>
      </c>
      <c r="K7" s="440"/>
      <c r="L7" s="440"/>
      <c r="M7" s="440"/>
      <c r="N7" s="440"/>
      <c r="O7" s="440"/>
      <c r="Q7" s="440" t="s">
        <v>61</v>
      </c>
      <c r="R7" s="440"/>
      <c r="S7" s="440"/>
      <c r="T7" s="440"/>
      <c r="U7" s="440"/>
      <c r="V7" s="440"/>
    </row>
    <row r="8" spans="1:22" ht="35.25" customHeight="1" x14ac:dyDescent="0.3">
      <c r="B8" s="50" t="s">
        <v>87</v>
      </c>
      <c r="C8" s="50" t="s">
        <v>80</v>
      </c>
      <c r="D8" s="50" t="s">
        <v>81</v>
      </c>
      <c r="E8" s="49" t="s">
        <v>82</v>
      </c>
      <c r="F8" s="50" t="s">
        <v>83</v>
      </c>
      <c r="G8" s="49" t="s">
        <v>84</v>
      </c>
      <c r="H8" s="49" t="s">
        <v>85</v>
      </c>
      <c r="J8" s="50" t="s">
        <v>80</v>
      </c>
      <c r="K8" s="50" t="s">
        <v>81</v>
      </c>
      <c r="L8" s="49" t="s">
        <v>82</v>
      </c>
      <c r="M8" s="50" t="s">
        <v>83</v>
      </c>
      <c r="N8" s="49" t="s">
        <v>84</v>
      </c>
      <c r="O8" s="49" t="s">
        <v>85</v>
      </c>
      <c r="Q8" s="50" t="s">
        <v>80</v>
      </c>
      <c r="R8" s="50" t="s">
        <v>81</v>
      </c>
      <c r="S8" s="49" t="s">
        <v>82</v>
      </c>
      <c r="T8" s="50" t="s">
        <v>83</v>
      </c>
      <c r="U8" s="49" t="s">
        <v>84</v>
      </c>
      <c r="V8" s="49" t="s">
        <v>85</v>
      </c>
    </row>
    <row r="9" spans="1:22" x14ac:dyDescent="0.3">
      <c r="B9" s="2">
        <v>43862</v>
      </c>
    </row>
    <row r="10" spans="1:22" x14ac:dyDescent="0.3">
      <c r="B10" s="2">
        <v>43863</v>
      </c>
    </row>
    <row r="11" spans="1:22" x14ac:dyDescent="0.3">
      <c r="B11" s="2">
        <v>43864</v>
      </c>
    </row>
    <row r="12" spans="1:22" x14ac:dyDescent="0.3">
      <c r="B12" s="2">
        <v>43865</v>
      </c>
    </row>
    <row r="13" spans="1:22" x14ac:dyDescent="0.3">
      <c r="B13" s="2">
        <v>43866</v>
      </c>
    </row>
    <row r="14" spans="1:22" x14ac:dyDescent="0.3">
      <c r="B14" s="2">
        <v>43867</v>
      </c>
    </row>
    <row r="15" spans="1:22" x14ac:dyDescent="0.3">
      <c r="B15" s="2">
        <v>43868</v>
      </c>
    </row>
    <row r="16" spans="1:22" x14ac:dyDescent="0.3">
      <c r="B16" s="2">
        <v>43869</v>
      </c>
    </row>
    <row r="17" spans="2:22" x14ac:dyDescent="0.3">
      <c r="B17" s="2">
        <v>43870</v>
      </c>
    </row>
    <row r="18" spans="2:22" x14ac:dyDescent="0.3">
      <c r="B18" s="2">
        <v>43871</v>
      </c>
    </row>
    <row r="19" spans="2:22" x14ac:dyDescent="0.3">
      <c r="B19" s="2">
        <v>43872</v>
      </c>
    </row>
    <row r="20" spans="2:22" x14ac:dyDescent="0.3">
      <c r="B20" s="2">
        <v>43873</v>
      </c>
    </row>
    <row r="21" spans="2:22" x14ac:dyDescent="0.3">
      <c r="B21" s="2">
        <v>43874</v>
      </c>
    </row>
    <row r="22" spans="2:22" x14ac:dyDescent="0.3">
      <c r="B22" s="2">
        <v>43875</v>
      </c>
    </row>
    <row r="23" spans="2:22" x14ac:dyDescent="0.3">
      <c r="B23" s="2">
        <v>43876</v>
      </c>
      <c r="C23">
        <v>4</v>
      </c>
      <c r="D23">
        <v>0</v>
      </c>
      <c r="E23">
        <v>21</v>
      </c>
      <c r="F23">
        <v>9</v>
      </c>
      <c r="G23">
        <v>1</v>
      </c>
      <c r="H23">
        <v>-1</v>
      </c>
      <c r="J23">
        <v>6</v>
      </c>
      <c r="K23">
        <v>0</v>
      </c>
      <c r="L23">
        <v>30</v>
      </c>
      <c r="M23">
        <v>10</v>
      </c>
      <c r="N23">
        <v>1</v>
      </c>
      <c r="O23">
        <v>-2</v>
      </c>
      <c r="Q23">
        <v>1</v>
      </c>
      <c r="R23">
        <v>-1</v>
      </c>
      <c r="S23">
        <v>3</v>
      </c>
      <c r="T23">
        <v>3</v>
      </c>
      <c r="U23">
        <v>0</v>
      </c>
      <c r="V23">
        <v>-1</v>
      </c>
    </row>
    <row r="24" spans="2:22" x14ac:dyDescent="0.3">
      <c r="B24" s="2">
        <v>43877</v>
      </c>
      <c r="C24">
        <v>-3</v>
      </c>
      <c r="D24">
        <v>2</v>
      </c>
      <c r="E24">
        <v>-14</v>
      </c>
      <c r="F24">
        <v>3</v>
      </c>
      <c r="G24">
        <v>1</v>
      </c>
      <c r="H24">
        <v>0</v>
      </c>
      <c r="J24">
        <v>-4</v>
      </c>
      <c r="K24">
        <v>2</v>
      </c>
      <c r="L24">
        <v>-14</v>
      </c>
      <c r="M24">
        <v>1</v>
      </c>
      <c r="N24">
        <v>-1</v>
      </c>
      <c r="O24">
        <v>0</v>
      </c>
      <c r="Q24">
        <v>-6</v>
      </c>
      <c r="R24">
        <v>0</v>
      </c>
      <c r="S24">
        <v>-39</v>
      </c>
      <c r="T24">
        <v>0</v>
      </c>
      <c r="U24">
        <v>-2</v>
      </c>
      <c r="V24">
        <v>1</v>
      </c>
    </row>
    <row r="25" spans="2:22" x14ac:dyDescent="0.3">
      <c r="B25" s="2">
        <v>43878</v>
      </c>
      <c r="C25">
        <v>0</v>
      </c>
      <c r="D25">
        <v>3</v>
      </c>
      <c r="E25">
        <v>8</v>
      </c>
      <c r="F25">
        <v>3</v>
      </c>
      <c r="G25">
        <v>3</v>
      </c>
      <c r="H25">
        <v>0</v>
      </c>
      <c r="J25">
        <v>0</v>
      </c>
      <c r="K25">
        <v>3</v>
      </c>
      <c r="L25">
        <v>12</v>
      </c>
      <c r="M25">
        <v>1</v>
      </c>
      <c r="N25">
        <v>2</v>
      </c>
      <c r="O25">
        <v>0</v>
      </c>
      <c r="Q25">
        <v>-1</v>
      </c>
      <c r="R25">
        <v>3</v>
      </c>
      <c r="S25">
        <v>15</v>
      </c>
      <c r="T25">
        <v>6</v>
      </c>
      <c r="U25">
        <v>3</v>
      </c>
      <c r="V25">
        <v>0</v>
      </c>
    </row>
    <row r="26" spans="2:22" x14ac:dyDescent="0.3">
      <c r="B26" s="2">
        <v>43879</v>
      </c>
      <c r="C26">
        <v>2</v>
      </c>
      <c r="D26">
        <v>3</v>
      </c>
      <c r="E26">
        <v>6</v>
      </c>
      <c r="F26">
        <v>5</v>
      </c>
      <c r="G26">
        <v>3</v>
      </c>
      <c r="H26">
        <v>0</v>
      </c>
      <c r="J26">
        <v>0</v>
      </c>
      <c r="K26">
        <v>0</v>
      </c>
      <c r="L26">
        <v>8</v>
      </c>
      <c r="M26">
        <v>3</v>
      </c>
      <c r="N26">
        <v>3</v>
      </c>
      <c r="O26">
        <v>0</v>
      </c>
      <c r="Q26">
        <v>1</v>
      </c>
      <c r="R26">
        <v>5</v>
      </c>
      <c r="S26">
        <v>16</v>
      </c>
      <c r="T26">
        <v>8</v>
      </c>
      <c r="U26">
        <v>3</v>
      </c>
      <c r="V26">
        <v>-1</v>
      </c>
    </row>
    <row r="27" spans="2:22" x14ac:dyDescent="0.3">
      <c r="B27" s="2">
        <v>43880</v>
      </c>
      <c r="C27">
        <v>4</v>
      </c>
      <c r="D27">
        <v>3</v>
      </c>
      <c r="E27">
        <v>24</v>
      </c>
      <c r="F27">
        <v>8</v>
      </c>
      <c r="G27">
        <v>3</v>
      </c>
      <c r="H27">
        <v>-1</v>
      </c>
      <c r="J27">
        <v>3</v>
      </c>
      <c r="K27">
        <v>1</v>
      </c>
      <c r="L27">
        <v>25</v>
      </c>
      <c r="M27">
        <v>5</v>
      </c>
      <c r="N27">
        <v>3</v>
      </c>
      <c r="O27">
        <v>-1</v>
      </c>
      <c r="Q27">
        <v>2</v>
      </c>
      <c r="R27">
        <v>6</v>
      </c>
      <c r="S27">
        <v>19</v>
      </c>
      <c r="T27">
        <v>9</v>
      </c>
      <c r="U27">
        <v>3</v>
      </c>
      <c r="V27">
        <v>-1</v>
      </c>
    </row>
    <row r="28" spans="2:22" x14ac:dyDescent="0.3">
      <c r="B28" s="2">
        <v>43881</v>
      </c>
      <c r="C28">
        <v>6</v>
      </c>
      <c r="D28">
        <v>3</v>
      </c>
      <c r="E28">
        <v>24</v>
      </c>
      <c r="F28">
        <v>8</v>
      </c>
      <c r="G28">
        <v>2</v>
      </c>
      <c r="H28">
        <v>-1</v>
      </c>
      <c r="J28">
        <v>6</v>
      </c>
      <c r="K28">
        <v>3</v>
      </c>
      <c r="L28">
        <v>26</v>
      </c>
      <c r="M28">
        <v>6</v>
      </c>
      <c r="N28">
        <v>2</v>
      </c>
      <c r="O28">
        <v>-1</v>
      </c>
      <c r="Q28">
        <v>5</v>
      </c>
      <c r="R28">
        <v>5</v>
      </c>
      <c r="S28">
        <v>39</v>
      </c>
      <c r="T28">
        <v>10</v>
      </c>
      <c r="U28">
        <v>2</v>
      </c>
      <c r="V28">
        <v>-2</v>
      </c>
    </row>
    <row r="29" spans="2:22" x14ac:dyDescent="0.3">
      <c r="B29" s="2">
        <v>43882</v>
      </c>
      <c r="C29">
        <v>4</v>
      </c>
      <c r="D29">
        <v>6</v>
      </c>
      <c r="E29">
        <v>36</v>
      </c>
      <c r="F29">
        <v>11</v>
      </c>
      <c r="G29">
        <v>1</v>
      </c>
      <c r="H29">
        <v>-2</v>
      </c>
      <c r="J29">
        <v>0</v>
      </c>
      <c r="K29">
        <v>6</v>
      </c>
      <c r="L29">
        <v>33</v>
      </c>
      <c r="M29">
        <v>9</v>
      </c>
      <c r="N29">
        <v>1</v>
      </c>
      <c r="O29">
        <v>-2</v>
      </c>
      <c r="Q29">
        <v>0</v>
      </c>
      <c r="R29">
        <v>6</v>
      </c>
      <c r="S29">
        <v>39</v>
      </c>
      <c r="T29">
        <v>11</v>
      </c>
      <c r="U29">
        <v>1</v>
      </c>
      <c r="V29">
        <v>-2</v>
      </c>
    </row>
    <row r="30" spans="2:22" x14ac:dyDescent="0.3">
      <c r="B30" s="2">
        <v>43883</v>
      </c>
      <c r="C30">
        <v>4</v>
      </c>
      <c r="D30">
        <v>4</v>
      </c>
      <c r="E30">
        <v>47</v>
      </c>
      <c r="F30">
        <v>13</v>
      </c>
      <c r="G30">
        <v>0</v>
      </c>
      <c r="H30">
        <v>-3</v>
      </c>
      <c r="J30">
        <v>-2</v>
      </c>
      <c r="K30">
        <v>1</v>
      </c>
      <c r="L30">
        <v>46</v>
      </c>
      <c r="M30">
        <v>9</v>
      </c>
      <c r="N30">
        <v>-1</v>
      </c>
      <c r="O30">
        <v>-4</v>
      </c>
      <c r="Q30">
        <v>1</v>
      </c>
      <c r="R30">
        <v>1</v>
      </c>
      <c r="S30">
        <v>38</v>
      </c>
      <c r="T30">
        <v>12</v>
      </c>
      <c r="U30">
        <v>0</v>
      </c>
      <c r="V30">
        <v>-2</v>
      </c>
    </row>
    <row r="31" spans="2:22" x14ac:dyDescent="0.3">
      <c r="B31" s="2">
        <v>43884</v>
      </c>
      <c r="C31">
        <v>8</v>
      </c>
      <c r="D31">
        <v>5</v>
      </c>
      <c r="E31">
        <v>55</v>
      </c>
      <c r="F31">
        <v>16</v>
      </c>
      <c r="G31">
        <v>1</v>
      </c>
      <c r="H31">
        <v>-4</v>
      </c>
      <c r="J31">
        <v>0</v>
      </c>
      <c r="K31">
        <v>3</v>
      </c>
      <c r="L31">
        <v>34</v>
      </c>
      <c r="M31">
        <v>9</v>
      </c>
      <c r="N31">
        <v>0</v>
      </c>
      <c r="O31">
        <v>-4</v>
      </c>
      <c r="Q31">
        <v>7</v>
      </c>
      <c r="R31">
        <v>0</v>
      </c>
      <c r="S31">
        <v>56</v>
      </c>
      <c r="T31">
        <v>19</v>
      </c>
      <c r="U31">
        <v>-1</v>
      </c>
      <c r="V31">
        <v>-4</v>
      </c>
    </row>
    <row r="32" spans="2:22" x14ac:dyDescent="0.3">
      <c r="B32" s="2">
        <v>43885</v>
      </c>
      <c r="C32">
        <v>18</v>
      </c>
      <c r="D32">
        <v>12</v>
      </c>
      <c r="E32">
        <v>80</v>
      </c>
      <c r="F32">
        <v>-3</v>
      </c>
      <c r="G32">
        <v>-28</v>
      </c>
      <c r="H32">
        <v>3</v>
      </c>
      <c r="J32">
        <v>8</v>
      </c>
      <c r="K32">
        <v>6</v>
      </c>
      <c r="L32">
        <v>65</v>
      </c>
      <c r="M32">
        <v>-10</v>
      </c>
      <c r="N32">
        <v>-28</v>
      </c>
      <c r="O32">
        <v>3</v>
      </c>
      <c r="Q32">
        <v>18</v>
      </c>
      <c r="R32">
        <v>14</v>
      </c>
      <c r="S32">
        <v>80</v>
      </c>
      <c r="T32">
        <v>4</v>
      </c>
      <c r="U32">
        <v>-28</v>
      </c>
      <c r="V32">
        <v>3</v>
      </c>
    </row>
    <row r="33" spans="2:22" x14ac:dyDescent="0.3">
      <c r="B33" s="2">
        <v>43886</v>
      </c>
      <c r="C33">
        <v>-2</v>
      </c>
      <c r="D33">
        <v>0</v>
      </c>
      <c r="E33">
        <v>33</v>
      </c>
      <c r="F33">
        <v>-25</v>
      </c>
      <c r="G33">
        <v>-65</v>
      </c>
      <c r="H33">
        <v>16</v>
      </c>
      <c r="J33">
        <v>-7</v>
      </c>
      <c r="K33">
        <v>-3</v>
      </c>
      <c r="L33">
        <v>28</v>
      </c>
      <c r="M33">
        <v>-29</v>
      </c>
      <c r="N33">
        <v>-63</v>
      </c>
      <c r="O33">
        <v>15</v>
      </c>
      <c r="Q33">
        <v>-9</v>
      </c>
      <c r="R33">
        <v>-4</v>
      </c>
      <c r="S33">
        <v>-10</v>
      </c>
      <c r="T33">
        <v>-27</v>
      </c>
      <c r="U33">
        <v>-69</v>
      </c>
      <c r="V33">
        <v>19</v>
      </c>
    </row>
    <row r="34" spans="2:22" x14ac:dyDescent="0.3">
      <c r="B34" s="2">
        <v>43887</v>
      </c>
      <c r="C34">
        <v>0</v>
      </c>
      <c r="D34">
        <v>4</v>
      </c>
      <c r="E34">
        <v>25</v>
      </c>
      <c r="F34">
        <v>2</v>
      </c>
      <c r="G34">
        <v>-13</v>
      </c>
      <c r="H34">
        <v>2</v>
      </c>
      <c r="J34">
        <v>-3</v>
      </c>
      <c r="K34">
        <v>2</v>
      </c>
      <c r="L34">
        <v>15</v>
      </c>
      <c r="M34">
        <v>-2</v>
      </c>
      <c r="N34">
        <v>-11</v>
      </c>
      <c r="O34">
        <v>2</v>
      </c>
      <c r="Q34">
        <v>-2</v>
      </c>
      <c r="R34">
        <v>5</v>
      </c>
      <c r="S34">
        <v>17</v>
      </c>
      <c r="T34">
        <v>4</v>
      </c>
      <c r="U34">
        <v>-10</v>
      </c>
      <c r="V34">
        <v>3</v>
      </c>
    </row>
    <row r="35" spans="2:22" x14ac:dyDescent="0.3">
      <c r="B35" s="2">
        <v>43888</v>
      </c>
      <c r="C35">
        <v>4</v>
      </c>
      <c r="D35">
        <v>6</v>
      </c>
      <c r="E35">
        <v>27</v>
      </c>
      <c r="F35">
        <v>6</v>
      </c>
      <c r="G35">
        <v>0</v>
      </c>
      <c r="H35">
        <v>0</v>
      </c>
      <c r="J35">
        <v>6</v>
      </c>
      <c r="K35">
        <v>6</v>
      </c>
      <c r="L35">
        <v>26</v>
      </c>
      <c r="M35">
        <v>4</v>
      </c>
      <c r="N35">
        <v>0</v>
      </c>
      <c r="O35">
        <v>-1</v>
      </c>
      <c r="Q35">
        <v>5</v>
      </c>
      <c r="R35">
        <v>6</v>
      </c>
      <c r="S35">
        <v>25</v>
      </c>
      <c r="T35">
        <v>7</v>
      </c>
      <c r="U35">
        <v>1</v>
      </c>
      <c r="V35">
        <v>0</v>
      </c>
    </row>
    <row r="36" spans="2:22" x14ac:dyDescent="0.3">
      <c r="B36" s="2">
        <v>43889</v>
      </c>
      <c r="C36">
        <v>2</v>
      </c>
      <c r="D36">
        <v>10</v>
      </c>
      <c r="E36">
        <v>25</v>
      </c>
      <c r="F36">
        <v>6</v>
      </c>
      <c r="G36">
        <v>1</v>
      </c>
      <c r="H36">
        <v>-1</v>
      </c>
      <c r="J36">
        <v>1</v>
      </c>
      <c r="K36">
        <v>11</v>
      </c>
      <c r="L36">
        <v>26</v>
      </c>
      <c r="M36">
        <v>5</v>
      </c>
      <c r="N36">
        <v>1</v>
      </c>
      <c r="O36">
        <v>-1</v>
      </c>
      <c r="Q36">
        <v>-2</v>
      </c>
      <c r="R36">
        <v>10</v>
      </c>
      <c r="S36">
        <v>23</v>
      </c>
      <c r="T36">
        <v>4</v>
      </c>
      <c r="U36">
        <v>1</v>
      </c>
      <c r="V36">
        <v>-1</v>
      </c>
    </row>
    <row r="37" spans="2:22" x14ac:dyDescent="0.3">
      <c r="B37" s="9">
        <v>43890</v>
      </c>
      <c r="C37">
        <v>0</v>
      </c>
      <c r="D37">
        <v>7</v>
      </c>
      <c r="E37">
        <v>-5</v>
      </c>
      <c r="F37">
        <v>3</v>
      </c>
      <c r="G37">
        <v>1</v>
      </c>
      <c r="H37">
        <v>1</v>
      </c>
      <c r="J37">
        <v>0</v>
      </c>
      <c r="K37">
        <v>7</v>
      </c>
      <c r="L37">
        <v>5</v>
      </c>
      <c r="M37">
        <v>3</v>
      </c>
      <c r="N37">
        <v>2</v>
      </c>
      <c r="O37">
        <v>0</v>
      </c>
      <c r="Q37">
        <v>-1</v>
      </c>
      <c r="R37">
        <v>5</v>
      </c>
      <c r="S37">
        <v>-20</v>
      </c>
      <c r="T37">
        <v>-1</v>
      </c>
      <c r="U37">
        <v>2</v>
      </c>
      <c r="V37">
        <v>1</v>
      </c>
    </row>
    <row r="38" spans="2:22" x14ac:dyDescent="0.3">
      <c r="B38" s="2">
        <v>43891</v>
      </c>
      <c r="C38">
        <v>-8</v>
      </c>
      <c r="D38">
        <v>3</v>
      </c>
      <c r="E38">
        <v>-33</v>
      </c>
      <c r="F38">
        <v>-1</v>
      </c>
      <c r="G38">
        <v>0</v>
      </c>
      <c r="H38">
        <v>2</v>
      </c>
      <c r="J38">
        <v>-8</v>
      </c>
      <c r="K38">
        <v>4</v>
      </c>
      <c r="L38">
        <v>-38</v>
      </c>
      <c r="M38">
        <v>-3</v>
      </c>
      <c r="N38">
        <v>-1</v>
      </c>
      <c r="O38">
        <v>2</v>
      </c>
      <c r="Q38">
        <v>-11</v>
      </c>
      <c r="R38">
        <v>-1</v>
      </c>
      <c r="S38">
        <v>-47</v>
      </c>
      <c r="T38">
        <v>-5</v>
      </c>
      <c r="U38">
        <v>-3</v>
      </c>
      <c r="V38">
        <v>3</v>
      </c>
    </row>
    <row r="39" spans="2:22" x14ac:dyDescent="0.3">
      <c r="B39" s="2">
        <v>43892</v>
      </c>
      <c r="C39">
        <v>3</v>
      </c>
      <c r="D39">
        <v>9</v>
      </c>
      <c r="E39">
        <v>8</v>
      </c>
      <c r="F39">
        <v>4</v>
      </c>
      <c r="G39">
        <v>3</v>
      </c>
      <c r="H39">
        <v>0</v>
      </c>
      <c r="J39">
        <v>5</v>
      </c>
      <c r="K39">
        <v>11</v>
      </c>
      <c r="L39">
        <v>9</v>
      </c>
      <c r="M39">
        <v>3</v>
      </c>
      <c r="N39">
        <v>2</v>
      </c>
      <c r="O39">
        <v>0</v>
      </c>
      <c r="Q39">
        <v>-1</v>
      </c>
      <c r="R39">
        <v>10</v>
      </c>
      <c r="S39">
        <v>2</v>
      </c>
      <c r="T39">
        <v>5</v>
      </c>
      <c r="U39">
        <v>3</v>
      </c>
      <c r="V39">
        <v>0</v>
      </c>
    </row>
    <row r="40" spans="2:22" x14ac:dyDescent="0.3">
      <c r="B40" s="2">
        <v>43893</v>
      </c>
      <c r="C40">
        <v>-1</v>
      </c>
      <c r="D40">
        <v>7</v>
      </c>
      <c r="E40">
        <v>-3</v>
      </c>
      <c r="F40">
        <v>1</v>
      </c>
      <c r="G40">
        <v>3</v>
      </c>
      <c r="H40">
        <v>0</v>
      </c>
      <c r="J40">
        <v>-2</v>
      </c>
      <c r="K40">
        <v>5</v>
      </c>
      <c r="L40">
        <v>0</v>
      </c>
      <c r="M40">
        <v>1</v>
      </c>
      <c r="N40">
        <v>2</v>
      </c>
      <c r="O40">
        <v>0</v>
      </c>
      <c r="Q40">
        <v>-5</v>
      </c>
      <c r="R40">
        <v>6</v>
      </c>
      <c r="S40">
        <v>-20</v>
      </c>
      <c r="T40">
        <v>-1</v>
      </c>
      <c r="U40">
        <v>2</v>
      </c>
      <c r="V40">
        <v>1</v>
      </c>
    </row>
    <row r="41" spans="2:22" x14ac:dyDescent="0.3">
      <c r="B41" s="2">
        <v>43894</v>
      </c>
      <c r="C41">
        <v>2</v>
      </c>
      <c r="D41">
        <v>7</v>
      </c>
      <c r="E41">
        <v>15</v>
      </c>
      <c r="F41">
        <v>5</v>
      </c>
      <c r="G41">
        <v>2</v>
      </c>
      <c r="H41">
        <v>0</v>
      </c>
      <c r="J41">
        <v>1</v>
      </c>
      <c r="K41">
        <v>6</v>
      </c>
      <c r="L41">
        <v>16</v>
      </c>
      <c r="M41">
        <v>3</v>
      </c>
      <c r="N41">
        <v>2</v>
      </c>
      <c r="O41">
        <v>-1</v>
      </c>
      <c r="Q41">
        <v>-2</v>
      </c>
      <c r="R41">
        <v>7</v>
      </c>
      <c r="S41">
        <v>-14</v>
      </c>
      <c r="T41">
        <v>2</v>
      </c>
      <c r="U41">
        <v>2</v>
      </c>
      <c r="V41">
        <v>0</v>
      </c>
    </row>
    <row r="42" spans="2:22" x14ac:dyDescent="0.3">
      <c r="B42" s="2">
        <v>43895</v>
      </c>
      <c r="C42">
        <v>3</v>
      </c>
      <c r="D42">
        <v>8</v>
      </c>
      <c r="E42">
        <v>14</v>
      </c>
      <c r="F42">
        <v>5</v>
      </c>
      <c r="G42">
        <v>2</v>
      </c>
      <c r="H42">
        <v>0</v>
      </c>
      <c r="J42">
        <v>2</v>
      </c>
      <c r="K42">
        <v>7</v>
      </c>
      <c r="L42">
        <v>13</v>
      </c>
      <c r="M42">
        <v>4</v>
      </c>
      <c r="N42">
        <v>2</v>
      </c>
      <c r="O42">
        <v>-1</v>
      </c>
      <c r="Q42">
        <v>2</v>
      </c>
      <c r="R42">
        <v>10</v>
      </c>
      <c r="S42">
        <v>10</v>
      </c>
      <c r="T42">
        <v>2</v>
      </c>
      <c r="U42">
        <v>2</v>
      </c>
      <c r="V42">
        <v>0</v>
      </c>
    </row>
    <row r="43" spans="2:22" x14ac:dyDescent="0.3">
      <c r="B43" s="2">
        <v>43896</v>
      </c>
      <c r="C43">
        <v>0</v>
      </c>
      <c r="D43">
        <v>7</v>
      </c>
      <c r="E43">
        <v>14</v>
      </c>
      <c r="F43">
        <v>5</v>
      </c>
      <c r="G43">
        <v>2</v>
      </c>
      <c r="H43">
        <v>-1</v>
      </c>
      <c r="J43">
        <v>-3</v>
      </c>
      <c r="K43">
        <v>8</v>
      </c>
      <c r="L43">
        <v>15</v>
      </c>
      <c r="M43">
        <v>4</v>
      </c>
      <c r="N43">
        <v>2</v>
      </c>
      <c r="O43">
        <v>-1</v>
      </c>
      <c r="Q43">
        <v>-3</v>
      </c>
      <c r="R43">
        <v>8</v>
      </c>
      <c r="S43">
        <v>11</v>
      </c>
      <c r="T43">
        <v>2</v>
      </c>
      <c r="U43">
        <v>1</v>
      </c>
      <c r="V43">
        <v>0</v>
      </c>
    </row>
    <row r="44" spans="2:22" x14ac:dyDescent="0.3">
      <c r="B44" s="2">
        <v>43897</v>
      </c>
      <c r="C44">
        <v>3</v>
      </c>
      <c r="D44">
        <v>4</v>
      </c>
      <c r="E44">
        <v>27</v>
      </c>
      <c r="F44">
        <v>7</v>
      </c>
      <c r="G44">
        <v>2</v>
      </c>
      <c r="H44">
        <v>-1</v>
      </c>
      <c r="J44">
        <v>-2</v>
      </c>
      <c r="K44">
        <v>4</v>
      </c>
      <c r="L44">
        <v>33</v>
      </c>
      <c r="M44">
        <v>5</v>
      </c>
      <c r="N44">
        <v>1</v>
      </c>
      <c r="O44">
        <v>-1</v>
      </c>
      <c r="Q44">
        <v>4</v>
      </c>
      <c r="R44">
        <v>3</v>
      </c>
      <c r="S44">
        <v>16</v>
      </c>
      <c r="T44">
        <v>3</v>
      </c>
      <c r="U44">
        <v>1</v>
      </c>
      <c r="V44">
        <v>-1</v>
      </c>
    </row>
    <row r="45" spans="2:22" x14ac:dyDescent="0.3">
      <c r="B45" s="11">
        <v>43898</v>
      </c>
      <c r="C45">
        <v>-1</v>
      </c>
      <c r="D45">
        <v>6</v>
      </c>
      <c r="E45">
        <v>-4</v>
      </c>
      <c r="F45">
        <v>1</v>
      </c>
      <c r="G45">
        <v>1</v>
      </c>
      <c r="H45">
        <v>0</v>
      </c>
      <c r="J45">
        <v>0</v>
      </c>
      <c r="K45">
        <v>6</v>
      </c>
      <c r="L45">
        <v>4</v>
      </c>
      <c r="M45">
        <v>2</v>
      </c>
      <c r="N45">
        <v>0</v>
      </c>
      <c r="O45">
        <v>-1</v>
      </c>
      <c r="Q45">
        <v>-10</v>
      </c>
      <c r="R45">
        <v>3</v>
      </c>
      <c r="S45">
        <v>-43</v>
      </c>
      <c r="T45">
        <v>-9</v>
      </c>
      <c r="U45">
        <v>-3</v>
      </c>
      <c r="V45">
        <v>2</v>
      </c>
    </row>
    <row r="46" spans="2:22" x14ac:dyDescent="0.3">
      <c r="B46" s="2">
        <v>43899</v>
      </c>
      <c r="C46">
        <v>0</v>
      </c>
      <c r="D46">
        <v>11</v>
      </c>
      <c r="E46">
        <v>21</v>
      </c>
      <c r="F46">
        <v>0</v>
      </c>
      <c r="G46">
        <v>2</v>
      </c>
      <c r="H46">
        <v>1</v>
      </c>
      <c r="J46">
        <v>-1</v>
      </c>
      <c r="K46">
        <v>11</v>
      </c>
      <c r="L46">
        <v>24</v>
      </c>
      <c r="M46">
        <v>-1</v>
      </c>
      <c r="N46">
        <v>1</v>
      </c>
      <c r="O46">
        <v>1</v>
      </c>
      <c r="Q46">
        <v>-2</v>
      </c>
      <c r="R46">
        <v>14</v>
      </c>
      <c r="S46">
        <v>18</v>
      </c>
      <c r="T46">
        <v>-1</v>
      </c>
      <c r="U46">
        <v>0</v>
      </c>
      <c r="V46">
        <v>1</v>
      </c>
    </row>
    <row r="47" spans="2:22" x14ac:dyDescent="0.3">
      <c r="B47" s="2">
        <v>43900</v>
      </c>
      <c r="C47">
        <v>0</v>
      </c>
      <c r="D47">
        <v>17</v>
      </c>
      <c r="E47">
        <v>20</v>
      </c>
      <c r="F47">
        <v>0</v>
      </c>
      <c r="G47">
        <v>1</v>
      </c>
      <c r="H47">
        <v>0</v>
      </c>
      <c r="J47">
        <v>-2</v>
      </c>
      <c r="K47">
        <v>15</v>
      </c>
      <c r="L47">
        <v>23</v>
      </c>
      <c r="M47">
        <v>-2</v>
      </c>
      <c r="N47">
        <v>0</v>
      </c>
      <c r="O47">
        <v>1</v>
      </c>
      <c r="Q47">
        <v>-4</v>
      </c>
      <c r="R47">
        <v>20</v>
      </c>
      <c r="S47">
        <v>15</v>
      </c>
      <c r="T47">
        <v>-2</v>
      </c>
      <c r="U47">
        <v>-1</v>
      </c>
      <c r="V47">
        <v>2</v>
      </c>
    </row>
    <row r="48" spans="2:22" x14ac:dyDescent="0.3">
      <c r="B48" s="2">
        <v>43901</v>
      </c>
      <c r="C48">
        <v>-1</v>
      </c>
      <c r="D48">
        <v>26</v>
      </c>
      <c r="E48">
        <v>29</v>
      </c>
      <c r="F48">
        <v>-1</v>
      </c>
      <c r="G48">
        <v>0</v>
      </c>
      <c r="H48">
        <v>1</v>
      </c>
      <c r="J48">
        <v>-3</v>
      </c>
      <c r="K48">
        <v>26</v>
      </c>
      <c r="L48">
        <v>30</v>
      </c>
      <c r="M48">
        <v>-4</v>
      </c>
      <c r="N48">
        <v>-1</v>
      </c>
      <c r="O48">
        <v>1</v>
      </c>
      <c r="Q48">
        <v>-6</v>
      </c>
      <c r="R48">
        <v>29</v>
      </c>
      <c r="S48">
        <v>13</v>
      </c>
      <c r="T48">
        <v>-6</v>
      </c>
      <c r="U48">
        <v>-2</v>
      </c>
      <c r="V48">
        <v>2</v>
      </c>
    </row>
    <row r="49" spans="2:22" x14ac:dyDescent="0.3">
      <c r="B49" s="2">
        <v>43902</v>
      </c>
      <c r="C49">
        <v>-9</v>
      </c>
      <c r="D49">
        <v>28</v>
      </c>
      <c r="E49">
        <v>10</v>
      </c>
      <c r="F49">
        <v>-11</v>
      </c>
      <c r="G49">
        <v>-4</v>
      </c>
      <c r="H49">
        <v>4</v>
      </c>
      <c r="J49">
        <v>-13</v>
      </c>
      <c r="K49">
        <v>29</v>
      </c>
      <c r="L49">
        <v>4</v>
      </c>
      <c r="M49">
        <v>-13</v>
      </c>
      <c r="N49">
        <v>-7</v>
      </c>
      <c r="O49">
        <v>5</v>
      </c>
      <c r="Q49">
        <v>-13</v>
      </c>
      <c r="R49">
        <v>30</v>
      </c>
      <c r="S49">
        <v>15</v>
      </c>
      <c r="T49">
        <v>-14</v>
      </c>
      <c r="U49">
        <v>-7</v>
      </c>
      <c r="V49">
        <v>5</v>
      </c>
    </row>
    <row r="50" spans="2:22" x14ac:dyDescent="0.3">
      <c r="B50" s="2">
        <v>43903</v>
      </c>
      <c r="C50">
        <v>-27</v>
      </c>
      <c r="D50">
        <v>23</v>
      </c>
      <c r="E50">
        <v>-10</v>
      </c>
      <c r="F50">
        <v>-24</v>
      </c>
      <c r="G50">
        <v>-11</v>
      </c>
      <c r="H50">
        <v>9</v>
      </c>
      <c r="J50">
        <v>-33</v>
      </c>
      <c r="K50">
        <v>23</v>
      </c>
      <c r="L50">
        <v>-19</v>
      </c>
      <c r="M50">
        <v>-26</v>
      </c>
      <c r="N50">
        <v>-16</v>
      </c>
      <c r="O50">
        <v>11</v>
      </c>
      <c r="Q50">
        <v>-33</v>
      </c>
      <c r="R50">
        <v>21</v>
      </c>
      <c r="S50">
        <v>-9</v>
      </c>
      <c r="T50">
        <v>-30</v>
      </c>
      <c r="U50">
        <v>-14</v>
      </c>
      <c r="V50">
        <v>12</v>
      </c>
    </row>
    <row r="51" spans="2:22" x14ac:dyDescent="0.3">
      <c r="B51" s="2">
        <v>43904</v>
      </c>
      <c r="C51">
        <v>-47</v>
      </c>
      <c r="D51">
        <v>-10</v>
      </c>
      <c r="E51">
        <v>-31</v>
      </c>
      <c r="F51">
        <v>-33</v>
      </c>
      <c r="G51">
        <v>-15</v>
      </c>
      <c r="H51">
        <v>13</v>
      </c>
      <c r="J51">
        <v>-52</v>
      </c>
      <c r="K51">
        <v>-13</v>
      </c>
      <c r="L51">
        <v>-33</v>
      </c>
      <c r="M51">
        <v>-35</v>
      </c>
      <c r="N51">
        <v>-17</v>
      </c>
      <c r="O51">
        <v>14</v>
      </c>
      <c r="Q51">
        <v>-52</v>
      </c>
      <c r="R51">
        <v>-11</v>
      </c>
      <c r="S51">
        <v>-39</v>
      </c>
      <c r="T51">
        <v>-38</v>
      </c>
      <c r="U51">
        <v>-18</v>
      </c>
      <c r="V51">
        <v>15</v>
      </c>
    </row>
    <row r="52" spans="2:22" x14ac:dyDescent="0.3">
      <c r="B52" s="11">
        <v>43905</v>
      </c>
      <c r="C52">
        <v>-62</v>
      </c>
      <c r="D52">
        <v>-33</v>
      </c>
      <c r="E52">
        <v>-58</v>
      </c>
      <c r="F52">
        <v>-46</v>
      </c>
      <c r="G52">
        <v>-23</v>
      </c>
      <c r="H52">
        <v>15</v>
      </c>
      <c r="J52">
        <v>-64</v>
      </c>
      <c r="K52">
        <v>-34</v>
      </c>
      <c r="L52">
        <v>-59</v>
      </c>
      <c r="M52">
        <v>-45</v>
      </c>
      <c r="N52">
        <v>-25</v>
      </c>
      <c r="O52">
        <v>14</v>
      </c>
      <c r="Q52">
        <v>-68</v>
      </c>
      <c r="R52">
        <v>-37</v>
      </c>
      <c r="S52">
        <v>-71</v>
      </c>
      <c r="T52">
        <v>-52</v>
      </c>
      <c r="U52">
        <v>-27</v>
      </c>
      <c r="V52">
        <v>17</v>
      </c>
    </row>
    <row r="53" spans="2:22" x14ac:dyDescent="0.3">
      <c r="B53" s="2">
        <v>43906</v>
      </c>
      <c r="C53">
        <v>-50</v>
      </c>
      <c r="D53">
        <v>-16</v>
      </c>
      <c r="E53">
        <v>-40</v>
      </c>
      <c r="F53">
        <v>-51</v>
      </c>
      <c r="G53">
        <v>-41</v>
      </c>
      <c r="H53">
        <v>22</v>
      </c>
      <c r="J53">
        <v>-54</v>
      </c>
      <c r="K53">
        <v>-22</v>
      </c>
      <c r="L53">
        <v>-46</v>
      </c>
      <c r="M53">
        <v>-53</v>
      </c>
      <c r="N53">
        <v>-47</v>
      </c>
      <c r="O53">
        <v>24</v>
      </c>
      <c r="Q53">
        <v>-53</v>
      </c>
      <c r="R53">
        <v>-15</v>
      </c>
      <c r="S53">
        <v>-40</v>
      </c>
      <c r="T53">
        <v>-52</v>
      </c>
      <c r="U53">
        <v>-42</v>
      </c>
      <c r="V53">
        <v>23</v>
      </c>
    </row>
    <row r="54" spans="2:22" x14ac:dyDescent="0.3">
      <c r="B54" s="2">
        <v>43907</v>
      </c>
      <c r="C54">
        <v>-54</v>
      </c>
      <c r="D54">
        <v>-20</v>
      </c>
      <c r="E54">
        <v>-44</v>
      </c>
      <c r="F54">
        <v>-56</v>
      </c>
      <c r="G54">
        <v>-48</v>
      </c>
      <c r="H54">
        <v>24</v>
      </c>
      <c r="J54">
        <v>-58</v>
      </c>
      <c r="K54">
        <v>-26</v>
      </c>
      <c r="L54">
        <v>-49</v>
      </c>
      <c r="M54">
        <v>-58</v>
      </c>
      <c r="N54">
        <v>-54</v>
      </c>
      <c r="O54">
        <v>27</v>
      </c>
      <c r="Q54">
        <v>-56</v>
      </c>
      <c r="R54">
        <v>-17</v>
      </c>
      <c r="S54">
        <v>-39</v>
      </c>
      <c r="T54">
        <v>-57</v>
      </c>
      <c r="U54">
        <v>-48</v>
      </c>
      <c r="V54">
        <v>26</v>
      </c>
    </row>
    <row r="55" spans="2:22" x14ac:dyDescent="0.3">
      <c r="B55" s="2">
        <v>43908</v>
      </c>
      <c r="C55">
        <v>-55</v>
      </c>
      <c r="D55">
        <v>-19</v>
      </c>
      <c r="E55">
        <v>-38</v>
      </c>
      <c r="F55">
        <v>-57</v>
      </c>
      <c r="G55">
        <v>-51</v>
      </c>
      <c r="H55">
        <v>24</v>
      </c>
      <c r="J55">
        <v>-59</v>
      </c>
      <c r="K55">
        <v>-26</v>
      </c>
      <c r="L55">
        <v>-45</v>
      </c>
      <c r="M55">
        <v>-60</v>
      </c>
      <c r="N55">
        <v>-56</v>
      </c>
      <c r="O55">
        <v>27</v>
      </c>
      <c r="Q55">
        <v>-57</v>
      </c>
      <c r="R55">
        <v>-15</v>
      </c>
      <c r="S55">
        <v>-41</v>
      </c>
      <c r="T55">
        <v>-58</v>
      </c>
      <c r="U55">
        <v>-50</v>
      </c>
      <c r="V55">
        <v>27</v>
      </c>
    </row>
    <row r="56" spans="2:22" x14ac:dyDescent="0.3">
      <c r="B56" s="2">
        <v>43909</v>
      </c>
      <c r="C56">
        <v>-67</v>
      </c>
      <c r="D56">
        <v>-36</v>
      </c>
      <c r="E56">
        <v>-53</v>
      </c>
      <c r="F56">
        <v>-68</v>
      </c>
      <c r="G56">
        <v>-57</v>
      </c>
      <c r="H56">
        <v>30</v>
      </c>
      <c r="J56">
        <v>-71</v>
      </c>
      <c r="K56">
        <v>-40</v>
      </c>
      <c r="L56">
        <v>-60</v>
      </c>
      <c r="M56">
        <v>-71</v>
      </c>
      <c r="N56">
        <v>-64</v>
      </c>
      <c r="O56">
        <v>33</v>
      </c>
      <c r="Q56">
        <v>-67</v>
      </c>
      <c r="R56">
        <v>-34</v>
      </c>
      <c r="S56">
        <v>-50</v>
      </c>
      <c r="T56">
        <v>-69</v>
      </c>
      <c r="U56">
        <v>-56</v>
      </c>
      <c r="V56">
        <v>31</v>
      </c>
    </row>
    <row r="57" spans="2:22" x14ac:dyDescent="0.3">
      <c r="B57" s="53">
        <v>43910</v>
      </c>
      <c r="C57">
        <v>-77</v>
      </c>
      <c r="D57">
        <v>-42</v>
      </c>
      <c r="E57">
        <v>-70</v>
      </c>
      <c r="F57">
        <v>-73</v>
      </c>
      <c r="G57">
        <v>-60</v>
      </c>
      <c r="H57">
        <v>36</v>
      </c>
      <c r="J57">
        <v>-80</v>
      </c>
      <c r="K57">
        <v>-43</v>
      </c>
      <c r="L57">
        <v>-73</v>
      </c>
      <c r="M57">
        <v>-75</v>
      </c>
      <c r="N57">
        <v>-67</v>
      </c>
      <c r="O57">
        <v>39</v>
      </c>
      <c r="Q57">
        <v>-79</v>
      </c>
      <c r="R57">
        <v>-40</v>
      </c>
      <c r="S57">
        <v>-73</v>
      </c>
      <c r="T57">
        <v>-76</v>
      </c>
      <c r="U57">
        <v>-59</v>
      </c>
      <c r="V57">
        <v>38</v>
      </c>
    </row>
    <row r="58" spans="2:22" hidden="1" x14ac:dyDescent="0.3">
      <c r="B58" s="2">
        <v>43911</v>
      </c>
      <c r="C58">
        <v>-81</v>
      </c>
      <c r="D58">
        <v>-48</v>
      </c>
      <c r="E58">
        <v>-71</v>
      </c>
      <c r="F58">
        <v>-71</v>
      </c>
      <c r="G58">
        <v>-55</v>
      </c>
      <c r="H58">
        <v>26</v>
      </c>
      <c r="J58">
        <v>-82</v>
      </c>
      <c r="K58">
        <v>-49</v>
      </c>
      <c r="L58">
        <v>-72</v>
      </c>
      <c r="M58">
        <v>-73</v>
      </c>
      <c r="N58">
        <v>-58</v>
      </c>
      <c r="O58">
        <v>26</v>
      </c>
      <c r="Q58">
        <v>-82</v>
      </c>
      <c r="R58">
        <v>-46</v>
      </c>
      <c r="S58">
        <v>-76</v>
      </c>
      <c r="T58">
        <v>-74</v>
      </c>
      <c r="U58">
        <v>-57</v>
      </c>
      <c r="V58">
        <v>28</v>
      </c>
    </row>
    <row r="59" spans="2:22" hidden="1" x14ac:dyDescent="0.3">
      <c r="B59" s="11">
        <v>43912</v>
      </c>
      <c r="C59">
        <v>-83</v>
      </c>
      <c r="D59">
        <v>-58</v>
      </c>
      <c r="E59">
        <v>-72</v>
      </c>
      <c r="F59">
        <v>-74</v>
      </c>
      <c r="G59">
        <v>-51</v>
      </c>
      <c r="H59">
        <v>22</v>
      </c>
      <c r="J59">
        <v>-84</v>
      </c>
      <c r="K59">
        <v>-56</v>
      </c>
      <c r="L59">
        <v>-74</v>
      </c>
      <c r="M59">
        <v>-76</v>
      </c>
      <c r="N59">
        <v>-54</v>
      </c>
      <c r="O59">
        <v>22</v>
      </c>
      <c r="Q59">
        <v>-84</v>
      </c>
      <c r="R59">
        <v>-57</v>
      </c>
      <c r="S59">
        <v>-74</v>
      </c>
      <c r="T59">
        <v>-76</v>
      </c>
      <c r="U59">
        <v>-54</v>
      </c>
      <c r="V59">
        <v>23</v>
      </c>
    </row>
    <row r="60" spans="2:22" hidden="1" x14ac:dyDescent="0.3">
      <c r="B60" s="2">
        <v>43913</v>
      </c>
      <c r="C60">
        <v>-74</v>
      </c>
      <c r="D60">
        <v>-42</v>
      </c>
      <c r="E60">
        <v>-59</v>
      </c>
      <c r="F60">
        <v>-74</v>
      </c>
      <c r="G60">
        <v>-62</v>
      </c>
      <c r="H60">
        <v>32</v>
      </c>
      <c r="J60">
        <v>-76</v>
      </c>
      <c r="K60">
        <v>-45</v>
      </c>
      <c r="L60">
        <v>-63</v>
      </c>
      <c r="M60">
        <v>-76</v>
      </c>
      <c r="N60">
        <v>-68</v>
      </c>
      <c r="O60">
        <v>36</v>
      </c>
      <c r="Q60">
        <v>-75</v>
      </c>
      <c r="R60">
        <v>-41</v>
      </c>
      <c r="S60">
        <v>-58</v>
      </c>
      <c r="T60">
        <v>-73</v>
      </c>
      <c r="U60">
        <v>-61</v>
      </c>
      <c r="V60">
        <v>34</v>
      </c>
    </row>
    <row r="61" spans="2:22" hidden="1" x14ac:dyDescent="0.3">
      <c r="B61" s="2">
        <v>43914</v>
      </c>
      <c r="C61">
        <v>-73</v>
      </c>
      <c r="D61">
        <v>-40</v>
      </c>
      <c r="E61">
        <v>-60</v>
      </c>
      <c r="F61">
        <v>-74</v>
      </c>
      <c r="G61">
        <v>-63</v>
      </c>
      <c r="H61">
        <v>33</v>
      </c>
      <c r="J61">
        <v>-76</v>
      </c>
      <c r="K61">
        <v>-44</v>
      </c>
      <c r="L61">
        <v>-65</v>
      </c>
      <c r="M61">
        <v>-76</v>
      </c>
      <c r="N61">
        <v>-69</v>
      </c>
      <c r="O61">
        <v>36</v>
      </c>
      <c r="Q61">
        <v>-75</v>
      </c>
      <c r="R61">
        <v>-38</v>
      </c>
      <c r="S61">
        <v>-57</v>
      </c>
      <c r="T61">
        <v>-73</v>
      </c>
      <c r="U61">
        <v>-63</v>
      </c>
      <c r="V61">
        <v>34</v>
      </c>
    </row>
    <row r="62" spans="2:22" hidden="1" x14ac:dyDescent="0.3">
      <c r="B62" s="2">
        <v>43915</v>
      </c>
      <c r="C62">
        <v>-74</v>
      </c>
      <c r="D62">
        <v>-42</v>
      </c>
      <c r="E62">
        <v>-59</v>
      </c>
      <c r="F62">
        <v>-74</v>
      </c>
      <c r="G62">
        <v>-63</v>
      </c>
      <c r="H62">
        <v>32</v>
      </c>
      <c r="J62">
        <v>-76</v>
      </c>
      <c r="K62">
        <v>-45</v>
      </c>
      <c r="L62">
        <v>-65</v>
      </c>
      <c r="M62">
        <v>-77</v>
      </c>
      <c r="N62">
        <v>-69</v>
      </c>
      <c r="O62">
        <v>36</v>
      </c>
      <c r="Q62">
        <v>-75</v>
      </c>
      <c r="R62">
        <v>-39</v>
      </c>
      <c r="S62">
        <v>-61</v>
      </c>
      <c r="T62">
        <v>-74</v>
      </c>
      <c r="U62">
        <v>-63</v>
      </c>
      <c r="V62">
        <v>35</v>
      </c>
    </row>
    <row r="63" spans="2:22" hidden="1" x14ac:dyDescent="0.3">
      <c r="B63" s="2">
        <v>43916</v>
      </c>
      <c r="C63">
        <v>-74</v>
      </c>
      <c r="D63">
        <v>-42</v>
      </c>
      <c r="E63">
        <v>-60</v>
      </c>
      <c r="F63">
        <v>-75</v>
      </c>
      <c r="G63">
        <v>-64</v>
      </c>
      <c r="H63">
        <v>33</v>
      </c>
      <c r="J63">
        <v>-77</v>
      </c>
      <c r="K63">
        <v>-45</v>
      </c>
      <c r="L63">
        <v>-67</v>
      </c>
      <c r="M63">
        <v>-78</v>
      </c>
      <c r="N63">
        <v>-70</v>
      </c>
      <c r="O63">
        <v>37</v>
      </c>
      <c r="Q63">
        <v>-75</v>
      </c>
      <c r="R63">
        <v>-39</v>
      </c>
      <c r="S63">
        <v>-56</v>
      </c>
      <c r="T63">
        <v>-75</v>
      </c>
      <c r="U63">
        <v>-63</v>
      </c>
      <c r="V63">
        <v>35</v>
      </c>
    </row>
    <row r="64" spans="2:22" hidden="1" x14ac:dyDescent="0.3">
      <c r="B64" s="2">
        <v>43917</v>
      </c>
      <c r="C64">
        <v>-75</v>
      </c>
      <c r="D64">
        <v>-39</v>
      </c>
      <c r="E64">
        <v>-63</v>
      </c>
      <c r="F64">
        <v>-75</v>
      </c>
      <c r="G64">
        <v>-63</v>
      </c>
      <c r="H64">
        <v>36</v>
      </c>
      <c r="J64">
        <v>-78</v>
      </c>
      <c r="K64">
        <v>-41</v>
      </c>
      <c r="L64">
        <v>-68</v>
      </c>
      <c r="M64">
        <v>-77</v>
      </c>
      <c r="N64">
        <v>-69</v>
      </c>
      <c r="O64">
        <v>39</v>
      </c>
      <c r="Q64">
        <v>-77</v>
      </c>
      <c r="R64">
        <v>-37</v>
      </c>
      <c r="S64">
        <v>-62</v>
      </c>
      <c r="T64">
        <v>-76</v>
      </c>
      <c r="U64">
        <v>-63</v>
      </c>
      <c r="V64">
        <v>39</v>
      </c>
    </row>
    <row r="65" spans="2:22" hidden="1" x14ac:dyDescent="0.3">
      <c r="B65" s="2">
        <v>43918</v>
      </c>
      <c r="C65">
        <v>-79</v>
      </c>
      <c r="D65">
        <v>-47</v>
      </c>
      <c r="E65">
        <v>-72</v>
      </c>
      <c r="F65">
        <v>-74</v>
      </c>
      <c r="G65">
        <v>-55</v>
      </c>
      <c r="H65">
        <v>25</v>
      </c>
      <c r="J65">
        <v>-80</v>
      </c>
      <c r="K65">
        <v>-47</v>
      </c>
      <c r="L65">
        <v>-73</v>
      </c>
      <c r="M65">
        <v>-75</v>
      </c>
      <c r="N65">
        <v>-58</v>
      </c>
      <c r="O65">
        <v>25</v>
      </c>
      <c r="Q65">
        <v>-80</v>
      </c>
      <c r="R65">
        <v>-45</v>
      </c>
      <c r="S65">
        <v>-76</v>
      </c>
      <c r="T65">
        <v>-76</v>
      </c>
      <c r="U65">
        <v>-57</v>
      </c>
      <c r="V65">
        <v>27</v>
      </c>
    </row>
    <row r="66" spans="2:22" hidden="1" x14ac:dyDescent="0.3">
      <c r="B66" s="11">
        <v>43919</v>
      </c>
      <c r="C66">
        <v>-83</v>
      </c>
      <c r="D66">
        <v>-59</v>
      </c>
      <c r="E66">
        <v>-80</v>
      </c>
      <c r="F66">
        <v>-78</v>
      </c>
      <c r="G66">
        <v>-53</v>
      </c>
      <c r="H66">
        <v>22</v>
      </c>
      <c r="J66">
        <v>-84</v>
      </c>
      <c r="K66">
        <v>-58</v>
      </c>
      <c r="L66">
        <v>-82</v>
      </c>
      <c r="M66">
        <v>-79</v>
      </c>
      <c r="N66">
        <v>-56</v>
      </c>
      <c r="O66">
        <v>22</v>
      </c>
      <c r="Q66">
        <v>-84</v>
      </c>
      <c r="R66">
        <v>-59</v>
      </c>
      <c r="S66">
        <v>-82</v>
      </c>
      <c r="T66">
        <v>-79</v>
      </c>
      <c r="U66">
        <v>-54</v>
      </c>
      <c r="V66">
        <v>23</v>
      </c>
    </row>
    <row r="67" spans="2:22" hidden="1" x14ac:dyDescent="0.3">
      <c r="B67" s="2">
        <v>43920</v>
      </c>
      <c r="C67">
        <v>-74</v>
      </c>
      <c r="D67">
        <v>-45</v>
      </c>
      <c r="E67">
        <v>-71</v>
      </c>
      <c r="F67">
        <v>-78</v>
      </c>
      <c r="G67">
        <v>-63</v>
      </c>
      <c r="H67">
        <v>33</v>
      </c>
      <c r="J67">
        <v>-77</v>
      </c>
      <c r="K67">
        <v>-47</v>
      </c>
      <c r="L67">
        <v>-77</v>
      </c>
      <c r="M67">
        <v>-80</v>
      </c>
      <c r="N67">
        <v>-70</v>
      </c>
      <c r="O67">
        <v>36</v>
      </c>
      <c r="Q67">
        <v>-76</v>
      </c>
      <c r="R67">
        <v>-43</v>
      </c>
      <c r="S67">
        <v>-70</v>
      </c>
      <c r="T67">
        <v>-77</v>
      </c>
      <c r="U67">
        <v>-63</v>
      </c>
      <c r="V67">
        <v>35</v>
      </c>
    </row>
    <row r="68" spans="2:22" hidden="1" x14ac:dyDescent="0.3">
      <c r="B68" s="2">
        <v>43921</v>
      </c>
      <c r="C68">
        <v>-72</v>
      </c>
      <c r="D68">
        <v>-36</v>
      </c>
      <c r="E68">
        <v>-68</v>
      </c>
      <c r="F68">
        <v>-75</v>
      </c>
      <c r="G68">
        <v>-64</v>
      </c>
      <c r="H68">
        <v>33</v>
      </c>
      <c r="J68">
        <v>-74</v>
      </c>
      <c r="K68">
        <v>-40</v>
      </c>
      <c r="L68">
        <v>-71</v>
      </c>
      <c r="M68">
        <v>-77</v>
      </c>
      <c r="N68">
        <v>-69</v>
      </c>
      <c r="O68">
        <v>35</v>
      </c>
      <c r="Q68">
        <v>-74</v>
      </c>
      <c r="R68">
        <v>-35</v>
      </c>
      <c r="S68">
        <v>-71</v>
      </c>
      <c r="T68">
        <v>-75</v>
      </c>
      <c r="U68">
        <v>-63</v>
      </c>
      <c r="V68">
        <v>35</v>
      </c>
    </row>
    <row r="69" spans="2:22" x14ac:dyDescent="0.3">
      <c r="B69" s="21">
        <v>43922</v>
      </c>
      <c r="C69">
        <v>-73</v>
      </c>
      <c r="D69">
        <v>-40</v>
      </c>
      <c r="E69">
        <v>-67</v>
      </c>
      <c r="F69">
        <v>-76</v>
      </c>
      <c r="G69">
        <v>-64</v>
      </c>
      <c r="H69">
        <v>33</v>
      </c>
      <c r="J69">
        <v>-77</v>
      </c>
      <c r="K69">
        <v>-47</v>
      </c>
      <c r="L69">
        <v>-77</v>
      </c>
      <c r="M69">
        <v>-79</v>
      </c>
      <c r="N69">
        <v>-70</v>
      </c>
      <c r="O69">
        <v>36</v>
      </c>
      <c r="Q69">
        <v>-72</v>
      </c>
      <c r="R69">
        <v>-33</v>
      </c>
      <c r="S69">
        <v>-62</v>
      </c>
      <c r="T69">
        <v>-73</v>
      </c>
      <c r="U69">
        <v>-63</v>
      </c>
      <c r="V69">
        <v>35</v>
      </c>
    </row>
    <row r="70" spans="2:22" x14ac:dyDescent="0.3">
      <c r="B70" s="2">
        <v>43923</v>
      </c>
      <c r="C70">
        <v>-70</v>
      </c>
      <c r="D70">
        <v>-35</v>
      </c>
      <c r="E70">
        <v>-57</v>
      </c>
      <c r="F70">
        <v>-74</v>
      </c>
      <c r="G70">
        <v>-64</v>
      </c>
      <c r="H70">
        <v>33</v>
      </c>
      <c r="J70">
        <v>-73</v>
      </c>
      <c r="K70">
        <v>-38</v>
      </c>
      <c r="L70">
        <v>-61</v>
      </c>
      <c r="M70">
        <v>-76</v>
      </c>
      <c r="N70">
        <v>-70</v>
      </c>
      <c r="O70">
        <v>35</v>
      </c>
      <c r="Q70">
        <v>-71</v>
      </c>
      <c r="R70">
        <v>-32</v>
      </c>
      <c r="S70">
        <v>-53</v>
      </c>
      <c r="T70">
        <v>-73</v>
      </c>
      <c r="U70">
        <v>-63</v>
      </c>
      <c r="V70">
        <v>35</v>
      </c>
    </row>
    <row r="71" spans="2:22" x14ac:dyDescent="0.3">
      <c r="B71" s="2">
        <v>43924</v>
      </c>
      <c r="C71">
        <v>-72</v>
      </c>
      <c r="D71">
        <v>-34</v>
      </c>
      <c r="E71">
        <v>-61</v>
      </c>
      <c r="F71">
        <v>-75</v>
      </c>
      <c r="G71">
        <v>-64</v>
      </c>
      <c r="H71">
        <v>36</v>
      </c>
      <c r="J71">
        <v>-75</v>
      </c>
      <c r="K71">
        <v>-36</v>
      </c>
      <c r="L71">
        <v>-64</v>
      </c>
      <c r="M71">
        <v>-77</v>
      </c>
      <c r="N71">
        <v>-69</v>
      </c>
      <c r="O71">
        <v>38</v>
      </c>
      <c r="Q71">
        <v>-74</v>
      </c>
      <c r="R71">
        <v>-31</v>
      </c>
      <c r="S71">
        <v>-58</v>
      </c>
      <c r="T71">
        <v>-74</v>
      </c>
      <c r="U71">
        <v>-63</v>
      </c>
      <c r="V71">
        <v>38</v>
      </c>
    </row>
    <row r="72" spans="2:22" x14ac:dyDescent="0.3">
      <c r="B72" s="2">
        <v>43925</v>
      </c>
      <c r="C72">
        <v>-78</v>
      </c>
      <c r="D72">
        <v>-44</v>
      </c>
      <c r="E72">
        <v>-78</v>
      </c>
      <c r="F72">
        <v>-75</v>
      </c>
      <c r="G72">
        <v>-55</v>
      </c>
      <c r="H72">
        <v>25</v>
      </c>
      <c r="J72">
        <v>-80</v>
      </c>
      <c r="K72">
        <v>-46</v>
      </c>
      <c r="L72">
        <v>-81</v>
      </c>
      <c r="M72">
        <v>-77</v>
      </c>
      <c r="N72">
        <v>-58</v>
      </c>
      <c r="O72">
        <v>26</v>
      </c>
      <c r="Q72">
        <v>-78</v>
      </c>
      <c r="R72">
        <v>-41</v>
      </c>
      <c r="S72">
        <v>-78</v>
      </c>
      <c r="T72">
        <v>-75</v>
      </c>
      <c r="U72">
        <v>-57</v>
      </c>
      <c r="V72">
        <v>27</v>
      </c>
    </row>
    <row r="73" spans="2:22" x14ac:dyDescent="0.3">
      <c r="B73" s="2">
        <v>43926</v>
      </c>
      <c r="C73">
        <v>-84</v>
      </c>
      <c r="D73">
        <v>-60</v>
      </c>
      <c r="E73">
        <v>-88</v>
      </c>
      <c r="F73">
        <v>-82</v>
      </c>
      <c r="G73">
        <v>-55</v>
      </c>
      <c r="H73">
        <v>23</v>
      </c>
      <c r="J73">
        <v>-85</v>
      </c>
      <c r="K73">
        <v>-59</v>
      </c>
      <c r="L73">
        <v>-89</v>
      </c>
      <c r="M73">
        <v>-83</v>
      </c>
      <c r="N73">
        <v>-58</v>
      </c>
      <c r="O73">
        <v>23</v>
      </c>
      <c r="Q73">
        <v>-84</v>
      </c>
      <c r="R73">
        <v>-59</v>
      </c>
      <c r="S73">
        <v>-90</v>
      </c>
      <c r="T73">
        <v>-83</v>
      </c>
      <c r="U73">
        <v>-55</v>
      </c>
      <c r="V73">
        <v>24</v>
      </c>
    </row>
    <row r="74" spans="2:22" x14ac:dyDescent="0.3">
      <c r="B74" s="2">
        <v>43927</v>
      </c>
      <c r="C74">
        <v>-72</v>
      </c>
      <c r="D74">
        <v>-39</v>
      </c>
      <c r="E74">
        <v>-69</v>
      </c>
      <c r="F74">
        <v>-77</v>
      </c>
      <c r="G74">
        <v>-64</v>
      </c>
      <c r="H74">
        <v>33</v>
      </c>
      <c r="J74">
        <v>-76</v>
      </c>
      <c r="K74">
        <v>-46</v>
      </c>
      <c r="L74">
        <v>-78</v>
      </c>
      <c r="M74">
        <v>-80</v>
      </c>
      <c r="N74">
        <v>-70</v>
      </c>
      <c r="O74">
        <v>37</v>
      </c>
      <c r="Q74">
        <v>-72</v>
      </c>
      <c r="R74">
        <v>-35</v>
      </c>
      <c r="S74">
        <v>-67</v>
      </c>
      <c r="T74">
        <v>-75</v>
      </c>
      <c r="U74">
        <v>-64</v>
      </c>
      <c r="V74">
        <v>34</v>
      </c>
    </row>
    <row r="75" spans="2:22" x14ac:dyDescent="0.3">
      <c r="B75" s="2">
        <v>43928</v>
      </c>
      <c r="C75">
        <v>-68</v>
      </c>
      <c r="D75">
        <v>-30</v>
      </c>
      <c r="E75">
        <v>-62</v>
      </c>
      <c r="F75">
        <v>-74</v>
      </c>
      <c r="G75">
        <v>-64</v>
      </c>
      <c r="H75">
        <v>32</v>
      </c>
      <c r="J75">
        <v>-72</v>
      </c>
      <c r="K75">
        <v>-35</v>
      </c>
      <c r="L75">
        <v>-66</v>
      </c>
      <c r="M75">
        <v>-77</v>
      </c>
      <c r="N75">
        <v>-70</v>
      </c>
      <c r="O75">
        <v>35</v>
      </c>
      <c r="Q75">
        <v>-69</v>
      </c>
      <c r="R75">
        <v>-27</v>
      </c>
      <c r="S75">
        <v>-60</v>
      </c>
      <c r="T75">
        <v>-72</v>
      </c>
      <c r="U75">
        <v>-64</v>
      </c>
      <c r="V75">
        <v>34</v>
      </c>
    </row>
    <row r="76" spans="2:22" x14ac:dyDescent="0.3">
      <c r="B76" s="2">
        <v>43929</v>
      </c>
      <c r="C76">
        <v>-67</v>
      </c>
      <c r="D76">
        <v>-27</v>
      </c>
      <c r="E76">
        <v>-58</v>
      </c>
      <c r="F76">
        <v>-72</v>
      </c>
      <c r="G76">
        <v>-63</v>
      </c>
      <c r="H76">
        <v>30</v>
      </c>
      <c r="J76">
        <v>-71</v>
      </c>
      <c r="K76">
        <v>-34</v>
      </c>
      <c r="L76">
        <v>-68</v>
      </c>
      <c r="M76">
        <v>-75</v>
      </c>
      <c r="N76">
        <v>-69</v>
      </c>
      <c r="O76">
        <v>34</v>
      </c>
      <c r="Q76">
        <v>-67</v>
      </c>
      <c r="R76">
        <v>-22</v>
      </c>
      <c r="S76">
        <v>-57</v>
      </c>
      <c r="T76">
        <v>-70</v>
      </c>
      <c r="U76">
        <v>-63</v>
      </c>
      <c r="V76">
        <v>32</v>
      </c>
    </row>
    <row r="77" spans="2:22" x14ac:dyDescent="0.3">
      <c r="B77" s="2">
        <v>43930</v>
      </c>
      <c r="C77">
        <v>-71</v>
      </c>
      <c r="D77">
        <v>-28</v>
      </c>
      <c r="E77">
        <v>-68</v>
      </c>
      <c r="F77">
        <v>-78</v>
      </c>
      <c r="G77">
        <v>-69</v>
      </c>
      <c r="H77">
        <v>35</v>
      </c>
      <c r="J77">
        <v>-74</v>
      </c>
      <c r="K77">
        <v>-34</v>
      </c>
      <c r="L77">
        <v>-73</v>
      </c>
      <c r="M77">
        <v>-81</v>
      </c>
      <c r="N77">
        <v>-74</v>
      </c>
      <c r="O77">
        <v>38</v>
      </c>
      <c r="Q77">
        <v>-71</v>
      </c>
      <c r="R77">
        <v>-25</v>
      </c>
      <c r="S77">
        <v>-65</v>
      </c>
      <c r="T77">
        <v>-77</v>
      </c>
      <c r="U77">
        <v>-68</v>
      </c>
      <c r="V77">
        <v>36</v>
      </c>
    </row>
    <row r="78" spans="2:22" x14ac:dyDescent="0.3">
      <c r="B78" s="2">
        <v>43931</v>
      </c>
      <c r="C78">
        <v>-81</v>
      </c>
      <c r="D78">
        <v>-45</v>
      </c>
      <c r="E78">
        <v>-70</v>
      </c>
      <c r="F78">
        <v>-85</v>
      </c>
      <c r="G78">
        <v>-84</v>
      </c>
      <c r="H78">
        <v>46</v>
      </c>
      <c r="J78">
        <v>-83</v>
      </c>
      <c r="K78">
        <v>-46</v>
      </c>
      <c r="L78">
        <v>-69</v>
      </c>
      <c r="M78">
        <v>-87</v>
      </c>
      <c r="N78">
        <v>-87</v>
      </c>
      <c r="O78">
        <v>48</v>
      </c>
      <c r="Q78">
        <v>-82</v>
      </c>
      <c r="R78">
        <v>-38</v>
      </c>
      <c r="S78">
        <v>-72</v>
      </c>
      <c r="T78">
        <v>-85</v>
      </c>
      <c r="U78">
        <v>-84</v>
      </c>
      <c r="V78">
        <v>50</v>
      </c>
    </row>
    <row r="79" spans="2:22" x14ac:dyDescent="0.3">
      <c r="B79" s="2">
        <v>43932</v>
      </c>
      <c r="C79">
        <v>-78</v>
      </c>
      <c r="D79">
        <v>-40</v>
      </c>
      <c r="E79">
        <v>-73</v>
      </c>
      <c r="F79">
        <v>-77</v>
      </c>
      <c r="G79">
        <v>-58</v>
      </c>
      <c r="H79">
        <v>26</v>
      </c>
      <c r="J79">
        <v>-80</v>
      </c>
      <c r="K79">
        <v>-41</v>
      </c>
      <c r="L79">
        <v>-73</v>
      </c>
      <c r="M79">
        <v>-79</v>
      </c>
      <c r="N79">
        <v>-62</v>
      </c>
      <c r="O79">
        <v>27</v>
      </c>
      <c r="Q79">
        <v>-79</v>
      </c>
      <c r="R79">
        <v>-38</v>
      </c>
      <c r="S79">
        <v>-76</v>
      </c>
      <c r="T79">
        <v>-77</v>
      </c>
      <c r="U79">
        <v>-60</v>
      </c>
      <c r="V79">
        <v>29</v>
      </c>
    </row>
    <row r="80" spans="2:22" x14ac:dyDescent="0.3">
      <c r="B80" s="2">
        <v>43933</v>
      </c>
      <c r="C80">
        <v>-86</v>
      </c>
      <c r="D80">
        <v>-83</v>
      </c>
      <c r="E80">
        <v>-79</v>
      </c>
      <c r="F80">
        <v>-81</v>
      </c>
      <c r="G80">
        <v>-56</v>
      </c>
      <c r="H80">
        <v>23</v>
      </c>
      <c r="J80">
        <v>-87</v>
      </c>
      <c r="K80">
        <v>-81</v>
      </c>
      <c r="L80">
        <v>-78</v>
      </c>
      <c r="M80">
        <v>-83</v>
      </c>
      <c r="N80">
        <v>-61</v>
      </c>
      <c r="O80">
        <v>23</v>
      </c>
      <c r="Q80">
        <v>-86</v>
      </c>
      <c r="R80">
        <v>-84</v>
      </c>
      <c r="S80">
        <v>-83</v>
      </c>
      <c r="T80">
        <v>-82</v>
      </c>
      <c r="U80">
        <v>-56</v>
      </c>
      <c r="V80">
        <v>24</v>
      </c>
    </row>
    <row r="81" spans="2:22" x14ac:dyDescent="0.3">
      <c r="B81" s="2">
        <v>43934</v>
      </c>
      <c r="C81">
        <v>-75</v>
      </c>
      <c r="D81">
        <v>-44</v>
      </c>
      <c r="E81">
        <v>-67</v>
      </c>
      <c r="F81">
        <v>-80</v>
      </c>
      <c r="G81">
        <v>-72</v>
      </c>
      <c r="H81">
        <v>37</v>
      </c>
      <c r="J81">
        <v>-76</v>
      </c>
      <c r="K81">
        <v>-43</v>
      </c>
      <c r="L81">
        <v>-71</v>
      </c>
      <c r="M81">
        <v>-82</v>
      </c>
      <c r="N81">
        <v>-73</v>
      </c>
      <c r="O81">
        <v>38</v>
      </c>
      <c r="Q81">
        <v>-79</v>
      </c>
      <c r="R81">
        <v>-46</v>
      </c>
      <c r="S81">
        <v>-67</v>
      </c>
      <c r="T81">
        <v>-81</v>
      </c>
      <c r="U81">
        <v>-77</v>
      </c>
      <c r="V81">
        <v>41</v>
      </c>
    </row>
    <row r="82" spans="2:22" x14ac:dyDescent="0.3">
      <c r="B82" s="2">
        <v>43935</v>
      </c>
      <c r="C82">
        <v>-68</v>
      </c>
      <c r="D82">
        <v>-33</v>
      </c>
      <c r="E82">
        <v>-61</v>
      </c>
      <c r="F82">
        <v>-73</v>
      </c>
      <c r="G82">
        <v>-62</v>
      </c>
      <c r="H82">
        <v>31</v>
      </c>
      <c r="J82">
        <v>-72</v>
      </c>
      <c r="K82">
        <v>-39</v>
      </c>
      <c r="L82">
        <v>-70</v>
      </c>
      <c r="M82">
        <v>-77</v>
      </c>
      <c r="N82">
        <v>-68</v>
      </c>
      <c r="O82">
        <v>35</v>
      </c>
      <c r="Q82">
        <v>-67</v>
      </c>
      <c r="R82">
        <v>-28</v>
      </c>
      <c r="S82">
        <v>-48</v>
      </c>
      <c r="T82">
        <v>-69</v>
      </c>
      <c r="U82">
        <v>-62</v>
      </c>
      <c r="V82">
        <v>32</v>
      </c>
    </row>
    <row r="83" spans="2:22" x14ac:dyDescent="0.3">
      <c r="B83" s="2">
        <v>43936</v>
      </c>
      <c r="C83">
        <v>-69</v>
      </c>
      <c r="D83">
        <v>-35</v>
      </c>
      <c r="E83">
        <v>-62</v>
      </c>
      <c r="F83">
        <v>-73</v>
      </c>
      <c r="G83">
        <v>-63</v>
      </c>
      <c r="H83">
        <v>32</v>
      </c>
      <c r="J83">
        <v>-72</v>
      </c>
      <c r="K83">
        <v>-39</v>
      </c>
      <c r="L83">
        <v>-67</v>
      </c>
      <c r="M83">
        <v>-76</v>
      </c>
      <c r="N83">
        <v>-69</v>
      </c>
      <c r="O83">
        <v>35</v>
      </c>
      <c r="Q83">
        <v>-69</v>
      </c>
      <c r="R83">
        <v>-32</v>
      </c>
      <c r="S83">
        <v>-61</v>
      </c>
      <c r="T83">
        <v>-72</v>
      </c>
      <c r="U83">
        <v>-62</v>
      </c>
      <c r="V83">
        <v>34</v>
      </c>
    </row>
    <row r="84" spans="2:22" x14ac:dyDescent="0.3">
      <c r="B84" s="2">
        <v>43937</v>
      </c>
      <c r="C84">
        <v>-69</v>
      </c>
      <c r="D84">
        <v>-34</v>
      </c>
      <c r="E84">
        <v>-64</v>
      </c>
      <c r="F84">
        <v>-75</v>
      </c>
      <c r="G84">
        <v>-63</v>
      </c>
      <c r="H84">
        <v>33</v>
      </c>
      <c r="J84">
        <v>-73</v>
      </c>
      <c r="K84">
        <v>-39</v>
      </c>
      <c r="L84">
        <v>-71</v>
      </c>
      <c r="M84">
        <v>-78</v>
      </c>
      <c r="N84">
        <v>-69</v>
      </c>
      <c r="O84">
        <v>36</v>
      </c>
      <c r="Q84">
        <v>-69</v>
      </c>
      <c r="R84">
        <v>-30</v>
      </c>
      <c r="S84">
        <v>-59</v>
      </c>
      <c r="T84">
        <v>-73</v>
      </c>
      <c r="U84">
        <v>-62</v>
      </c>
      <c r="V84">
        <v>34</v>
      </c>
    </row>
    <row r="85" spans="2:22" x14ac:dyDescent="0.3">
      <c r="B85" s="2">
        <v>43938</v>
      </c>
      <c r="C85">
        <v>-69</v>
      </c>
      <c r="D85">
        <v>-30</v>
      </c>
      <c r="E85">
        <v>-58</v>
      </c>
      <c r="F85">
        <v>-73</v>
      </c>
      <c r="G85">
        <v>-62</v>
      </c>
      <c r="H85">
        <v>35</v>
      </c>
      <c r="J85">
        <v>-72</v>
      </c>
      <c r="K85">
        <v>-32</v>
      </c>
      <c r="L85">
        <v>-59</v>
      </c>
      <c r="M85">
        <v>-76</v>
      </c>
      <c r="N85">
        <v>-68</v>
      </c>
      <c r="O85">
        <v>38</v>
      </c>
      <c r="Q85">
        <v>-71</v>
      </c>
      <c r="R85">
        <v>-28</v>
      </c>
      <c r="S85">
        <v>-56</v>
      </c>
      <c r="T85">
        <v>-73</v>
      </c>
      <c r="U85">
        <v>-61</v>
      </c>
      <c r="V85">
        <v>38</v>
      </c>
    </row>
    <row r="87" spans="2:22" x14ac:dyDescent="0.3">
      <c r="B87" s="35" t="s">
        <v>88</v>
      </c>
      <c r="C87" s="36"/>
      <c r="D87" s="36"/>
      <c r="E87" s="36"/>
      <c r="F87" s="37"/>
      <c r="G87" s="37"/>
      <c r="H87" s="36"/>
    </row>
  </sheetData>
  <mergeCells count="6">
    <mergeCell ref="B2:T2"/>
    <mergeCell ref="B7:H7"/>
    <mergeCell ref="B4:V4"/>
    <mergeCell ref="G5:Q5"/>
    <mergeCell ref="J7:O7"/>
    <mergeCell ref="Q7:V7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7</vt:i4>
      </vt:variant>
    </vt:vector>
  </HeadingPairs>
  <TitlesOfParts>
    <vt:vector size="7" baseType="lpstr">
      <vt:lpstr>Índice</vt:lpstr>
      <vt:lpstr>Indicadores Diários</vt:lpstr>
      <vt:lpstr>Indicadores Semanais</vt:lpstr>
      <vt:lpstr>Indicadores mensais</vt:lpstr>
      <vt:lpstr>Indicadores Trimestrais</vt:lpstr>
      <vt:lpstr>Previsões</vt:lpstr>
      <vt:lpstr>Indicadores Diários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(GEE) Eva Pereira</dc:creator>
  <cp:lastModifiedBy>(GEE) Rita Tavares da Silva</cp:lastModifiedBy>
  <cp:lastPrinted>2020-04-21T15:18:29Z</cp:lastPrinted>
  <dcterms:created xsi:type="dcterms:W3CDTF">2020-04-17T16:26:13Z</dcterms:created>
  <dcterms:modified xsi:type="dcterms:W3CDTF">2022-12-29T12:22:10Z</dcterms:modified>
</cp:coreProperties>
</file>