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B0A3374C-E05B-4570-8178-FAC0AEEBB140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71" i="14" l="1"/>
  <c r="Z871" i="14"/>
  <c r="U872" i="14"/>
  <c r="Z872" i="14"/>
  <c r="U873" i="14"/>
  <c r="U874" i="14"/>
  <c r="Z874" i="14"/>
  <c r="U875" i="14"/>
  <c r="U876" i="14"/>
  <c r="Z876" i="14"/>
  <c r="Z870" i="14" l="1"/>
  <c r="Z875" i="14"/>
  <c r="U870" i="14"/>
  <c r="Z873" i="14"/>
  <c r="Y71" i="24" l="1"/>
  <c r="W71" i="24"/>
  <c r="T71" i="24"/>
  <c r="U71" i="24"/>
  <c r="S71" i="24"/>
  <c r="Z864" i="14" l="1"/>
  <c r="U866" i="14"/>
  <c r="U862" i="14"/>
  <c r="Z866" i="14"/>
  <c r="U868" i="14"/>
  <c r="Z869" i="14"/>
  <c r="U867" i="14"/>
  <c r="U869" i="14"/>
  <c r="Z863" i="14"/>
  <c r="U863" i="14"/>
  <c r="U865" i="14"/>
  <c r="Z868" i="14"/>
  <c r="U864" i="14"/>
  <c r="Z867" i="14"/>
  <c r="Z865" i="14"/>
  <c r="Z856" i="14"/>
  <c r="Z862" i="14"/>
  <c r="Z858" i="14"/>
  <c r="U856" i="14"/>
  <c r="Z860" i="14"/>
  <c r="Z859" i="14"/>
  <c r="U857" i="14"/>
  <c r="U860" i="14"/>
  <c r="U861" i="14"/>
  <c r="Z857" i="14"/>
  <c r="U859" i="14"/>
  <c r="U858" i="14"/>
  <c r="Z861" i="14"/>
  <c r="X71" i="24" l="1"/>
  <c r="V71" i="24"/>
  <c r="R71" i="24"/>
  <c r="M71" i="24"/>
  <c r="U854" i="14" l="1"/>
  <c r="U855" i="14"/>
  <c r="U851" i="14"/>
  <c r="Z855" i="14"/>
  <c r="Z854" i="14"/>
  <c r="Z850" i="14"/>
  <c r="U853" i="14"/>
  <c r="Z851" i="14"/>
  <c r="U852" i="14"/>
  <c r="U850" i="14"/>
  <c r="Z853" i="14"/>
  <c r="Z852" i="14"/>
  <c r="P71" i="24" l="1"/>
  <c r="N71" i="24" l="1"/>
  <c r="Q71" i="24" l="1"/>
  <c r="O71" i="24"/>
  <c r="L71" i="24"/>
  <c r="K71" i="24" l="1"/>
  <c r="J71" i="24"/>
  <c r="I71" i="24"/>
  <c r="H71" i="24"/>
  <c r="G71" i="24"/>
  <c r="F71" i="24"/>
  <c r="E71" i="24"/>
  <c r="D71" i="24"/>
  <c r="R871" i="14" l="1"/>
  <c r="R876" i="14"/>
  <c r="R875" i="14"/>
  <c r="R874" i="14"/>
  <c r="R872" i="14"/>
  <c r="R873" i="14"/>
  <c r="R870" i="14"/>
  <c r="T873" i="14"/>
  <c r="T871" i="14"/>
  <c r="T875" i="14"/>
  <c r="T874" i="14"/>
  <c r="T870" i="14"/>
  <c r="T876" i="14"/>
  <c r="T872" i="14"/>
  <c r="W872" i="14"/>
  <c r="W871" i="14"/>
  <c r="W874" i="14"/>
  <c r="W876" i="14"/>
  <c r="W875" i="14"/>
  <c r="W870" i="14"/>
  <c r="W873" i="14"/>
  <c r="R869" i="14"/>
  <c r="R866" i="14"/>
  <c r="R864" i="14"/>
  <c r="R868" i="14"/>
  <c r="R865" i="14"/>
  <c r="R863" i="14"/>
  <c r="R867" i="14"/>
  <c r="T865" i="14"/>
  <c r="T864" i="14"/>
  <c r="T863" i="14"/>
  <c r="T869" i="14"/>
  <c r="T868" i="14"/>
  <c r="T867" i="14"/>
  <c r="T866" i="14"/>
  <c r="W869" i="14"/>
  <c r="W866" i="14"/>
  <c r="W868" i="14"/>
  <c r="W867" i="14"/>
  <c r="W864" i="14"/>
  <c r="W865" i="14"/>
  <c r="W863" i="14"/>
  <c r="W862" i="14"/>
  <c r="W858" i="14"/>
  <c r="W859" i="14"/>
  <c r="W860" i="14"/>
  <c r="W857" i="14"/>
  <c r="W861" i="14"/>
  <c r="W856" i="14"/>
  <c r="R857" i="14"/>
  <c r="R862" i="14"/>
  <c r="R856" i="14"/>
  <c r="R860" i="14"/>
  <c r="R858" i="14"/>
  <c r="R859" i="14"/>
  <c r="R861" i="14"/>
  <c r="T860" i="14"/>
  <c r="T861" i="14"/>
  <c r="T858" i="14"/>
  <c r="T856" i="14"/>
  <c r="T859" i="14"/>
  <c r="T862" i="14"/>
  <c r="T857" i="14"/>
  <c r="R851" i="14"/>
  <c r="R850" i="14"/>
  <c r="R852" i="14"/>
  <c r="R854" i="14"/>
  <c r="R855" i="14"/>
  <c r="R853" i="14"/>
  <c r="T854" i="14"/>
  <c r="T853" i="14"/>
  <c r="T852" i="14"/>
  <c r="T855" i="14"/>
  <c r="T851" i="14"/>
  <c r="T850" i="14"/>
  <c r="W854" i="14"/>
  <c r="W851" i="14"/>
  <c r="W855" i="14"/>
  <c r="W853" i="14"/>
  <c r="W850" i="14"/>
  <c r="W852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843" i="14" l="1"/>
  <c r="T846" i="14"/>
  <c r="T849" i="14"/>
  <c r="T847" i="14"/>
  <c r="T845" i="14"/>
  <c r="T848" i="14"/>
  <c r="T844" i="14"/>
  <c r="R837" i="14"/>
  <c r="T836" i="14"/>
  <c r="T839" i="14"/>
  <c r="T842" i="14"/>
  <c r="T838" i="14"/>
  <c r="T840" i="14"/>
  <c r="T841" i="14"/>
  <c r="T834" i="14"/>
  <c r="T829" i="14"/>
  <c r="T830" i="14"/>
  <c r="T833" i="14"/>
  <c r="T835" i="14"/>
  <c r="T832" i="14"/>
  <c r="T831" i="14"/>
  <c r="T822" i="14"/>
  <c r="T827" i="14"/>
  <c r="T826" i="14"/>
  <c r="T825" i="14"/>
  <c r="T824" i="14"/>
  <c r="T823" i="14"/>
  <c r="T828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61" i="14" l="1"/>
  <c r="U161" i="14"/>
  <c r="U166" i="14"/>
  <c r="R166" i="14"/>
  <c r="R239" i="14"/>
  <c r="U239" i="14"/>
  <c r="R381" i="14"/>
  <c r="U381" i="14"/>
  <c r="U446" i="14"/>
  <c r="R446" i="14"/>
  <c r="U497" i="14"/>
  <c r="R497" i="14"/>
  <c r="U549" i="14"/>
  <c r="R549" i="14"/>
  <c r="U619" i="14"/>
  <c r="R619" i="14"/>
  <c r="U662" i="14"/>
  <c r="R662" i="14"/>
  <c r="U706" i="14"/>
  <c r="R706" i="14"/>
  <c r="U780" i="14"/>
  <c r="R780" i="14"/>
  <c r="R147" i="14"/>
  <c r="U147" i="14"/>
  <c r="R163" i="14"/>
  <c r="U163" i="14"/>
  <c r="R179" i="14"/>
  <c r="U179" i="14"/>
  <c r="R195" i="14"/>
  <c r="U195" i="14"/>
  <c r="R211" i="14"/>
  <c r="U211" i="14"/>
  <c r="U223" i="14"/>
  <c r="R223" i="14"/>
  <c r="R152" i="14"/>
  <c r="U152" i="14"/>
  <c r="R168" i="14"/>
  <c r="U168" i="14"/>
  <c r="U184" i="14"/>
  <c r="R184" i="14"/>
  <c r="U200" i="14"/>
  <c r="R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469" i="14"/>
  <c r="U469" i="14"/>
  <c r="U470" i="14"/>
  <c r="R470" i="14"/>
  <c r="U477" i="14"/>
  <c r="R477" i="14"/>
  <c r="R473" i="14"/>
  <c r="U473" i="14"/>
  <c r="U496" i="14"/>
  <c r="R496" i="14"/>
  <c r="U500" i="14"/>
  <c r="R500" i="14"/>
  <c r="U510" i="14"/>
  <c r="R510" i="14"/>
  <c r="U518" i="14"/>
  <c r="R518" i="14"/>
  <c r="U544" i="14"/>
  <c r="R544" i="14"/>
  <c r="U533" i="14"/>
  <c r="R533" i="14"/>
  <c r="U553" i="14"/>
  <c r="R553" i="14"/>
  <c r="U534" i="14"/>
  <c r="R534" i="14"/>
  <c r="U535" i="14"/>
  <c r="R535" i="14"/>
  <c r="U567" i="14"/>
  <c r="R567" i="14"/>
  <c r="U563" i="14"/>
  <c r="R563" i="14"/>
  <c r="U580" i="14"/>
  <c r="R580" i="14"/>
  <c r="U581" i="14"/>
  <c r="R581" i="14"/>
  <c r="U603" i="14"/>
  <c r="R603" i="14"/>
  <c r="U604" i="14"/>
  <c r="R604" i="14"/>
  <c r="U606" i="14"/>
  <c r="R606" i="14"/>
  <c r="U622" i="14"/>
  <c r="R622" i="14"/>
  <c r="U632" i="14"/>
  <c r="R632" i="14"/>
  <c r="U635" i="14"/>
  <c r="R635" i="14"/>
  <c r="U658" i="14"/>
  <c r="R658" i="14"/>
  <c r="U649" i="14"/>
  <c r="R649" i="14"/>
  <c r="U665" i="14"/>
  <c r="R665" i="14"/>
  <c r="U696" i="14"/>
  <c r="R696" i="14"/>
  <c r="U685" i="14"/>
  <c r="R685" i="14"/>
  <c r="U669" i="14"/>
  <c r="R669" i="14"/>
  <c r="U679" i="14"/>
  <c r="R679" i="14"/>
  <c r="U695" i="14"/>
  <c r="R695" i="14"/>
  <c r="U712" i="14"/>
  <c r="R712" i="14"/>
  <c r="U719" i="14"/>
  <c r="R719" i="14"/>
  <c r="U729" i="14"/>
  <c r="R729" i="14"/>
  <c r="U736" i="14"/>
  <c r="R736" i="14"/>
  <c r="U738" i="14"/>
  <c r="R738" i="14"/>
  <c r="U751" i="14"/>
  <c r="R751" i="14"/>
  <c r="U746" i="14"/>
  <c r="R746" i="14"/>
  <c r="U761" i="14"/>
  <c r="R761" i="14"/>
  <c r="U770" i="14"/>
  <c r="R770" i="14"/>
  <c r="U800" i="14"/>
  <c r="R800" i="14"/>
  <c r="U793" i="14"/>
  <c r="R793" i="14"/>
  <c r="U805" i="14"/>
  <c r="R805" i="14"/>
  <c r="R808" i="14"/>
  <c r="U808" i="14"/>
  <c r="U815" i="14"/>
  <c r="R815" i="14"/>
  <c r="U823" i="14"/>
  <c r="R823" i="14"/>
  <c r="U833" i="14"/>
  <c r="R833" i="14"/>
  <c r="U193" i="14"/>
  <c r="R193" i="14"/>
  <c r="R182" i="14"/>
  <c r="U182" i="14"/>
  <c r="R130" i="14"/>
  <c r="U130" i="14"/>
  <c r="R248" i="14"/>
  <c r="U248" i="14"/>
  <c r="R343" i="14"/>
  <c r="U343" i="14"/>
  <c r="R406" i="14"/>
  <c r="U406" i="14"/>
  <c r="U447" i="14"/>
  <c r="R447" i="14"/>
  <c r="R460" i="14"/>
  <c r="U460" i="14"/>
  <c r="U572" i="14"/>
  <c r="R572" i="14"/>
  <c r="U657" i="14"/>
  <c r="R657" i="14"/>
  <c r="U691" i="14"/>
  <c r="R691" i="14"/>
  <c r="U768" i="14"/>
  <c r="R768" i="14"/>
  <c r="R181" i="14"/>
  <c r="U181" i="14"/>
  <c r="U213" i="14"/>
  <c r="R213" i="14"/>
  <c r="R138" i="14"/>
  <c r="U138" i="14"/>
  <c r="R154" i="14"/>
  <c r="U154" i="14"/>
  <c r="R170" i="14"/>
  <c r="U170" i="14"/>
  <c r="R186" i="14"/>
  <c r="U186" i="14"/>
  <c r="U202" i="14"/>
  <c r="R202" i="14"/>
  <c r="R218" i="14"/>
  <c r="U218" i="14"/>
  <c r="R136" i="14"/>
  <c r="U136" i="14"/>
  <c r="R283" i="14"/>
  <c r="U283" i="14"/>
  <c r="U291" i="14"/>
  <c r="R291" i="14"/>
  <c r="R298" i="14"/>
  <c r="U298" i="14"/>
  <c r="R308" i="14"/>
  <c r="U308" i="14"/>
  <c r="R236" i="14"/>
  <c r="U236" i="14"/>
  <c r="U252" i="14"/>
  <c r="R252" i="14"/>
  <c r="R268" i="14"/>
  <c r="U268" i="14"/>
  <c r="R227" i="14"/>
  <c r="U227" i="14"/>
  <c r="R243" i="14"/>
  <c r="U243" i="14"/>
  <c r="U259" i="14"/>
  <c r="R259" i="14"/>
  <c r="R275" i="14"/>
  <c r="U275" i="14"/>
  <c r="R311" i="14"/>
  <c r="U311" i="14"/>
  <c r="R319" i="14"/>
  <c r="U319" i="14"/>
  <c r="U328" i="14"/>
  <c r="R328" i="14"/>
  <c r="U335" i="14"/>
  <c r="R335" i="14"/>
  <c r="R345" i="14"/>
  <c r="U345" i="14"/>
  <c r="R357" i="14"/>
  <c r="U357" i="14"/>
  <c r="U364" i="14"/>
  <c r="R364" i="14"/>
  <c r="R369" i="14"/>
  <c r="U369" i="14"/>
  <c r="R380" i="14"/>
  <c r="U380" i="14"/>
  <c r="R379" i="14"/>
  <c r="U379" i="14"/>
  <c r="U390" i="14"/>
  <c r="R390" i="14"/>
  <c r="R386" i="14"/>
  <c r="U386" i="14"/>
  <c r="R411" i="14"/>
  <c r="U411" i="14"/>
  <c r="U405" i="14"/>
  <c r="R405" i="14"/>
  <c r="U418" i="14"/>
  <c r="R418" i="14"/>
  <c r="R426" i="14"/>
  <c r="U426" i="14"/>
  <c r="U453" i="14"/>
  <c r="R453" i="14"/>
  <c r="U454" i="14"/>
  <c r="R454" i="14"/>
  <c r="U448" i="14"/>
  <c r="R448" i="14"/>
  <c r="U484" i="14"/>
  <c r="R484" i="14"/>
  <c r="U466" i="14"/>
  <c r="R466" i="14"/>
  <c r="U487" i="14"/>
  <c r="R487" i="14"/>
  <c r="U472" i="14"/>
  <c r="R472" i="14"/>
  <c r="R502" i="14"/>
  <c r="U502" i="14"/>
  <c r="R504" i="14"/>
  <c r="U504" i="14"/>
  <c r="R508" i="14"/>
  <c r="U508" i="14"/>
  <c r="U514" i="14"/>
  <c r="R514" i="14"/>
  <c r="U525" i="14"/>
  <c r="R525" i="14"/>
  <c r="R556" i="14"/>
  <c r="U556" i="14"/>
  <c r="U539" i="14"/>
  <c r="R539" i="14"/>
  <c r="U560" i="14"/>
  <c r="R560" i="14"/>
  <c r="U540" i="14"/>
  <c r="R540" i="14"/>
  <c r="R554" i="14"/>
  <c r="U554" i="14"/>
  <c r="U575" i="14"/>
  <c r="R575" i="14"/>
  <c r="R586" i="14"/>
  <c r="U586" i="14"/>
  <c r="U584" i="14"/>
  <c r="R584" i="14"/>
  <c r="R585" i="14"/>
  <c r="U585" i="14"/>
  <c r="U615" i="14"/>
  <c r="R615" i="14"/>
  <c r="U617" i="14"/>
  <c r="R617" i="14"/>
  <c r="U608" i="14"/>
  <c r="R608" i="14"/>
  <c r="R620" i="14"/>
  <c r="U620" i="14"/>
  <c r="U639" i="14"/>
  <c r="R639" i="14"/>
  <c r="U642" i="14"/>
  <c r="R642" i="14"/>
  <c r="U645" i="14"/>
  <c r="R645" i="14"/>
  <c r="R633" i="14"/>
  <c r="U633" i="14"/>
  <c r="U667" i="14"/>
  <c r="R667" i="14"/>
  <c r="U690" i="14"/>
  <c r="R690" i="14"/>
  <c r="U680" i="14"/>
  <c r="R680" i="14"/>
  <c r="R682" i="14"/>
  <c r="U682" i="14"/>
  <c r="U677" i="14"/>
  <c r="R677" i="14"/>
  <c r="R707" i="14"/>
  <c r="U707" i="14"/>
  <c r="U713" i="14"/>
  <c r="R713" i="14"/>
  <c r="R728" i="14"/>
  <c r="U728" i="14"/>
  <c r="U726" i="14"/>
  <c r="R726" i="14"/>
  <c r="U733" i="14"/>
  <c r="R733" i="14"/>
  <c r="U754" i="14"/>
  <c r="R754" i="14"/>
  <c r="R758" i="14"/>
  <c r="U758" i="14"/>
  <c r="U769" i="14"/>
  <c r="R769" i="14"/>
  <c r="U779" i="14"/>
  <c r="R779" i="14"/>
  <c r="U784" i="14"/>
  <c r="R784" i="14"/>
  <c r="R797" i="14"/>
  <c r="U797" i="14"/>
  <c r="U796" i="14"/>
  <c r="R796" i="14"/>
  <c r="U806" i="14"/>
  <c r="R806" i="14"/>
  <c r="R812" i="14"/>
  <c r="U812" i="14"/>
  <c r="R818" i="14"/>
  <c r="U818" i="14"/>
  <c r="U827" i="14"/>
  <c r="R827" i="14"/>
  <c r="R834" i="14"/>
  <c r="U834" i="14"/>
  <c r="U840" i="14"/>
  <c r="R840" i="14"/>
  <c r="R295" i="14"/>
  <c r="U295" i="14"/>
  <c r="R280" i="14"/>
  <c r="U280" i="14"/>
  <c r="R321" i="14"/>
  <c r="U321" i="14"/>
  <c r="R366" i="14"/>
  <c r="U366" i="14"/>
  <c r="R389" i="14"/>
  <c r="U389" i="14"/>
  <c r="U493" i="14"/>
  <c r="R493" i="14"/>
  <c r="U526" i="14"/>
  <c r="R526" i="14"/>
  <c r="U578" i="14"/>
  <c r="R578" i="14"/>
  <c r="U630" i="14"/>
  <c r="R630" i="14"/>
  <c r="U676" i="14"/>
  <c r="R676" i="14"/>
  <c r="U750" i="14"/>
  <c r="R750" i="14"/>
  <c r="U771" i="14"/>
  <c r="R771" i="14"/>
  <c r="U804" i="14"/>
  <c r="R804" i="14"/>
  <c r="U165" i="14"/>
  <c r="R165" i="14"/>
  <c r="R151" i="14"/>
  <c r="U151" i="14"/>
  <c r="U167" i="14"/>
  <c r="R167" i="14"/>
  <c r="R183" i="14"/>
  <c r="U183" i="14"/>
  <c r="R199" i="14"/>
  <c r="U199" i="14"/>
  <c r="U215" i="14"/>
  <c r="R215" i="14"/>
  <c r="U140" i="14"/>
  <c r="R140" i="14"/>
  <c r="R156" i="14"/>
  <c r="U156" i="14"/>
  <c r="U172" i="14"/>
  <c r="R172" i="14"/>
  <c r="R188" i="14"/>
  <c r="U188" i="14"/>
  <c r="U204" i="14"/>
  <c r="R204" i="14"/>
  <c r="R127" i="14"/>
  <c r="U127" i="14"/>
  <c r="R135" i="14"/>
  <c r="U135" i="14"/>
  <c r="R282" i="14"/>
  <c r="U282" i="14"/>
  <c r="U289" i="14"/>
  <c r="R289" i="14"/>
  <c r="R296" i="14"/>
  <c r="U296" i="14"/>
  <c r="R305" i="14"/>
  <c r="U305" i="14"/>
  <c r="U238" i="14"/>
  <c r="R238" i="14"/>
  <c r="U254" i="14"/>
  <c r="R254" i="14"/>
  <c r="R270" i="14"/>
  <c r="U270" i="14"/>
  <c r="R229" i="14"/>
  <c r="U229" i="14"/>
  <c r="R245" i="14"/>
  <c r="U245" i="14"/>
  <c r="U261" i="14"/>
  <c r="R261" i="14"/>
  <c r="R277" i="14"/>
  <c r="U277" i="14"/>
  <c r="R315" i="14"/>
  <c r="U315" i="14"/>
  <c r="R329" i="14"/>
  <c r="U329" i="14"/>
  <c r="U324" i="14"/>
  <c r="R324" i="14"/>
  <c r="R334" i="14"/>
  <c r="U334" i="14"/>
  <c r="R333" i="14"/>
  <c r="U333" i="14"/>
  <c r="U346" i="14"/>
  <c r="R346" i="14"/>
  <c r="U355" i="14"/>
  <c r="R355" i="14"/>
  <c r="R362" i="14"/>
  <c r="U362" i="14"/>
  <c r="R367" i="14"/>
  <c r="U367" i="14"/>
  <c r="R384" i="14"/>
  <c r="U384" i="14"/>
  <c r="U387" i="14"/>
  <c r="R387" i="14"/>
  <c r="R397" i="14"/>
  <c r="U397" i="14"/>
  <c r="R408" i="14"/>
  <c r="U408" i="14"/>
  <c r="R401" i="14"/>
  <c r="U401" i="14"/>
  <c r="U414" i="14"/>
  <c r="R414" i="14"/>
  <c r="R422" i="14"/>
  <c r="U422" i="14"/>
  <c r="U450" i="14"/>
  <c r="R450" i="14"/>
  <c r="R436" i="14"/>
  <c r="U436" i="14"/>
  <c r="R439" i="14"/>
  <c r="U439" i="14"/>
  <c r="U490" i="14"/>
  <c r="R490" i="14"/>
  <c r="U481" i="14"/>
  <c r="R481" i="14"/>
  <c r="U491" i="14"/>
  <c r="R491" i="14"/>
  <c r="R489" i="14"/>
  <c r="U489" i="14"/>
  <c r="U499" i="14"/>
  <c r="R499" i="14"/>
  <c r="R495" i="14"/>
  <c r="U495" i="14"/>
  <c r="U511" i="14"/>
  <c r="R511" i="14"/>
  <c r="R527" i="14"/>
  <c r="U527" i="14"/>
  <c r="U523" i="14"/>
  <c r="R523" i="14"/>
  <c r="U545" i="14"/>
  <c r="R545" i="14"/>
  <c r="U532" i="14"/>
  <c r="R532" i="14"/>
  <c r="R546" i="14"/>
  <c r="U546" i="14"/>
  <c r="U561" i="14"/>
  <c r="R561" i="14"/>
  <c r="U573" i="14"/>
  <c r="R573" i="14"/>
  <c r="U591" i="14"/>
  <c r="R591" i="14"/>
  <c r="R583" i="14"/>
  <c r="U583" i="14"/>
  <c r="U577" i="14"/>
  <c r="R577" i="14"/>
  <c r="U611" i="14"/>
  <c r="R611" i="14"/>
  <c r="U613" i="14"/>
  <c r="R613" i="14"/>
  <c r="R625" i="14"/>
  <c r="U625" i="14"/>
  <c r="U628" i="14"/>
  <c r="R628" i="14"/>
  <c r="U653" i="14"/>
  <c r="R653" i="14"/>
  <c r="R644" i="14"/>
  <c r="U644" i="14"/>
  <c r="R636" i="14"/>
  <c r="U636" i="14"/>
  <c r="U651" i="14"/>
  <c r="R651" i="14"/>
  <c r="U663" i="14"/>
  <c r="R663" i="14"/>
  <c r="U668" i="14"/>
  <c r="R668" i="14"/>
  <c r="R670" i="14"/>
  <c r="U670" i="14"/>
  <c r="U688" i="14"/>
  <c r="R688" i="14"/>
  <c r="U699" i="14"/>
  <c r="R699" i="14"/>
  <c r="R704" i="14"/>
  <c r="U704" i="14"/>
  <c r="R714" i="14"/>
  <c r="U714" i="14"/>
  <c r="U725" i="14"/>
  <c r="R725" i="14"/>
  <c r="U730" i="14"/>
  <c r="R730" i="14"/>
  <c r="U735" i="14"/>
  <c r="R735" i="14"/>
  <c r="R739" i="14"/>
  <c r="U739" i="14"/>
  <c r="U748" i="14"/>
  <c r="R748" i="14"/>
  <c r="U752" i="14"/>
  <c r="R752" i="14"/>
  <c r="R764" i="14"/>
  <c r="U764" i="14"/>
  <c r="R774" i="14"/>
  <c r="U774" i="14"/>
  <c r="U781" i="14"/>
  <c r="R781" i="14"/>
  <c r="U792" i="14"/>
  <c r="R792" i="14"/>
  <c r="U791" i="14"/>
  <c r="R791" i="14"/>
  <c r="R807" i="14"/>
  <c r="U807" i="14"/>
  <c r="U809" i="14"/>
  <c r="R809" i="14"/>
  <c r="U824" i="14"/>
  <c r="R824" i="14"/>
  <c r="U829" i="14"/>
  <c r="R829" i="14"/>
  <c r="U842" i="14"/>
  <c r="R842" i="14"/>
  <c r="U145" i="14"/>
  <c r="R145" i="14"/>
  <c r="R209" i="14"/>
  <c r="U209" i="14"/>
  <c r="R198" i="14"/>
  <c r="U198" i="14"/>
  <c r="R301" i="14"/>
  <c r="U301" i="14"/>
  <c r="R232" i="14"/>
  <c r="U232" i="14"/>
  <c r="R271" i="14"/>
  <c r="U271" i="14"/>
  <c r="R419" i="14"/>
  <c r="U419" i="14"/>
  <c r="R432" i="14"/>
  <c r="U432" i="14"/>
  <c r="U488" i="14"/>
  <c r="R488" i="14"/>
  <c r="U559" i="14"/>
  <c r="R559" i="14"/>
  <c r="U570" i="14"/>
  <c r="R570" i="14"/>
  <c r="U598" i="14"/>
  <c r="R598" i="14"/>
  <c r="U634" i="14"/>
  <c r="R634" i="14"/>
  <c r="U701" i="14"/>
  <c r="R701" i="14"/>
  <c r="U720" i="14"/>
  <c r="R720" i="14"/>
  <c r="U756" i="14"/>
  <c r="R756" i="14"/>
  <c r="U773" i="14"/>
  <c r="R773" i="14"/>
  <c r="U794" i="14"/>
  <c r="R794" i="14"/>
  <c r="R149" i="14"/>
  <c r="U149" i="14"/>
  <c r="R197" i="14"/>
  <c r="U197" i="14"/>
  <c r="U137" i="14"/>
  <c r="R137" i="14"/>
  <c r="R153" i="14"/>
  <c r="U153" i="14"/>
  <c r="R169" i="14"/>
  <c r="U169" i="14"/>
  <c r="R185" i="14"/>
  <c r="U185" i="14"/>
  <c r="U201" i="14"/>
  <c r="R201" i="14"/>
  <c r="R217" i="14"/>
  <c r="U217" i="14"/>
  <c r="R142" i="14"/>
  <c r="U142" i="14"/>
  <c r="R158" i="14"/>
  <c r="U158" i="14"/>
  <c r="U174" i="14"/>
  <c r="R174" i="14"/>
  <c r="R190" i="14"/>
  <c r="U190" i="14"/>
  <c r="R206" i="14"/>
  <c r="U206" i="14"/>
  <c r="R134" i="14"/>
  <c r="U134" i="14"/>
  <c r="U281" i="14"/>
  <c r="R281" i="14"/>
  <c r="R294" i="14"/>
  <c r="U294" i="14"/>
  <c r="U303" i="14"/>
  <c r="R303" i="14"/>
  <c r="R306" i="14"/>
  <c r="U306" i="14"/>
  <c r="U224" i="14"/>
  <c r="R224" i="14"/>
  <c r="R240" i="14"/>
  <c r="U240" i="14"/>
  <c r="R256" i="14"/>
  <c r="U256" i="14"/>
  <c r="U272" i="14"/>
  <c r="R272" i="14"/>
  <c r="U231" i="14"/>
  <c r="R231" i="14"/>
  <c r="R247" i="14"/>
  <c r="U247" i="14"/>
  <c r="R263" i="14"/>
  <c r="U263" i="14"/>
  <c r="U279" i="14"/>
  <c r="R279" i="14"/>
  <c r="U325" i="14"/>
  <c r="R325" i="14"/>
  <c r="R322" i="14"/>
  <c r="U322" i="14"/>
  <c r="R332" i="14"/>
  <c r="U332" i="14"/>
  <c r="U330" i="14"/>
  <c r="R330" i="14"/>
  <c r="U344" i="14"/>
  <c r="R344" i="14"/>
  <c r="R353" i="14"/>
  <c r="U353" i="14"/>
  <c r="R360" i="14"/>
  <c r="U360" i="14"/>
  <c r="U365" i="14"/>
  <c r="R365" i="14"/>
  <c r="U376" i="14"/>
  <c r="R376" i="14"/>
  <c r="R396" i="14"/>
  <c r="U396" i="14"/>
  <c r="U399" i="14"/>
  <c r="R399" i="14"/>
  <c r="R412" i="14"/>
  <c r="U412" i="14"/>
  <c r="U404" i="14"/>
  <c r="R404" i="14"/>
  <c r="R424" i="14"/>
  <c r="U424" i="14"/>
  <c r="U425" i="14"/>
  <c r="R425" i="14"/>
  <c r="U437" i="14"/>
  <c r="R437" i="14"/>
  <c r="R441" i="14"/>
  <c r="U441" i="14"/>
  <c r="U451" i="14"/>
  <c r="R451" i="14"/>
  <c r="U459" i="14"/>
  <c r="R459" i="14"/>
  <c r="U464" i="14"/>
  <c r="R464" i="14"/>
  <c r="R462" i="14"/>
  <c r="U462" i="14"/>
  <c r="U468" i="14"/>
  <c r="R468" i="14"/>
  <c r="R486" i="14"/>
  <c r="U486" i="14"/>
  <c r="U494" i="14"/>
  <c r="R494" i="14"/>
  <c r="U506" i="14"/>
  <c r="R506" i="14"/>
  <c r="U520" i="14"/>
  <c r="R520" i="14"/>
  <c r="U541" i="14"/>
  <c r="R541" i="14"/>
  <c r="U530" i="14"/>
  <c r="R530" i="14"/>
  <c r="R550" i="14"/>
  <c r="U550" i="14"/>
  <c r="U524" i="14"/>
  <c r="R524" i="14"/>
  <c r="U551" i="14"/>
  <c r="R551" i="14"/>
  <c r="R564" i="14"/>
  <c r="U564" i="14"/>
  <c r="R571" i="14"/>
  <c r="U571" i="14"/>
  <c r="U596" i="14"/>
  <c r="R596" i="14"/>
  <c r="U587" i="14"/>
  <c r="R587" i="14"/>
  <c r="U588" i="14"/>
  <c r="R588" i="14"/>
  <c r="R609" i="14"/>
  <c r="U609" i="14"/>
  <c r="U614" i="14"/>
  <c r="R614" i="14"/>
  <c r="U623" i="14"/>
  <c r="R623" i="14"/>
  <c r="U640" i="14"/>
  <c r="R640" i="14"/>
  <c r="R648" i="14"/>
  <c r="U648" i="14"/>
  <c r="U660" i="14"/>
  <c r="R660" i="14"/>
  <c r="U646" i="14"/>
  <c r="R646" i="14"/>
  <c r="R661" i="14"/>
  <c r="U661" i="14"/>
  <c r="R666" i="14"/>
  <c r="U666" i="14"/>
  <c r="U692" i="14"/>
  <c r="R692" i="14"/>
  <c r="U687" i="14"/>
  <c r="R687" i="14"/>
  <c r="R686" i="14"/>
  <c r="U686" i="14"/>
  <c r="R697" i="14"/>
  <c r="U697" i="14"/>
  <c r="U705" i="14"/>
  <c r="R705" i="14"/>
  <c r="U709" i="14"/>
  <c r="R709" i="14"/>
  <c r="U723" i="14"/>
  <c r="R723" i="14"/>
  <c r="R718" i="14"/>
  <c r="U718" i="14"/>
  <c r="U737" i="14"/>
  <c r="R737" i="14"/>
  <c r="U744" i="14"/>
  <c r="R744" i="14"/>
  <c r="R745" i="14"/>
  <c r="U745" i="14"/>
  <c r="R762" i="14"/>
  <c r="U762" i="14"/>
  <c r="U766" i="14"/>
  <c r="R766" i="14"/>
  <c r="U778" i="14"/>
  <c r="R778" i="14"/>
  <c r="U785" i="14"/>
  <c r="R785" i="14"/>
  <c r="R789" i="14"/>
  <c r="U789" i="14"/>
  <c r="U788" i="14"/>
  <c r="R788" i="14"/>
  <c r="U801" i="14"/>
  <c r="R801" i="14"/>
  <c r="U816" i="14"/>
  <c r="R816" i="14"/>
  <c r="R825" i="14"/>
  <c r="U825" i="14"/>
  <c r="U837" i="14"/>
  <c r="T837" i="14"/>
  <c r="U838" i="14"/>
  <c r="R838" i="14"/>
  <c r="R177" i="14"/>
  <c r="U177" i="14"/>
  <c r="R150" i="14"/>
  <c r="U150" i="14"/>
  <c r="R285" i="14"/>
  <c r="U285" i="14"/>
  <c r="R264" i="14"/>
  <c r="U264" i="14"/>
  <c r="R377" i="14"/>
  <c r="U377" i="14"/>
  <c r="R512" i="14"/>
  <c r="U512" i="14"/>
  <c r="U529" i="14"/>
  <c r="R529" i="14"/>
  <c r="U597" i="14"/>
  <c r="R597" i="14"/>
  <c r="U700" i="14"/>
  <c r="R700" i="14"/>
  <c r="U715" i="14"/>
  <c r="R715" i="14"/>
  <c r="U798" i="14"/>
  <c r="R798" i="14"/>
  <c r="U820" i="14"/>
  <c r="R820" i="14"/>
  <c r="R828" i="14"/>
  <c r="U828" i="14"/>
  <c r="U832" i="14"/>
  <c r="R832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U160" i="14"/>
  <c r="R160" i="14"/>
  <c r="U176" i="14"/>
  <c r="R176" i="14"/>
  <c r="R192" i="14"/>
  <c r="U192" i="14"/>
  <c r="R208" i="14"/>
  <c r="U208" i="14"/>
  <c r="R133" i="14"/>
  <c r="U133" i="14"/>
  <c r="R286" i="14"/>
  <c r="U286" i="14"/>
  <c r="U292" i="14"/>
  <c r="R292" i="14"/>
  <c r="R307" i="14"/>
  <c r="U307" i="14"/>
  <c r="R302" i="14"/>
  <c r="U302" i="14"/>
  <c r="R226" i="14"/>
  <c r="U226" i="14"/>
  <c r="U242" i="14"/>
  <c r="R242" i="14"/>
  <c r="R258" i="14"/>
  <c r="U258" i="14"/>
  <c r="U274" i="14"/>
  <c r="R274" i="14"/>
  <c r="R233" i="14"/>
  <c r="U233" i="14"/>
  <c r="U249" i="14"/>
  <c r="R249" i="14"/>
  <c r="R265" i="14"/>
  <c r="U265" i="14"/>
  <c r="R128" i="14"/>
  <c r="U128" i="14"/>
  <c r="R312" i="14"/>
  <c r="U312" i="14"/>
  <c r="U327" i="14"/>
  <c r="R327" i="14"/>
  <c r="R320" i="14"/>
  <c r="U320" i="14"/>
  <c r="U331" i="14"/>
  <c r="R331" i="14"/>
  <c r="R338" i="14"/>
  <c r="U338" i="14"/>
  <c r="U356" i="14"/>
  <c r="R356" i="14"/>
  <c r="R351" i="14"/>
  <c r="U351" i="14"/>
  <c r="R358" i="14"/>
  <c r="U358" i="14"/>
  <c r="R375" i="14"/>
  <c r="U375" i="14"/>
  <c r="U374" i="14"/>
  <c r="R374" i="14"/>
  <c r="R393" i="14"/>
  <c r="U393" i="14"/>
  <c r="R398" i="14"/>
  <c r="U398" i="14"/>
  <c r="R407" i="14"/>
  <c r="U407" i="14"/>
  <c r="U400" i="14"/>
  <c r="R400" i="14"/>
  <c r="R423" i="14"/>
  <c r="U423" i="14"/>
  <c r="U421" i="14"/>
  <c r="R421" i="14"/>
  <c r="U457" i="14"/>
  <c r="R457" i="14"/>
  <c r="R455" i="14"/>
  <c r="U455" i="14"/>
  <c r="U449" i="14"/>
  <c r="R449" i="14"/>
  <c r="U478" i="14"/>
  <c r="R478" i="14"/>
  <c r="R471" i="14"/>
  <c r="U471" i="14"/>
  <c r="U476" i="14"/>
  <c r="R476" i="14"/>
  <c r="U475" i="14"/>
  <c r="R475" i="14"/>
  <c r="U483" i="14"/>
  <c r="R483" i="14"/>
  <c r="R503" i="14"/>
  <c r="U503" i="14"/>
  <c r="R513" i="14"/>
  <c r="U513" i="14"/>
  <c r="U516" i="14"/>
  <c r="R516" i="14"/>
  <c r="U547" i="14"/>
  <c r="R547" i="14"/>
  <c r="U536" i="14"/>
  <c r="R536" i="14"/>
  <c r="R557" i="14"/>
  <c r="U557" i="14"/>
  <c r="U531" i="14"/>
  <c r="R531" i="14"/>
  <c r="U558" i="14"/>
  <c r="R558" i="14"/>
  <c r="U566" i="14"/>
  <c r="R566" i="14"/>
  <c r="R574" i="14"/>
  <c r="U574" i="14"/>
  <c r="U582" i="14"/>
  <c r="R582" i="14"/>
  <c r="R592" i="14"/>
  <c r="U592" i="14"/>
  <c r="U593" i="14"/>
  <c r="R593" i="14"/>
  <c r="R618" i="14"/>
  <c r="U618" i="14"/>
  <c r="U612" i="14"/>
  <c r="R612" i="14"/>
  <c r="U616" i="14"/>
  <c r="R616" i="14"/>
  <c r="U643" i="14"/>
  <c r="R643" i="14"/>
  <c r="R626" i="14"/>
  <c r="U626" i="14"/>
  <c r="U650" i="14"/>
  <c r="R650" i="14"/>
  <c r="R659" i="14"/>
  <c r="U659" i="14"/>
  <c r="U654" i="14"/>
  <c r="R654" i="14"/>
  <c r="R675" i="14"/>
  <c r="U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U813" i="14"/>
  <c r="R813" i="14"/>
  <c r="R819" i="14"/>
  <c r="U819" i="14"/>
  <c r="U826" i="14"/>
  <c r="R826" i="14"/>
  <c r="U835" i="14"/>
  <c r="R835" i="14"/>
  <c r="U839" i="14"/>
  <c r="R839" i="14"/>
  <c r="R255" i="14"/>
  <c r="U255" i="14"/>
  <c r="R309" i="14"/>
  <c r="U309" i="14"/>
  <c r="R337" i="14"/>
  <c r="U337" i="14"/>
  <c r="R350" i="14"/>
  <c r="U350" i="14"/>
  <c r="R409" i="14"/>
  <c r="U409" i="14"/>
  <c r="R433" i="14"/>
  <c r="U433" i="14"/>
  <c r="U445" i="14"/>
  <c r="R445" i="14"/>
  <c r="U465" i="14"/>
  <c r="R465" i="14"/>
  <c r="U517" i="14"/>
  <c r="R517" i="14"/>
  <c r="U579" i="14"/>
  <c r="R579" i="14"/>
  <c r="U652" i="14"/>
  <c r="R652" i="14"/>
  <c r="U742" i="14"/>
  <c r="R742" i="14"/>
  <c r="R811" i="14"/>
  <c r="U811" i="14"/>
  <c r="R141" i="14"/>
  <c r="U141" i="14"/>
  <c r="R157" i="14"/>
  <c r="U157" i="14"/>
  <c r="U173" i="14"/>
  <c r="R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U194" i="14"/>
  <c r="R194" i="14"/>
  <c r="R210" i="14"/>
  <c r="U210" i="14"/>
  <c r="R132" i="14"/>
  <c r="U132" i="14"/>
  <c r="R284" i="14"/>
  <c r="U284" i="14"/>
  <c r="U290" i="14"/>
  <c r="R290" i="14"/>
  <c r="R300" i="14"/>
  <c r="U300" i="14"/>
  <c r="R228" i="14"/>
  <c r="U228" i="14"/>
  <c r="R244" i="14"/>
  <c r="U244" i="14"/>
  <c r="U260" i="14"/>
  <c r="R260" i="14"/>
  <c r="R276" i="14"/>
  <c r="U276" i="14"/>
  <c r="U235" i="14"/>
  <c r="R235" i="14"/>
  <c r="R251" i="14"/>
  <c r="U251" i="14"/>
  <c r="R267" i="14"/>
  <c r="U267" i="14"/>
  <c r="U310" i="14"/>
  <c r="R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U373" i="14"/>
  <c r="R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R482" i="14"/>
  <c r="U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R521" i="14"/>
  <c r="U521" i="14"/>
  <c r="U537" i="14"/>
  <c r="R537" i="14"/>
  <c r="U538" i="14"/>
  <c r="R538" i="14"/>
  <c r="U565" i="14"/>
  <c r="R565" i="14"/>
  <c r="R576" i="14"/>
  <c r="U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R647" i="14"/>
  <c r="U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R731" i="14"/>
  <c r="U731" i="14"/>
  <c r="R743" i="14"/>
  <c r="U743" i="14"/>
  <c r="U753" i="14"/>
  <c r="R753" i="14"/>
  <c r="U749" i="14"/>
  <c r="R749" i="14"/>
  <c r="U772" i="14"/>
  <c r="R772" i="14"/>
  <c r="R759" i="14"/>
  <c r="U759" i="14"/>
  <c r="U776" i="14"/>
  <c r="R776" i="14"/>
  <c r="U782" i="14"/>
  <c r="R782" i="14"/>
  <c r="R790" i="14"/>
  <c r="U790" i="14"/>
  <c r="R803" i="14"/>
  <c r="U803" i="14"/>
  <c r="U810" i="14"/>
  <c r="R810" i="14"/>
  <c r="U821" i="14"/>
  <c r="R821" i="14"/>
  <c r="U822" i="14"/>
  <c r="R822" i="14"/>
  <c r="R831" i="14"/>
  <c r="U831" i="14"/>
  <c r="U841" i="14"/>
  <c r="R841" i="14"/>
  <c r="R222" i="14"/>
  <c r="U222" i="14"/>
  <c r="U214" i="14"/>
  <c r="R214" i="14"/>
  <c r="R361" i="14"/>
  <c r="U361" i="14"/>
  <c r="U467" i="14"/>
  <c r="R467" i="14"/>
  <c r="U548" i="14"/>
  <c r="R548" i="14"/>
  <c r="U610" i="14"/>
  <c r="R610" i="14"/>
  <c r="U732" i="14"/>
  <c r="R732" i="14"/>
  <c r="R143" i="14"/>
  <c r="U143" i="14"/>
  <c r="R159" i="14"/>
  <c r="U159" i="14"/>
  <c r="U175" i="14"/>
  <c r="R175" i="14"/>
  <c r="U191" i="14"/>
  <c r="R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U131" i="14"/>
  <c r="R131" i="14"/>
  <c r="R287" i="14"/>
  <c r="U287" i="14"/>
  <c r="R288" i="14"/>
  <c r="U288" i="14"/>
  <c r="R297" i="14"/>
  <c r="U297" i="14"/>
  <c r="U230" i="14"/>
  <c r="R230" i="14"/>
  <c r="R246" i="14"/>
  <c r="U246" i="14"/>
  <c r="R262" i="14"/>
  <c r="U262" i="14"/>
  <c r="R278" i="14"/>
  <c r="U278" i="14"/>
  <c r="R237" i="14"/>
  <c r="U237" i="14"/>
  <c r="U253" i="14"/>
  <c r="R253" i="14"/>
  <c r="R269" i="14"/>
  <c r="U269" i="14"/>
  <c r="R314" i="14"/>
  <c r="U314" i="14"/>
  <c r="R316" i="14"/>
  <c r="U316" i="14"/>
  <c r="U339" i="14"/>
  <c r="R339" i="14"/>
  <c r="R340" i="14"/>
  <c r="U340" i="14"/>
  <c r="R352" i="14"/>
  <c r="U352" i="14"/>
  <c r="U363" i="14"/>
  <c r="R363" i="14"/>
  <c r="R368" i="14"/>
  <c r="U368" i="14"/>
  <c r="R372" i="14"/>
  <c r="U372" i="14"/>
  <c r="R382" i="14"/>
  <c r="U382" i="14"/>
  <c r="U391" i="14"/>
  <c r="R391" i="14"/>
  <c r="R403" i="14"/>
  <c r="U403" i="14"/>
  <c r="U416" i="14"/>
  <c r="R416" i="14"/>
  <c r="R410" i="14"/>
  <c r="U410" i="14"/>
  <c r="U430" i="14"/>
  <c r="R430" i="14"/>
  <c r="R431" i="14"/>
  <c r="U431" i="14"/>
  <c r="R435" i="14"/>
  <c r="U435" i="14"/>
  <c r="R438" i="14"/>
  <c r="U438" i="14"/>
  <c r="U444" i="14"/>
  <c r="R444" i="14"/>
  <c r="U458" i="14"/>
  <c r="R458" i="14"/>
  <c r="U461" i="14"/>
  <c r="R461" i="14"/>
  <c r="R492" i="14"/>
  <c r="U492" i="14"/>
  <c r="R463" i="14"/>
  <c r="U463" i="14"/>
  <c r="R498" i="14"/>
  <c r="U498" i="14"/>
  <c r="R505" i="14"/>
  <c r="U505" i="14"/>
  <c r="R507" i="14"/>
  <c r="U507" i="14"/>
  <c r="R515" i="14"/>
  <c r="U515" i="14"/>
  <c r="U555" i="14"/>
  <c r="R555" i="14"/>
  <c r="U562" i="14"/>
  <c r="R562" i="14"/>
  <c r="R528" i="14"/>
  <c r="U528" i="14"/>
  <c r="R543" i="14"/>
  <c r="U543" i="14"/>
  <c r="U522" i="14"/>
  <c r="R522" i="14"/>
  <c r="U568" i="14"/>
  <c r="R568" i="14"/>
  <c r="R569" i="14"/>
  <c r="U569" i="14"/>
  <c r="R594" i="14"/>
  <c r="U594" i="14"/>
  <c r="U595" i="14"/>
  <c r="R595" i="14"/>
  <c r="U605" i="14"/>
  <c r="R605" i="14"/>
  <c r="R601" i="14"/>
  <c r="U601" i="14"/>
  <c r="R607" i="14"/>
  <c r="U607" i="14"/>
  <c r="U624" i="14"/>
  <c r="R624" i="14"/>
  <c r="U655" i="14"/>
  <c r="R655" i="14"/>
  <c r="R629" i="14"/>
  <c r="U629" i="14"/>
  <c r="R631" i="14"/>
  <c r="U631" i="14"/>
  <c r="U641" i="14"/>
  <c r="R641" i="14"/>
  <c r="U637" i="14"/>
  <c r="R637" i="14"/>
  <c r="R684" i="14"/>
  <c r="U684" i="14"/>
  <c r="R693" i="14"/>
  <c r="U693" i="14"/>
  <c r="U683" i="14"/>
  <c r="R683" i="14"/>
  <c r="U672" i="14"/>
  <c r="R672" i="14"/>
  <c r="R681" i="14"/>
  <c r="U681" i="14"/>
  <c r="R711" i="14"/>
  <c r="U711" i="14"/>
  <c r="U717" i="14"/>
  <c r="R717" i="14"/>
  <c r="U727" i="14"/>
  <c r="R727" i="14"/>
  <c r="R740" i="14"/>
  <c r="U740" i="14"/>
  <c r="R747" i="14"/>
  <c r="U747" i="14"/>
  <c r="U757" i="14"/>
  <c r="R757" i="14"/>
  <c r="U760" i="14"/>
  <c r="R760" i="14"/>
  <c r="R767" i="14"/>
  <c r="U767" i="14"/>
  <c r="R777" i="14"/>
  <c r="U777" i="14"/>
  <c r="U783" i="14"/>
  <c r="R783" i="14"/>
  <c r="U787" i="14"/>
  <c r="R787" i="14"/>
  <c r="R802" i="14"/>
  <c r="U802" i="14"/>
  <c r="R814" i="14"/>
  <c r="U814" i="14"/>
  <c r="U817" i="14"/>
  <c r="R817" i="14"/>
  <c r="U830" i="14"/>
  <c r="R830" i="14"/>
  <c r="U836" i="14"/>
  <c r="R836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07" i="14" l="1"/>
  <c r="Z107" i="14"/>
  <c r="Z115" i="14"/>
  <c r="W115" i="14"/>
  <c r="Z123" i="14"/>
  <c r="W123" i="14"/>
  <c r="U848" i="14"/>
  <c r="R848" i="14"/>
  <c r="U843" i="14"/>
  <c r="R843" i="14"/>
  <c r="W100" i="14"/>
  <c r="Z100" i="14"/>
  <c r="W108" i="14"/>
  <c r="Z108" i="14"/>
  <c r="W116" i="14"/>
  <c r="Z116" i="14"/>
  <c r="Z124" i="14"/>
  <c r="W124" i="14"/>
  <c r="Z101" i="14"/>
  <c r="W101" i="14"/>
  <c r="Z109" i="14"/>
  <c r="W109" i="14"/>
  <c r="W117" i="14"/>
  <c r="Z117" i="14"/>
  <c r="W125" i="14"/>
  <c r="Z125" i="14"/>
  <c r="W102" i="14"/>
  <c r="Z102" i="14"/>
  <c r="W110" i="14"/>
  <c r="Z110" i="14"/>
  <c r="W118" i="14"/>
  <c r="Z118" i="14"/>
  <c r="W126" i="14"/>
  <c r="Z126" i="14"/>
  <c r="R844" i="14"/>
  <c r="U844" i="14"/>
  <c r="U846" i="14"/>
  <c r="R846" i="14"/>
  <c r="W103" i="14"/>
  <c r="Z103" i="14"/>
  <c r="Z111" i="14"/>
  <c r="W111" i="14"/>
  <c r="Z119" i="14"/>
  <c r="W119" i="14"/>
  <c r="W104" i="14"/>
  <c r="Z104" i="14"/>
  <c r="Z112" i="14"/>
  <c r="W112" i="14"/>
  <c r="W120" i="14"/>
  <c r="Z120" i="14"/>
  <c r="U847" i="14"/>
  <c r="R847" i="14"/>
  <c r="U849" i="14"/>
  <c r="R849" i="14"/>
  <c r="W105" i="14"/>
  <c r="Z105" i="14"/>
  <c r="Z113" i="14"/>
  <c r="W113" i="14"/>
  <c r="Z121" i="14"/>
  <c r="W121" i="14"/>
  <c r="Z106" i="14"/>
  <c r="W106" i="14"/>
  <c r="Z114" i="14"/>
  <c r="W114" i="14"/>
  <c r="Z122" i="14"/>
  <c r="W122" i="14"/>
  <c r="U845" i="14"/>
  <c r="R845" i="14"/>
  <c r="W250" i="14" l="1"/>
  <c r="Z250" i="14"/>
  <c r="W195" i="14"/>
  <c r="Z195" i="14"/>
  <c r="W155" i="14"/>
  <c r="Z155" i="14"/>
  <c r="W311" i="14"/>
  <c r="Z311" i="14"/>
  <c r="Z363" i="14"/>
  <c r="W363" i="14"/>
  <c r="Z400" i="14"/>
  <c r="W400" i="14"/>
  <c r="Z455" i="14"/>
  <c r="W455" i="14"/>
  <c r="Z497" i="14"/>
  <c r="W497" i="14"/>
  <c r="Z544" i="14"/>
  <c r="W544" i="14"/>
  <c r="Z613" i="14"/>
  <c r="W613" i="14"/>
  <c r="W657" i="14"/>
  <c r="Z657" i="14"/>
  <c r="Z708" i="14"/>
  <c r="W708" i="14"/>
  <c r="W754" i="14"/>
  <c r="Z754" i="14"/>
  <c r="W795" i="14"/>
  <c r="Z795" i="14"/>
  <c r="Z831" i="14"/>
  <c r="W831" i="14"/>
  <c r="W128" i="14"/>
  <c r="Z128" i="14"/>
  <c r="Z273" i="14"/>
  <c r="W273" i="14"/>
  <c r="Z265" i="14"/>
  <c r="W265" i="14"/>
  <c r="W257" i="14"/>
  <c r="Z257" i="14"/>
  <c r="Z249" i="14"/>
  <c r="W249" i="14"/>
  <c r="Z241" i="14"/>
  <c r="W241" i="14"/>
  <c r="Z233" i="14"/>
  <c r="W233" i="14"/>
  <c r="W225" i="14"/>
  <c r="Z225" i="14"/>
  <c r="Z218" i="14"/>
  <c r="W218" i="14"/>
  <c r="W210" i="14"/>
  <c r="Z210" i="14"/>
  <c r="Z202" i="14"/>
  <c r="W202" i="14"/>
  <c r="W194" i="14"/>
  <c r="Z194" i="14"/>
  <c r="Z186" i="14"/>
  <c r="W186" i="14"/>
  <c r="Z178" i="14"/>
  <c r="W178" i="14"/>
  <c r="Z170" i="14"/>
  <c r="W170" i="14"/>
  <c r="W162" i="14"/>
  <c r="Z162" i="14"/>
  <c r="Z154" i="14"/>
  <c r="W154" i="14"/>
  <c r="Z146" i="14"/>
  <c r="W146" i="14"/>
  <c r="W138" i="14"/>
  <c r="Z138" i="14"/>
  <c r="W130" i="14"/>
  <c r="Z130" i="14"/>
  <c r="Z285" i="14"/>
  <c r="W285" i="14"/>
  <c r="Z301" i="14"/>
  <c r="W301" i="14"/>
  <c r="Z305" i="14"/>
  <c r="W305" i="14"/>
  <c r="W310" i="14"/>
  <c r="Z310" i="14"/>
  <c r="Z321" i="14"/>
  <c r="W321" i="14"/>
  <c r="Z327" i="14"/>
  <c r="W327" i="14"/>
  <c r="Z333" i="14"/>
  <c r="W333" i="14"/>
  <c r="W337" i="14"/>
  <c r="Z337" i="14"/>
  <c r="W350" i="14"/>
  <c r="Z350" i="14"/>
  <c r="Z361" i="14"/>
  <c r="W361" i="14"/>
  <c r="Z366" i="14"/>
  <c r="W366" i="14"/>
  <c r="W377" i="14"/>
  <c r="Z377" i="14"/>
  <c r="Z383" i="14"/>
  <c r="W383" i="14"/>
  <c r="Z388" i="14"/>
  <c r="W388" i="14"/>
  <c r="Z393" i="14"/>
  <c r="W393" i="14"/>
  <c r="W413" i="14"/>
  <c r="Z413" i="14"/>
  <c r="Z417" i="14"/>
  <c r="W417" i="14"/>
  <c r="Z422" i="14"/>
  <c r="W422" i="14"/>
  <c r="Z433" i="14"/>
  <c r="W433" i="14"/>
  <c r="Z438" i="14"/>
  <c r="W438" i="14"/>
  <c r="Z446" i="14"/>
  <c r="W446" i="14"/>
  <c r="Z457" i="14"/>
  <c r="W457" i="14"/>
  <c r="Z482" i="14"/>
  <c r="W482" i="14"/>
  <c r="Z484" i="14"/>
  <c r="W484" i="14"/>
  <c r="Z474" i="14"/>
  <c r="W474" i="14"/>
  <c r="Z486" i="14"/>
  <c r="W486" i="14"/>
  <c r="Z476" i="14"/>
  <c r="W476" i="14"/>
  <c r="W500" i="14"/>
  <c r="Z500" i="14"/>
  <c r="Z510" i="14"/>
  <c r="W510" i="14"/>
  <c r="Z517" i="14"/>
  <c r="W517" i="14"/>
  <c r="Z533" i="14"/>
  <c r="W533" i="14"/>
  <c r="W548" i="14"/>
  <c r="Z548" i="14"/>
  <c r="W540" i="14"/>
  <c r="Z540" i="14"/>
  <c r="Z535" i="14"/>
  <c r="W535" i="14"/>
  <c r="Z549" i="14"/>
  <c r="W549" i="14"/>
  <c r="W567" i="14"/>
  <c r="Z567" i="14"/>
  <c r="Z572" i="14"/>
  <c r="W572" i="14"/>
  <c r="Z594" i="14"/>
  <c r="W594" i="14"/>
  <c r="Z581" i="14"/>
  <c r="W581" i="14"/>
  <c r="W591" i="14"/>
  <c r="Z591" i="14"/>
  <c r="Z604" i="14"/>
  <c r="W604" i="14"/>
  <c r="Z614" i="14"/>
  <c r="W614" i="14"/>
  <c r="W621" i="14"/>
  <c r="Z621" i="14"/>
  <c r="Z654" i="14"/>
  <c r="W654" i="14"/>
  <c r="Z640" i="14"/>
  <c r="W640" i="14"/>
  <c r="Z644" i="14"/>
  <c r="W644" i="14"/>
  <c r="Z651" i="14"/>
  <c r="W651" i="14"/>
  <c r="W627" i="14"/>
  <c r="Z627" i="14"/>
  <c r="Z668" i="14"/>
  <c r="W668" i="14"/>
  <c r="Z689" i="14"/>
  <c r="W689" i="14"/>
  <c r="W669" i="14"/>
  <c r="Z669" i="14"/>
  <c r="Z695" i="14"/>
  <c r="W695" i="14"/>
  <c r="Z691" i="14"/>
  <c r="W691" i="14"/>
  <c r="Z706" i="14"/>
  <c r="W706" i="14"/>
  <c r="Z717" i="14"/>
  <c r="W717" i="14"/>
  <c r="Z727" i="14"/>
  <c r="W727" i="14"/>
  <c r="Z735" i="14"/>
  <c r="W735" i="14"/>
  <c r="Z742" i="14"/>
  <c r="W742" i="14"/>
  <c r="Z748" i="14"/>
  <c r="W748" i="14"/>
  <c r="Z758" i="14"/>
  <c r="W758" i="14"/>
  <c r="Z766" i="14"/>
  <c r="W766" i="14"/>
  <c r="Z768" i="14"/>
  <c r="W768" i="14"/>
  <c r="W781" i="14"/>
  <c r="Z781" i="14"/>
  <c r="Z790" i="14"/>
  <c r="W790" i="14"/>
  <c r="Z792" i="14"/>
  <c r="W792" i="14"/>
  <c r="Z807" i="14"/>
  <c r="W807" i="14"/>
  <c r="W808" i="14"/>
  <c r="Z808" i="14"/>
  <c r="Z821" i="14"/>
  <c r="W821" i="14"/>
  <c r="Z828" i="14"/>
  <c r="W828" i="14"/>
  <c r="Z266" i="14"/>
  <c r="W266" i="14"/>
  <c r="W127" i="14"/>
  <c r="Z127" i="14"/>
  <c r="Z171" i="14"/>
  <c r="W171" i="14"/>
  <c r="Z288" i="14"/>
  <c r="W288" i="14"/>
  <c r="Z335" i="14"/>
  <c r="W335" i="14"/>
  <c r="W380" i="14"/>
  <c r="Z380" i="14"/>
  <c r="Z430" i="14"/>
  <c r="W430" i="14"/>
  <c r="W477" i="14"/>
  <c r="Z477" i="14"/>
  <c r="W528" i="14"/>
  <c r="Z528" i="14"/>
  <c r="Z595" i="14"/>
  <c r="W595" i="14"/>
  <c r="Z656" i="14"/>
  <c r="W656" i="14"/>
  <c r="W700" i="14"/>
  <c r="Z700" i="14"/>
  <c r="Z740" i="14"/>
  <c r="W740" i="14"/>
  <c r="Z774" i="14"/>
  <c r="W774" i="14"/>
  <c r="W822" i="14"/>
  <c r="Z822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W405" i="14"/>
  <c r="Z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518" i="14"/>
  <c r="W518" i="14"/>
  <c r="Z539" i="14"/>
  <c r="W539" i="14"/>
  <c r="Z553" i="14"/>
  <c r="W553" i="14"/>
  <c r="Z546" i="14"/>
  <c r="W546" i="14"/>
  <c r="Z554" i="14"/>
  <c r="W554" i="14"/>
  <c r="Z556" i="14"/>
  <c r="W556" i="14"/>
  <c r="Z566" i="14"/>
  <c r="W566" i="14"/>
  <c r="Z577" i="14"/>
  <c r="W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Z639" i="14"/>
  <c r="W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Z679" i="14"/>
  <c r="W679" i="14"/>
  <c r="Z715" i="14"/>
  <c r="W715" i="14"/>
  <c r="Z722" i="14"/>
  <c r="W722" i="14"/>
  <c r="Z724" i="14"/>
  <c r="W724" i="14"/>
  <c r="Z737" i="14"/>
  <c r="W737" i="14"/>
  <c r="Z743" i="14"/>
  <c r="W743" i="14"/>
  <c r="Z745" i="14"/>
  <c r="W745" i="14"/>
  <c r="Z752" i="14"/>
  <c r="W752" i="14"/>
  <c r="Z759" i="14"/>
  <c r="W759" i="14"/>
  <c r="Z776" i="14"/>
  <c r="W776" i="14"/>
  <c r="Z783" i="14"/>
  <c r="W783" i="14"/>
  <c r="Z787" i="14"/>
  <c r="W787" i="14"/>
  <c r="Z793" i="14"/>
  <c r="W793" i="14"/>
  <c r="Z802" i="14"/>
  <c r="W802" i="14"/>
  <c r="Z810" i="14"/>
  <c r="W810" i="14"/>
  <c r="W816" i="14"/>
  <c r="Z816" i="14"/>
  <c r="Z835" i="14"/>
  <c r="W835" i="14"/>
  <c r="Z258" i="14"/>
  <c r="W258" i="14"/>
  <c r="Z211" i="14"/>
  <c r="W211" i="14"/>
  <c r="Z179" i="14"/>
  <c r="W179" i="14"/>
  <c r="W131" i="14"/>
  <c r="Z131" i="14"/>
  <c r="Z328" i="14"/>
  <c r="W328" i="14"/>
  <c r="Z372" i="14"/>
  <c r="W372" i="14"/>
  <c r="Z424" i="14"/>
  <c r="W424" i="14"/>
  <c r="Z467" i="14"/>
  <c r="W467" i="14"/>
  <c r="Z507" i="14"/>
  <c r="W507" i="14"/>
  <c r="W564" i="14"/>
  <c r="Z564" i="14"/>
  <c r="Z602" i="14"/>
  <c r="W602" i="14"/>
  <c r="Z664" i="14"/>
  <c r="W664" i="14"/>
  <c r="Z709" i="14"/>
  <c r="W709" i="14"/>
  <c r="W794" i="14"/>
  <c r="Z794" i="14"/>
  <c r="W279" i="14"/>
  <c r="Z279" i="14"/>
  <c r="W263" i="14"/>
  <c r="Z263" i="14"/>
  <c r="Z255" i="14"/>
  <c r="W255" i="14"/>
  <c r="W239" i="14"/>
  <c r="Z239" i="14"/>
  <c r="W231" i="14"/>
  <c r="Z231" i="14"/>
  <c r="Z223" i="14"/>
  <c r="W223" i="14"/>
  <c r="Z216" i="14"/>
  <c r="W216" i="14"/>
  <c r="W208" i="14"/>
  <c r="Z208" i="14"/>
  <c r="W200" i="14"/>
  <c r="Z200" i="14"/>
  <c r="Z192" i="14"/>
  <c r="W192" i="14"/>
  <c r="Z184" i="14"/>
  <c r="W184" i="14"/>
  <c r="W176" i="14"/>
  <c r="Z176" i="14"/>
  <c r="W168" i="14"/>
  <c r="Z168" i="14"/>
  <c r="Z160" i="14"/>
  <c r="W160" i="14"/>
  <c r="Z152" i="14"/>
  <c r="W152" i="14"/>
  <c r="W144" i="14"/>
  <c r="Z144" i="14"/>
  <c r="W136" i="14"/>
  <c r="Z136" i="14"/>
  <c r="Z283" i="14"/>
  <c r="W283" i="14"/>
  <c r="Z291" i="14"/>
  <c r="W291" i="14"/>
  <c r="W298" i="14"/>
  <c r="Z298" i="14"/>
  <c r="W308" i="14"/>
  <c r="Z308" i="14"/>
  <c r="Z312" i="14"/>
  <c r="W312" i="14"/>
  <c r="Z318" i="14"/>
  <c r="W318" i="14"/>
  <c r="W323" i="14"/>
  <c r="Z323" i="14"/>
  <c r="W343" i="14"/>
  <c r="Z343" i="14"/>
  <c r="Z345" i="14"/>
  <c r="W345" i="14"/>
  <c r="Z357" i="14"/>
  <c r="W357" i="14"/>
  <c r="W364" i="14"/>
  <c r="Z364" i="14"/>
  <c r="W369" i="14"/>
  <c r="Z369" i="14"/>
  <c r="Z374" i="14"/>
  <c r="W374" i="14"/>
  <c r="Z379" i="14"/>
  <c r="W379" i="14"/>
  <c r="W399" i="14"/>
  <c r="Z399" i="14"/>
  <c r="W403" i="14"/>
  <c r="Z403" i="14"/>
  <c r="Z410" i="14"/>
  <c r="W410" i="14"/>
  <c r="Z419" i="14"/>
  <c r="W419" i="14"/>
  <c r="W423" i="14"/>
  <c r="Z423" i="14"/>
  <c r="W429" i="14"/>
  <c r="Z429" i="14"/>
  <c r="Z441" i="14"/>
  <c r="W441" i="14"/>
  <c r="Z450" i="14"/>
  <c r="W450" i="14"/>
  <c r="W451" i="14"/>
  <c r="Z451" i="14"/>
  <c r="Z490" i="14"/>
  <c r="W490" i="14"/>
  <c r="Z462" i="14"/>
  <c r="W462" i="14"/>
  <c r="Z459" i="14"/>
  <c r="W459" i="14"/>
  <c r="W470" i="14"/>
  <c r="Z470" i="14"/>
  <c r="W501" i="14"/>
  <c r="Z501" i="14"/>
  <c r="Z498" i="14"/>
  <c r="W498" i="14"/>
  <c r="Z508" i="14"/>
  <c r="W508" i="14"/>
  <c r="W514" i="14"/>
  <c r="Z514" i="14"/>
  <c r="W545" i="14"/>
  <c r="Z545" i="14"/>
  <c r="Z560" i="14"/>
  <c r="W560" i="14"/>
  <c r="Z551" i="14"/>
  <c r="W551" i="14"/>
  <c r="W561" i="14"/>
  <c r="Z561" i="14"/>
  <c r="W527" i="14"/>
  <c r="Z527" i="14"/>
  <c r="Z563" i="14"/>
  <c r="W563" i="14"/>
  <c r="Z565" i="14"/>
  <c r="W565" i="14"/>
  <c r="W587" i="14"/>
  <c r="Z587" i="14"/>
  <c r="W593" i="14"/>
  <c r="Z593" i="14"/>
  <c r="Z600" i="14"/>
  <c r="W600" i="14"/>
  <c r="Z598" i="14"/>
  <c r="W598" i="14"/>
  <c r="W618" i="14"/>
  <c r="Z618" i="14"/>
  <c r="W619" i="14"/>
  <c r="Z619" i="14"/>
  <c r="Z638" i="14"/>
  <c r="W638" i="14"/>
  <c r="Z642" i="14"/>
  <c r="W642" i="14"/>
  <c r="W629" i="14"/>
  <c r="Z629" i="14"/>
  <c r="W647" i="14"/>
  <c r="Z647" i="14"/>
  <c r="Z662" i="14"/>
  <c r="W662" i="14"/>
  <c r="Z671" i="14"/>
  <c r="W671" i="14"/>
  <c r="W682" i="14"/>
  <c r="Z682" i="14"/>
  <c r="W681" i="14"/>
  <c r="Z681" i="14"/>
  <c r="Z685" i="14"/>
  <c r="W685" i="14"/>
  <c r="Z702" i="14"/>
  <c r="W702" i="14"/>
  <c r="W713" i="14"/>
  <c r="Z713" i="14"/>
  <c r="W729" i="14"/>
  <c r="Z729" i="14"/>
  <c r="Z716" i="14"/>
  <c r="W716" i="14"/>
  <c r="Z734" i="14"/>
  <c r="W734" i="14"/>
  <c r="W744" i="14"/>
  <c r="Z744" i="14"/>
  <c r="W756" i="14"/>
  <c r="Z756" i="14"/>
  <c r="Z753" i="14"/>
  <c r="W753" i="14"/>
  <c r="Z767" i="14"/>
  <c r="W767" i="14"/>
  <c r="W775" i="14"/>
  <c r="Z775" i="14"/>
  <c r="W782" i="14"/>
  <c r="Z782" i="14"/>
  <c r="Z798" i="14"/>
  <c r="W798" i="14"/>
  <c r="Z789" i="14"/>
  <c r="W789" i="14"/>
  <c r="W801" i="14"/>
  <c r="Z801" i="14"/>
  <c r="Z814" i="14"/>
  <c r="W814" i="14"/>
  <c r="Z825" i="14"/>
  <c r="W825" i="14"/>
  <c r="Z832" i="14"/>
  <c r="W832" i="14"/>
  <c r="Z242" i="14"/>
  <c r="W242" i="14"/>
  <c r="Z203" i="14"/>
  <c r="W203" i="14"/>
  <c r="Z147" i="14"/>
  <c r="W147" i="14"/>
  <c r="W317" i="14"/>
  <c r="Z317" i="14"/>
  <c r="Z368" i="14"/>
  <c r="W368" i="14"/>
  <c r="W420" i="14"/>
  <c r="Z420" i="14"/>
  <c r="Z485" i="14"/>
  <c r="W485" i="14"/>
  <c r="Z516" i="14"/>
  <c r="W516" i="14"/>
  <c r="Z576" i="14"/>
  <c r="W576" i="14"/>
  <c r="W637" i="14"/>
  <c r="Z637" i="14"/>
  <c r="Z673" i="14"/>
  <c r="W673" i="14"/>
  <c r="W718" i="14"/>
  <c r="Z718" i="14"/>
  <c r="W764" i="14"/>
  <c r="Z764" i="14"/>
  <c r="Z806" i="14"/>
  <c r="W806" i="14"/>
  <c r="W271" i="14"/>
  <c r="Z271" i="14"/>
  <c r="Z247" i="14"/>
  <c r="W247" i="14"/>
  <c r="Z278" i="14"/>
  <c r="W278" i="14"/>
  <c r="Z270" i="14"/>
  <c r="W270" i="14"/>
  <c r="Z262" i="14"/>
  <c r="W262" i="14"/>
  <c r="Z254" i="14"/>
  <c r="W254" i="14"/>
  <c r="Z246" i="14"/>
  <c r="W246" i="14"/>
  <c r="Z238" i="14"/>
  <c r="W238" i="14"/>
  <c r="Z230" i="14"/>
  <c r="W230" i="14"/>
  <c r="Z222" i="14"/>
  <c r="W222" i="14"/>
  <c r="Z215" i="14"/>
  <c r="W215" i="14"/>
  <c r="Z207" i="14"/>
  <c r="W207" i="14"/>
  <c r="Z199" i="14"/>
  <c r="W199" i="14"/>
  <c r="Z191" i="14"/>
  <c r="W191" i="14"/>
  <c r="Z183" i="14"/>
  <c r="W183" i="14"/>
  <c r="Z175" i="14"/>
  <c r="W175" i="14"/>
  <c r="Z167" i="14"/>
  <c r="W167" i="14"/>
  <c r="W159" i="14"/>
  <c r="Z159" i="14"/>
  <c r="Z151" i="14"/>
  <c r="W151" i="14"/>
  <c r="Z143" i="14"/>
  <c r="W143" i="14"/>
  <c r="Z135" i="14"/>
  <c r="W135" i="14"/>
  <c r="Z282" i="14"/>
  <c r="W282" i="14"/>
  <c r="Z289" i="14"/>
  <c r="W289" i="14"/>
  <c r="Z296" i="14"/>
  <c r="W296" i="14"/>
  <c r="Z307" i="14"/>
  <c r="W307" i="14"/>
  <c r="Z309" i="14"/>
  <c r="W309" i="14"/>
  <c r="Z316" i="14"/>
  <c r="W316" i="14"/>
  <c r="Z336" i="14"/>
  <c r="W336" i="14"/>
  <c r="Z340" i="14"/>
  <c r="W340" i="14"/>
  <c r="Z346" i="14"/>
  <c r="W346" i="14"/>
  <c r="Z355" i="14"/>
  <c r="W355" i="14"/>
  <c r="Z362" i="14"/>
  <c r="W362" i="14"/>
  <c r="Z367" i="14"/>
  <c r="W367" i="14"/>
  <c r="W378" i="14"/>
  <c r="Z378" i="14"/>
  <c r="Z392" i="14"/>
  <c r="W392" i="14"/>
  <c r="Z398" i="14"/>
  <c r="W398" i="14"/>
  <c r="Z401" i="14"/>
  <c r="W401" i="14"/>
  <c r="Z408" i="14"/>
  <c r="W408" i="14"/>
  <c r="Z418" i="14"/>
  <c r="W418" i="14"/>
  <c r="Z421" i="14"/>
  <c r="W421" i="14"/>
  <c r="Z428" i="14"/>
  <c r="W428" i="14"/>
  <c r="Z442" i="14"/>
  <c r="W442" i="14"/>
  <c r="Z449" i="14"/>
  <c r="W449" i="14"/>
  <c r="Z492" i="14"/>
  <c r="W492" i="14"/>
  <c r="Z464" i="14"/>
  <c r="W464" i="14"/>
  <c r="Z489" i="14"/>
  <c r="W489" i="14"/>
  <c r="Z478" i="14"/>
  <c r="W478" i="14"/>
  <c r="Z506" i="14"/>
  <c r="W506" i="14"/>
  <c r="W503" i="14"/>
  <c r="Z503" i="14"/>
  <c r="Z511" i="14"/>
  <c r="W511" i="14"/>
  <c r="Z519" i="14"/>
  <c r="W519" i="14"/>
  <c r="Z550" i="14"/>
  <c r="W550" i="14"/>
  <c r="Z524" i="14"/>
  <c r="W524" i="14"/>
  <c r="Z555" i="14"/>
  <c r="W555" i="14"/>
  <c r="Z536" i="14"/>
  <c r="W536" i="14"/>
  <c r="Z541" i="14"/>
  <c r="W541" i="14"/>
  <c r="Z574" i="14"/>
  <c r="W574" i="14"/>
  <c r="Z568" i="14"/>
  <c r="W568" i="14"/>
  <c r="Z592" i="14"/>
  <c r="W592" i="14"/>
  <c r="Z588" i="14"/>
  <c r="W588" i="14"/>
  <c r="Z610" i="14"/>
  <c r="W610" i="14"/>
  <c r="Z599" i="14"/>
  <c r="W599" i="14"/>
  <c r="Z607" i="14"/>
  <c r="W607" i="14"/>
  <c r="Z620" i="14"/>
  <c r="W620" i="14"/>
  <c r="Z660" i="14"/>
  <c r="W660" i="14"/>
  <c r="Z630" i="14"/>
  <c r="W630" i="14"/>
  <c r="Z635" i="14"/>
  <c r="W635" i="14"/>
  <c r="Z645" i="14"/>
  <c r="W645" i="14"/>
  <c r="Z665" i="14"/>
  <c r="W665" i="14"/>
  <c r="Z690" i="14"/>
  <c r="W690" i="14"/>
  <c r="Z699" i="14"/>
  <c r="W699" i="14"/>
  <c r="Z693" i="14"/>
  <c r="W693" i="14"/>
  <c r="Z696" i="14"/>
  <c r="W696" i="14"/>
  <c r="Z707" i="14"/>
  <c r="W707" i="14"/>
  <c r="Z710" i="14"/>
  <c r="W710" i="14"/>
  <c r="Z726" i="14"/>
  <c r="W726" i="14"/>
  <c r="Z721" i="14"/>
  <c r="W721" i="14"/>
  <c r="Z736" i="14"/>
  <c r="W736" i="14"/>
  <c r="Z738" i="14"/>
  <c r="W738" i="14"/>
  <c r="Z747" i="14"/>
  <c r="W747" i="14"/>
  <c r="Z769" i="14"/>
  <c r="W769" i="14"/>
  <c r="Z761" i="14"/>
  <c r="W761" i="14"/>
  <c r="Z777" i="14"/>
  <c r="W777" i="14"/>
  <c r="Z784" i="14"/>
  <c r="W784" i="14"/>
  <c r="Z796" i="14"/>
  <c r="W796" i="14"/>
  <c r="Z800" i="14"/>
  <c r="W800" i="14"/>
  <c r="Z803" i="14"/>
  <c r="W803" i="14"/>
  <c r="Z817" i="14"/>
  <c r="W817" i="14"/>
  <c r="W824" i="14"/>
  <c r="Z824" i="14"/>
  <c r="Z833" i="14"/>
  <c r="W833" i="14"/>
  <c r="Z234" i="14"/>
  <c r="W234" i="14"/>
  <c r="W187" i="14"/>
  <c r="Z187" i="14"/>
  <c r="Z139" i="14"/>
  <c r="W139" i="14"/>
  <c r="Z306" i="14"/>
  <c r="W306" i="14"/>
  <c r="W352" i="14"/>
  <c r="Z352" i="14"/>
  <c r="Z396" i="14"/>
  <c r="W396" i="14"/>
  <c r="W447" i="14"/>
  <c r="Z447" i="14"/>
  <c r="W466" i="14"/>
  <c r="Z466" i="14"/>
  <c r="W534" i="14"/>
  <c r="Z534" i="14"/>
  <c r="W586" i="14"/>
  <c r="Z586" i="14"/>
  <c r="Z632" i="14"/>
  <c r="W632" i="14"/>
  <c r="Z684" i="14"/>
  <c r="W684" i="14"/>
  <c r="W746" i="14"/>
  <c r="Z746" i="14"/>
  <c r="W809" i="14"/>
  <c r="Z809" i="14"/>
  <c r="W277" i="14"/>
  <c r="Z277" i="14"/>
  <c r="W261" i="14"/>
  <c r="Z261" i="14"/>
  <c r="W253" i="14"/>
  <c r="Z253" i="14"/>
  <c r="W245" i="14"/>
  <c r="Z245" i="14"/>
  <c r="Z237" i="14"/>
  <c r="W237" i="14"/>
  <c r="W229" i="14"/>
  <c r="Z229" i="14"/>
  <c r="Z221" i="14"/>
  <c r="W221" i="14"/>
  <c r="Z214" i="14"/>
  <c r="W214" i="14"/>
  <c r="Z206" i="14"/>
  <c r="W206" i="14"/>
  <c r="Z198" i="14"/>
  <c r="W198" i="14"/>
  <c r="Z190" i="14"/>
  <c r="W190" i="14"/>
  <c r="W182" i="14"/>
  <c r="Z182" i="14"/>
  <c r="Z174" i="14"/>
  <c r="W174" i="14"/>
  <c r="Z166" i="14"/>
  <c r="W166" i="14"/>
  <c r="Z158" i="14"/>
  <c r="W158" i="14"/>
  <c r="W150" i="14"/>
  <c r="Z150" i="14"/>
  <c r="Z142" i="14"/>
  <c r="W142" i="14"/>
  <c r="Z134" i="14"/>
  <c r="W134" i="14"/>
  <c r="W281" i="14"/>
  <c r="Z281" i="14"/>
  <c r="Z294" i="14"/>
  <c r="W294" i="14"/>
  <c r="Z300" i="14"/>
  <c r="W300" i="14"/>
  <c r="W304" i="14"/>
  <c r="Z304" i="14"/>
  <c r="Z315" i="14"/>
  <c r="W315" i="14"/>
  <c r="Z329" i="14"/>
  <c r="W329" i="14"/>
  <c r="Z334" i="14"/>
  <c r="W334" i="14"/>
  <c r="Z339" i="14"/>
  <c r="W339" i="14"/>
  <c r="W344" i="14"/>
  <c r="Z344" i="14"/>
  <c r="W353" i="14"/>
  <c r="Z353" i="14"/>
  <c r="W360" i="14"/>
  <c r="Z360" i="14"/>
  <c r="W365" i="14"/>
  <c r="Z365" i="14"/>
  <c r="W385" i="14"/>
  <c r="Z385" i="14"/>
  <c r="Z390" i="14"/>
  <c r="W390" i="14"/>
  <c r="W395" i="14"/>
  <c r="Z395" i="14"/>
  <c r="Z406" i="14"/>
  <c r="W406" i="14"/>
  <c r="W412" i="14"/>
  <c r="Z412" i="14"/>
  <c r="W415" i="14"/>
  <c r="Z415" i="14"/>
  <c r="Z427" i="14"/>
  <c r="W427" i="14"/>
  <c r="W439" i="14"/>
  <c r="Z439" i="14"/>
  <c r="W448" i="14"/>
  <c r="Z448" i="14"/>
  <c r="W454" i="14"/>
  <c r="Z454" i="14"/>
  <c r="Z458" i="14"/>
  <c r="W458" i="14"/>
  <c r="Z468" i="14"/>
  <c r="W468" i="14"/>
  <c r="W461" i="14"/>
  <c r="Z461" i="14"/>
  <c r="W488" i="14"/>
  <c r="Z488" i="14"/>
  <c r="W499" i="14"/>
  <c r="Z499" i="14"/>
  <c r="Z502" i="14"/>
  <c r="W502" i="14"/>
  <c r="W513" i="14"/>
  <c r="Z513" i="14"/>
  <c r="W515" i="14"/>
  <c r="Z515" i="14"/>
  <c r="W557" i="14"/>
  <c r="Z557" i="14"/>
  <c r="Z531" i="14"/>
  <c r="W531" i="14"/>
  <c r="Z558" i="14"/>
  <c r="W558" i="14"/>
  <c r="W525" i="14"/>
  <c r="Z525" i="14"/>
  <c r="W547" i="14"/>
  <c r="Z547" i="14"/>
  <c r="W575" i="14"/>
  <c r="Z575" i="14"/>
  <c r="Z570" i="14"/>
  <c r="W570" i="14"/>
  <c r="W583" i="14"/>
  <c r="Z583" i="14"/>
  <c r="W579" i="14"/>
  <c r="Z579" i="14"/>
  <c r="Z601" i="14"/>
  <c r="W601" i="14"/>
  <c r="W609" i="14"/>
  <c r="Z609" i="14"/>
  <c r="W615" i="14"/>
  <c r="Z615" i="14"/>
  <c r="W622" i="14"/>
  <c r="Z622" i="14"/>
  <c r="Z633" i="14"/>
  <c r="W633" i="14"/>
  <c r="Z650" i="14"/>
  <c r="W650" i="14"/>
  <c r="W646" i="14"/>
  <c r="Z646" i="14"/>
  <c r="Z649" i="14"/>
  <c r="W649" i="14"/>
  <c r="Z667" i="14"/>
  <c r="W667" i="14"/>
  <c r="Z694" i="14"/>
  <c r="W694" i="14"/>
  <c r="W692" i="14"/>
  <c r="Z692" i="14"/>
  <c r="Z675" i="14"/>
  <c r="W675" i="14"/>
  <c r="Z698" i="14"/>
  <c r="W698" i="14"/>
  <c r="Z704" i="14"/>
  <c r="W704" i="14"/>
  <c r="W712" i="14"/>
  <c r="Z712" i="14"/>
  <c r="Z720" i="14"/>
  <c r="W720" i="14"/>
  <c r="Z719" i="14"/>
  <c r="W719" i="14"/>
  <c r="Z731" i="14"/>
  <c r="W731" i="14"/>
  <c r="W739" i="14"/>
  <c r="Z739" i="14"/>
  <c r="Z749" i="14"/>
  <c r="W749" i="14"/>
  <c r="Z771" i="14"/>
  <c r="W771" i="14"/>
  <c r="Z762" i="14"/>
  <c r="W762" i="14"/>
  <c r="W773" i="14"/>
  <c r="Z773" i="14"/>
  <c r="Z785" i="14"/>
  <c r="W785" i="14"/>
  <c r="Z791" i="14"/>
  <c r="W791" i="14"/>
  <c r="Z797" i="14"/>
  <c r="W797" i="14"/>
  <c r="W813" i="14"/>
  <c r="Z813" i="14"/>
  <c r="W820" i="14"/>
  <c r="Z820" i="14"/>
  <c r="Z823" i="14"/>
  <c r="W823" i="14"/>
  <c r="Z834" i="14"/>
  <c r="W834" i="14"/>
  <c r="Z274" i="14"/>
  <c r="W274" i="14"/>
  <c r="Z226" i="14"/>
  <c r="W226" i="14"/>
  <c r="Z163" i="14"/>
  <c r="W163" i="14"/>
  <c r="W287" i="14"/>
  <c r="Z287" i="14"/>
  <c r="Z338" i="14"/>
  <c r="W338" i="14"/>
  <c r="Z389" i="14"/>
  <c r="W389" i="14"/>
  <c r="Z435" i="14"/>
  <c r="W435" i="14"/>
  <c r="Z483" i="14"/>
  <c r="W483" i="14"/>
  <c r="Z526" i="14"/>
  <c r="W526" i="14"/>
  <c r="Z584" i="14"/>
  <c r="W584" i="14"/>
  <c r="Z655" i="14"/>
  <c r="W655" i="14"/>
  <c r="W674" i="14"/>
  <c r="Z674" i="14"/>
  <c r="Z733" i="14"/>
  <c r="W733" i="14"/>
  <c r="Z772" i="14"/>
  <c r="W772" i="14"/>
  <c r="W818" i="14"/>
  <c r="Z818" i="14"/>
  <c r="Z269" i="14"/>
  <c r="W269" i="14"/>
  <c r="Z276" i="14"/>
  <c r="W276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529" i="14"/>
  <c r="W529" i="14"/>
  <c r="Z623" i="14"/>
  <c r="W623" i="14"/>
  <c r="Z275" i="14"/>
  <c r="W275" i="14"/>
  <c r="Z267" i="14"/>
  <c r="W267" i="14"/>
  <c r="Z259" i="14"/>
  <c r="W259" i="14"/>
  <c r="W251" i="14"/>
  <c r="Z251" i="14"/>
  <c r="Z243" i="14"/>
  <c r="W243" i="14"/>
  <c r="Z235" i="14"/>
  <c r="W235" i="14"/>
  <c r="Z227" i="14"/>
  <c r="W227" i="14"/>
  <c r="Z219" i="14"/>
  <c r="W219" i="14"/>
  <c r="Z212" i="14"/>
  <c r="W212" i="14"/>
  <c r="Z204" i="14"/>
  <c r="W204" i="14"/>
  <c r="Z196" i="14"/>
  <c r="W196" i="14"/>
  <c r="Z188" i="14"/>
  <c r="W188" i="14"/>
  <c r="Z180" i="14"/>
  <c r="W180" i="14"/>
  <c r="Z172" i="14"/>
  <c r="W172" i="14"/>
  <c r="Z164" i="14"/>
  <c r="W164" i="14"/>
  <c r="Z156" i="14"/>
  <c r="W156" i="14"/>
  <c r="Z148" i="14"/>
  <c r="W148" i="14"/>
  <c r="Z140" i="14"/>
  <c r="W140" i="14"/>
  <c r="Z132" i="14"/>
  <c r="W132" i="14"/>
  <c r="W284" i="14"/>
  <c r="Z284" i="14"/>
  <c r="Z290" i="14"/>
  <c r="W290" i="14"/>
  <c r="Z295" i="14"/>
  <c r="W295" i="14"/>
  <c r="Z314" i="14"/>
  <c r="W314" i="14"/>
  <c r="Z320" i="14"/>
  <c r="W320" i="14"/>
  <c r="Z325" i="14"/>
  <c r="W325" i="14"/>
  <c r="Z331" i="14"/>
  <c r="W331" i="14"/>
  <c r="Z341" i="14"/>
  <c r="W341" i="14"/>
  <c r="Z354" i="14"/>
  <c r="W354" i="14"/>
  <c r="Z349" i="14"/>
  <c r="W349" i="14"/>
  <c r="Z370" i="14"/>
  <c r="W370" i="14"/>
  <c r="Z373" i="14"/>
  <c r="W373" i="14"/>
  <c r="Z381" i="14"/>
  <c r="W381" i="14"/>
  <c r="Z391" i="14"/>
  <c r="W391" i="14"/>
  <c r="Z397" i="14"/>
  <c r="W397" i="14"/>
  <c r="Z402" i="14"/>
  <c r="W402" i="14"/>
  <c r="W407" i="14"/>
  <c r="Z407" i="14"/>
  <c r="Z426" i="14"/>
  <c r="W426" i="14"/>
  <c r="Z431" i="14"/>
  <c r="W431" i="14"/>
  <c r="Z440" i="14"/>
  <c r="W440" i="14"/>
  <c r="Z445" i="14"/>
  <c r="W445" i="14"/>
  <c r="Z456" i="14"/>
  <c r="W456" i="14"/>
  <c r="Z463" i="14"/>
  <c r="W463" i="14"/>
  <c r="W472" i="14"/>
  <c r="Z472" i="14"/>
  <c r="Z481" i="14"/>
  <c r="W481" i="14"/>
  <c r="Z475" i="14"/>
  <c r="W475" i="14"/>
  <c r="Z471" i="14"/>
  <c r="W471" i="14"/>
  <c r="Z504" i="14"/>
  <c r="W504" i="14"/>
  <c r="W505" i="14"/>
  <c r="Z505" i="14"/>
  <c r="Z520" i="14"/>
  <c r="W520" i="14"/>
  <c r="Z562" i="14"/>
  <c r="W562" i="14"/>
  <c r="Z521" i="14"/>
  <c r="W521" i="14"/>
  <c r="Z543" i="14"/>
  <c r="W543" i="14"/>
  <c r="Z522" i="14"/>
  <c r="W522" i="14"/>
  <c r="Z538" i="14"/>
  <c r="W538" i="14"/>
  <c r="Z559" i="14"/>
  <c r="W559" i="14"/>
  <c r="Z569" i="14"/>
  <c r="W569" i="14"/>
  <c r="Z589" i="14"/>
  <c r="W589" i="14"/>
  <c r="Z590" i="14"/>
  <c r="W590" i="14"/>
  <c r="Z582" i="14"/>
  <c r="W582" i="14"/>
  <c r="Z605" i="14"/>
  <c r="W605" i="14"/>
  <c r="Z617" i="14"/>
  <c r="W617" i="14"/>
  <c r="Z603" i="14"/>
  <c r="W603" i="14"/>
  <c r="Z652" i="14"/>
  <c r="W652" i="14"/>
  <c r="Z631" i="14"/>
  <c r="W631" i="14"/>
  <c r="Z658" i="14"/>
  <c r="W658" i="14"/>
  <c r="Z626" i="14"/>
  <c r="W626" i="14"/>
  <c r="Z634" i="14"/>
  <c r="W634" i="14"/>
  <c r="Z661" i="14"/>
  <c r="W661" i="14"/>
  <c r="Z697" i="14"/>
  <c r="W697" i="14"/>
  <c r="Z686" i="14"/>
  <c r="W686" i="14"/>
  <c r="Z680" i="14"/>
  <c r="W680" i="14"/>
  <c r="Z687" i="14"/>
  <c r="W687" i="14"/>
  <c r="Z703" i="14"/>
  <c r="W703" i="14"/>
  <c r="W714" i="14"/>
  <c r="Z714" i="14"/>
  <c r="Z730" i="14"/>
  <c r="W730" i="14"/>
  <c r="Z725" i="14"/>
  <c r="W725" i="14"/>
  <c r="Z741" i="14"/>
  <c r="W741" i="14"/>
  <c r="Z755" i="14"/>
  <c r="W755" i="14"/>
  <c r="Z750" i="14"/>
  <c r="W750" i="14"/>
  <c r="Z763" i="14"/>
  <c r="W763" i="14"/>
  <c r="Z765" i="14"/>
  <c r="W765" i="14"/>
  <c r="Z778" i="14"/>
  <c r="W778" i="14"/>
  <c r="Z780" i="14"/>
  <c r="W780" i="14"/>
  <c r="Z799" i="14"/>
  <c r="W799" i="14"/>
  <c r="Z804" i="14"/>
  <c r="W804" i="14"/>
  <c r="Z811" i="14"/>
  <c r="W811" i="14"/>
  <c r="Z815" i="14"/>
  <c r="W815" i="14"/>
  <c r="Z827" i="14"/>
  <c r="W827" i="14"/>
  <c r="Z829" i="14"/>
  <c r="W829" i="14"/>
  <c r="Z848" i="14" l="1"/>
  <c r="W848" i="14"/>
  <c r="W849" i="14"/>
  <c r="Z849" i="14"/>
  <c r="Z847" i="14"/>
  <c r="W847" i="14"/>
  <c r="W844" i="14"/>
  <c r="Z844" i="14"/>
  <c r="Z843" i="14"/>
  <c r="W843" i="14"/>
  <c r="Z845" i="14"/>
  <c r="W845" i="14"/>
  <c r="Z846" i="14"/>
  <c r="W846" i="14"/>
  <c r="Z839" i="14"/>
  <c r="W839" i="14"/>
  <c r="Z840" i="14"/>
  <c r="W840" i="14"/>
  <c r="Z836" i="14"/>
  <c r="W836" i="14"/>
  <c r="Z842" i="14"/>
  <c r="W842" i="14"/>
  <c r="Z841" i="14"/>
  <c r="W841" i="14"/>
  <c r="Z838" i="14"/>
  <c r="W838" i="14"/>
  <c r="Z837" i="14"/>
  <c r="W83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<sst xmlns="http://schemas.openxmlformats.org/spreadsheetml/2006/main" count="1460" uniqueCount="342">
  <si>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</si>
  <si>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</si>
  <si>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</si>
  <si>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</si>
  <si>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</si>
  <si>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</si>
  <si>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</si>
  <si>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</si>
  <si>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</si>
  <si>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</si>
  <si>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</si>
  <si>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</si>
  <si>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</si>
  <si>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</si>
  <si>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</si>
  <si>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</si>
  <si>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</si>
  <si>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</si>
  <si>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</si>
  <si>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</si>
  <si>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</si>
  <si>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</si>
  <si>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</si>
  <si>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</si>
  <si>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</si>
  <si>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</si>
  <si>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</si>
  <si>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</si>
  <si>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</si>
  <si>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</si>
  <si>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</si>
  <si>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</si>
  <si>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</si>
  <si>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</si>
  <si>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</si>
  <si>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</si>
  <si>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</si>
  <si>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</si>
  <si>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</si>
  <si>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</si>
  <si>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</si>
  <si>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</si>
  <si>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</si>
  <si>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</si>
  <si>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</si>
  <si>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</si>
  <si>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</si>
  <si>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</si>
  <si>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</si>
  <si>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</si>
  <si>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</si>
  <si>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</si>
  <si>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</si>
  <si>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</si>
  <si>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</si>
  <si>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</si>
  <si>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</si>
  <si>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</si>
  <si>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</si>
  <si>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</si>
  <si>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</si>
  <si>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</si>
  <si>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</si>
  <si>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</si>
  <si>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</si>
  <si>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</si>
  <si>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</si>
  <si>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</si>
  <si>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</si>
  <si>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</si>
  <si>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</si>
  <si>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</si>
  <si>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</si>
  <si>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</si>
  <si>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</si>
  <si>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</si>
  <si>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</si>
  <si>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</si>
  <si>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</si>
  <si>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</si>
  <si>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</si>
  <si>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</si>
  <si>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</si>
  <si>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</si>
  <si>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</si>
  <si>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</si>
  <si>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</si>
  <si>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</si>
  <si>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</si>
  <si>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</si>
  <si>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</si>
  <si>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</si>
  <si>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</si>
  <si>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</si>
  <si>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</si>
  <si>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</si>
  <si>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</si>
  <si>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</si>
  <si>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</si>
  <si>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</si>
  <si>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</si>
  <si>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</si>
  <si>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</si>
  <si>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</si>
  <si>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</si>
  <si>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</si>
  <si>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</si>
  <si>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</si>
  <si>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</si>
  <si>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</si>
  <si>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</si>
  <si>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</si>
  <si>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</si>
  <si>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</si>
  <si>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</si>
  <si>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</si>
  <si>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</si>
  <si>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</si>
  <si>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</si>
  <si>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</si>
  <si>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</si>
  <si>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</si>
  <si>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</si>
  <si>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</si>
  <si>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</si>
  <si>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</si>
  <si>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</si>
  <si>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</si>
  <si>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</si>
  <si>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</si>
  <si>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</si>
  <si>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</si>
  <si>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</si>
  <si>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</si>
  <si>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</si>
  <si>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</si>
  <si>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</si>
  <si>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</si>
  <si>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</si>
  <si>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</si>
  <si>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</si>
  <si>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</si>
  <si>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</si>
  <si>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</si>
  <si>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</si>
  <si>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</si>
  <si>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</si>
  <si>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</si>
  <si>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</si>
  <si>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</si>
  <si>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</si>
  <si>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</si>
  <si>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</si>
  <si>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</si>
  <si>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</si>
  <si>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</si>
  <si>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</si>
  <si>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</si>
  <si>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</si>
  <si>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</si>
  <si>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</si>
  <si>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</si>
  <si>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</si>
  <si>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</si>
  <si>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</si>
  <si>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</si>
  <si>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</si>
  <si>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</si>
  <si>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</si>
  <si>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</si>
  <si>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</si>
  <si>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</si>
  <si>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</si>
  <si>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</si>
  <si>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</si>
  <si>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</si>
  <si>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</si>
  <si>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</si>
  <si>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</si>
  <si>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</si>
  <si>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</si>
  <si>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</si>
  <si>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</si>
  <si>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</si>
  <si>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</si>
  <si>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</si>
  <si>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</si>
  <si>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</si>
  <si>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</si>
  <si>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</si>
  <si>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</si>
  <si>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</si>
  <si>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</si>
  <si>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</si>
  <si>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</si>
  <si>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</si>
  <si>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</si>
  <si>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</si>
  <si>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</si>
  <si>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</si>
  <si>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</si>
  <si>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</si>
  <si>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</si>
  <si>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</si>
  <si>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</si>
  <si>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</si>
  <si>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</si>
  <si>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</si>
  <si>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</si>
  <si>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</si>
  <si>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</si>
  <si>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</si>
  <si>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</si>
  <si>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</si>
  <si>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</si>
  <si>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</si>
  <si>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</si>
  <si>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</si>
  <si>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</si>
  <si>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</si>
  <si>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</si>
  <si>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</si>
  <si>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</si>
  <si>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</si>
  <si>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</si>
  <si>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</si>
  <si>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</si>
  <si>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</si>
  <si>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</si>
  <si>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</si>
  <si>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</si>
  <si>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</si>
  <si>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</si>
  <si>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</si>
  <si>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</si>
  <si>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</si>
  <si>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</si>
  <si>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</si>
  <si>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</si>
  <si>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</si>
  <si>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</si>
  <si>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</si>
  <si>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</si>
  <si>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</si>
  <si>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</si>
  <si>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</si>
  <si>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</si>
  <si>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</si>
  <si>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</si>
  <si>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</si>
  <si>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</si>
  <si>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</si>
  <si>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</si>
  <si>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</si>
  <si>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</si>
  <si>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</si>
  <si>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</si>
  <si>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</si>
  <si>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</si>
  <si>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</si>
  <si>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</si>
  <si>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</si>
  <si>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</si>
  <si>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</si>
  <si>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</si>
  <si>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</si>
  <si>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</si>
  <si>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</si>
  <si>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</si>
  <si>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</si>
  <si>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</si>
  <si>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</si>
  <si>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</si>
  <si>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</si>
  <si>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</si>
  <si>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</si>
  <si>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</si>
  <si>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</si>
  <si>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</si>
  <si>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</si>
  <si>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</si>
  <si>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</si>
  <si>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</si>
  <si>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</si>
  <si>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</si>
  <si>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</si>
  <si>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</si>
  <si>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</si>
  <si>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</si>
  <si>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</si>
  <si>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</si>
  <si>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</si>
  <si>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</si>
  <si>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</si>
  <si>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</si>
  <si>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</si>
  <si>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</si>
  <si>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</si>
  <si>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</si>
  <si>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</si>
  <si>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</si>
  <si>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</si>
  <si>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</si>
  <si>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</si>
  <si>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</si>
  <si>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</si>
  <si>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</si>
  <si>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</si>
  <si>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</si>
  <si>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</si>
  <si>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</si>
  <si>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</si>
  <si>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</si>
  <si>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</si>
  <si>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</si>
  <si>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</si>
  <si>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</si>
  <si>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</si>
  <si>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</si>
  <si>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</si>
  <si>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</si>
  <si>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</si>
  <si>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</si>
  <si>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</si>
  <si>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</si>
  <si>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</si>
  <si>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</si>
  <si>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</si>
  <si>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</si>
  <si>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</si>
  <si>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</si>
  <si>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</si>
  <si>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</si>
  <si>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</si>
  <si>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</si>
  <si>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</si>
  <si>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</si>
  <si>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</si>
  <si>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</si>
  <si>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</si>
  <si>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</si>
  <si>
    <t>28 mar 2022 - 24 abr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</si>
</sst>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75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1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2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3" fillId="0" borderId="12" xfId="0" applyNumberFormat="1" applyFont="1" applyBorder="1" applyAlignment="1">
      <alignment horizontal="right" indent="1"/>
    </xf>
    <xf numFmtId="168" fontId="63" fillId="0" borderId="4" xfId="0" applyNumberFormat="1" applyFont="1" applyBorder="1" applyAlignment="1">
      <alignment horizontal="right" indent="1"/>
    </xf>
    <xf numFmtId="168" fontId="63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3" fillId="0" borderId="16" xfId="0" applyNumberFormat="1" applyFont="1" applyBorder="1" applyAlignment="1">
      <alignment horizontal="right" indent="1"/>
    </xf>
    <xf numFmtId="168" fontId="63" fillId="0" borderId="1" xfId="0" applyNumberFormat="1" applyFont="1" applyBorder="1" applyAlignment="1">
      <alignment horizontal="right" indent="1"/>
    </xf>
    <xf numFmtId="168" fontId="63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0" fontId="48" fillId="0" borderId="64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67" fontId="55" fillId="14" borderId="95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96" xfId="0" applyBorder="1"/>
    <xf numFmtId="10" fontId="48" fillId="0" borderId="65" xfId="0" applyNumberFormat="1" applyFont="1" applyBorder="1" applyAlignment="1">
      <alignment horizontal="right" indent="1"/>
    </xf>
    <xf numFmtId="168" fontId="48" fillId="0" borderId="0" xfId="4" applyNumberFormat="1" applyFont="1" applyBorder="1" applyAlignment="1">
      <alignment horizontal="right" indent="1"/>
    </xf>
    <xf numFmtId="3" fontId="46" fillId="0" borderId="0" xfId="0" applyNumberFormat="1" applyFont="1" applyAlignment="1">
      <alignment horizontal="right" indent="1"/>
    </xf>
    <xf numFmtId="168" fontId="46" fillId="0" borderId="0" xfId="4" applyNumberFormat="1" applyFont="1" applyBorder="1" applyAlignment="1">
      <alignment horizontal="right" indent="1"/>
    </xf>
    <xf numFmtId="168" fontId="46" fillId="0" borderId="1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7" fontId="55" fillId="14" borderId="79" xfId="5" applyNumberFormat="1" applyFont="1" applyFill="1" applyBorder="1" applyAlignment="1">
      <alignment horizontal="center" vertical="center"/>
    </xf>
    <xf numFmtId="0" fontId="0" fillId="0" borderId="67" xfId="0" applyBorder="1"/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9" fillId="9" borderId="3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55" fillId="14" borderId="8" xfId="5" applyNumberFormat="1" applyFont="1" applyFill="1" applyBorder="1" applyAlignment="1">
      <alignment horizontal="center" vertical="center" wrapText="1"/>
    </xf>
    <xf numFmtId="1" fontId="55" fillId="14" borderId="79" xfId="5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0" fontId="64" fillId="9" borderId="24" xfId="0" applyFont="1" applyFill="1" applyBorder="1" applyAlignment="1">
      <alignment horizontal="center" vertical="center" wrapText="1"/>
    </xf>
    <xf numFmtId="0" fontId="6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9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Semanais'!$Y$9:$Y$873</c:f>
              <c:strCache>
                <c:ptCount val="86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64">
                  <c:v>15-05-2022</c:v>
                </c:pt>
              </c:strCache>
            </c:strRef>
          </c:cat>
          <c:val>
            <c:numRef>
              <c:f>'Indicadores Semanais'!$Z$9:$Z$873</c:f>
              <c:numCache>
                <c:formatCode>0.0</c:formatCode>
                <c:ptCount val="865"/>
                <c:pt idx="0">
                  <c:v>2.6587998596099029</c:v>
                </c:pt>
                <c:pt idx="1">
                  <c:v>1.1286502347126768</c:v>
                </c:pt>
                <c:pt idx="2">
                  <c:v>-1.9111938500762413</c:v>
                </c:pt>
                <c:pt idx="3">
                  <c:v>-2.0606974975602799</c:v>
                </c:pt>
                <c:pt idx="4">
                  <c:v>1.9787835911422134</c:v>
                </c:pt>
                <c:pt idx="5">
                  <c:v>1.0923526043637688</c:v>
                </c:pt>
                <c:pt idx="6">
                  <c:v>-0.51563292585051923</c:v>
                </c:pt>
                <c:pt idx="7">
                  <c:v>1.003246622191349</c:v>
                </c:pt>
                <c:pt idx="8">
                  <c:v>3.6864278678005324</c:v>
                </c:pt>
                <c:pt idx="9">
                  <c:v>1.2828825457718547</c:v>
                </c:pt>
                <c:pt idx="10">
                  <c:v>2.3743296383402512</c:v>
                </c:pt>
                <c:pt idx="11">
                  <c:v>2.9438706609697163</c:v>
                </c:pt>
                <c:pt idx="12">
                  <c:v>2.9972245155942852</c:v>
                </c:pt>
                <c:pt idx="13">
                  <c:v>1.0547530929729994</c:v>
                </c:pt>
                <c:pt idx="14">
                  <c:v>1.6316845980517201</c:v>
                </c:pt>
                <c:pt idx="15">
                  <c:v>1.8719893432385497</c:v>
                </c:pt>
                <c:pt idx="16">
                  <c:v>0.12148913232286362</c:v>
                </c:pt>
                <c:pt idx="17">
                  <c:v>-0.38962245247357741</c:v>
                </c:pt>
                <c:pt idx="18">
                  <c:v>1.7959850467321044</c:v>
                </c:pt>
                <c:pt idx="19">
                  <c:v>5.0424194828497759</c:v>
                </c:pt>
                <c:pt idx="20">
                  <c:v>1.8875099147589038</c:v>
                </c:pt>
                <c:pt idx="21">
                  <c:v>1.0564769405547576</c:v>
                </c:pt>
                <c:pt idx="22">
                  <c:v>3.4217479142809251</c:v>
                </c:pt>
                <c:pt idx="23">
                  <c:v>4.0764928311714552</c:v>
                </c:pt>
                <c:pt idx="24">
                  <c:v>4.3627032584204368</c:v>
                </c:pt>
                <c:pt idx="25">
                  <c:v>5.1498734595979982</c:v>
                </c:pt>
                <c:pt idx="26">
                  <c:v>3.2325301560866948</c:v>
                </c:pt>
                <c:pt idx="27">
                  <c:v>0.73112520889619292</c:v>
                </c:pt>
                <c:pt idx="28">
                  <c:v>1.9218700786022764</c:v>
                </c:pt>
                <c:pt idx="29">
                  <c:v>3.142315511984219</c:v>
                </c:pt>
                <c:pt idx="30">
                  <c:v>1.3402626586410835</c:v>
                </c:pt>
                <c:pt idx="31">
                  <c:v>1.3566537235150045</c:v>
                </c:pt>
                <c:pt idx="32">
                  <c:v>-1.7441686913242271</c:v>
                </c:pt>
                <c:pt idx="33">
                  <c:v>-0.29615130906419285</c:v>
                </c:pt>
                <c:pt idx="34">
                  <c:v>-3.2772866918050609</c:v>
                </c:pt>
                <c:pt idx="35">
                  <c:v>-4.1541055341235111</c:v>
                </c:pt>
                <c:pt idx="36">
                  <c:v>-1.3022629114609692</c:v>
                </c:pt>
                <c:pt idx="37">
                  <c:v>-1.0400682968590709</c:v>
                </c:pt>
                <c:pt idx="38">
                  <c:v>-2.6477912385011506</c:v>
                </c:pt>
                <c:pt idx="39">
                  <c:v>-1.6912778942726994</c:v>
                </c:pt>
                <c:pt idx="40">
                  <c:v>1.4815507084651007</c:v>
                </c:pt>
                <c:pt idx="41">
                  <c:v>-1.4690875829292254</c:v>
                </c:pt>
                <c:pt idx="42">
                  <c:v>4.9751991417640236</c:v>
                </c:pt>
                <c:pt idx="43">
                  <c:v>5.7405055943528032</c:v>
                </c:pt>
                <c:pt idx="44">
                  <c:v>-0.36907721265782245</c:v>
                </c:pt>
                <c:pt idx="45">
                  <c:v>0.63963619545038697</c:v>
                </c:pt>
                <c:pt idx="46">
                  <c:v>2.9990795949710947</c:v>
                </c:pt>
                <c:pt idx="47">
                  <c:v>8.8589593625024783</c:v>
                </c:pt>
                <c:pt idx="48">
                  <c:v>1.9343811849560457</c:v>
                </c:pt>
                <c:pt idx="49">
                  <c:v>1.2108370935918624</c:v>
                </c:pt>
                <c:pt idx="50">
                  <c:v>2.5023663802125209</c:v>
                </c:pt>
                <c:pt idx="51">
                  <c:v>-5.835530616721496E-2</c:v>
                </c:pt>
                <c:pt idx="52">
                  <c:v>2.9874574626210562</c:v>
                </c:pt>
                <c:pt idx="53">
                  <c:v>-1.3990729299092717</c:v>
                </c:pt>
                <c:pt idx="54">
                  <c:v>3.385324987935769</c:v>
                </c:pt>
                <c:pt idx="55">
                  <c:v>5.3354256694462414</c:v>
                </c:pt>
                <c:pt idx="56">
                  <c:v>3.9071792153337497</c:v>
                </c:pt>
                <c:pt idx="57">
                  <c:v>2.837493521583907</c:v>
                </c:pt>
                <c:pt idx="58">
                  <c:v>4.0724222492258688</c:v>
                </c:pt>
                <c:pt idx="59">
                  <c:v>2.7688798088839524</c:v>
                </c:pt>
                <c:pt idx="60">
                  <c:v>3.8617773590540483</c:v>
                </c:pt>
                <c:pt idx="61">
                  <c:v>5.126105484909278</c:v>
                </c:pt>
                <c:pt idx="62">
                  <c:v>0.6126841512870248</c:v>
                </c:pt>
                <c:pt idx="63">
                  <c:v>1.6576153427968117</c:v>
                </c:pt>
                <c:pt idx="64">
                  <c:v>1.7188965159570007</c:v>
                </c:pt>
                <c:pt idx="65">
                  <c:v>-0.44004652328747867</c:v>
                </c:pt>
                <c:pt idx="66">
                  <c:v>-1.3990956468385995</c:v>
                </c:pt>
                <c:pt idx="67">
                  <c:v>2.3474404470347436</c:v>
                </c:pt>
                <c:pt idx="68">
                  <c:v>3.7557937668192065</c:v>
                </c:pt>
                <c:pt idx="69">
                  <c:v>5.9437548262776589</c:v>
                </c:pt>
                <c:pt idx="70">
                  <c:v>4.6842695809987474</c:v>
                </c:pt>
                <c:pt idx="71">
                  <c:v>5.5849672823821708</c:v>
                </c:pt>
                <c:pt idx="72">
                  <c:v>-2.226564186014127</c:v>
                </c:pt>
                <c:pt idx="73">
                  <c:v>2.2821827894271052</c:v>
                </c:pt>
                <c:pt idx="74">
                  <c:v>-1.2744772376634805</c:v>
                </c:pt>
                <c:pt idx="75">
                  <c:v>-2.5577620777891084</c:v>
                </c:pt>
                <c:pt idx="76">
                  <c:v>-5.3315306661319601</c:v>
                </c:pt>
                <c:pt idx="77">
                  <c:v>-14.752754356334261</c:v>
                </c:pt>
                <c:pt idx="78">
                  <c:v>-14.662606243535976</c:v>
                </c:pt>
                <c:pt idx="79">
                  <c:v>-19.99306597898768</c:v>
                </c:pt>
                <c:pt idx="80">
                  <c:v>-24.242063083348938</c:v>
                </c:pt>
                <c:pt idx="81">
                  <c:v>-19.987275741050471</c:v>
                </c:pt>
                <c:pt idx="82">
                  <c:v>-22.705555084774826</c:v>
                </c:pt>
                <c:pt idx="83">
                  <c:v>-20.171052861922423</c:v>
                </c:pt>
                <c:pt idx="84">
                  <c:v>-20.373567871223649</c:v>
                </c:pt>
                <c:pt idx="85">
                  <c:v>-18.827945582145897</c:v>
                </c:pt>
                <c:pt idx="86">
                  <c:v>-26.138723368571181</c:v>
                </c:pt>
                <c:pt idx="87">
                  <c:v>-28.574778908455912</c:v>
                </c:pt>
                <c:pt idx="88">
                  <c:v>-19.690906039483817</c:v>
                </c:pt>
                <c:pt idx="89">
                  <c:v>-14.659211492148096</c:v>
                </c:pt>
                <c:pt idx="90">
                  <c:v>-18.731461669775285</c:v>
                </c:pt>
                <c:pt idx="91">
                  <c:v>-21.050858179150143</c:v>
                </c:pt>
                <c:pt idx="92">
                  <c:v>-23.047056265037295</c:v>
                </c:pt>
                <c:pt idx="93">
                  <c:v>-26.652123933148378</c:v>
                </c:pt>
                <c:pt idx="94">
                  <c:v>-27.391722995765885</c:v>
                </c:pt>
                <c:pt idx="95">
                  <c:v>-25.790907246491635</c:v>
                </c:pt>
                <c:pt idx="96">
                  <c:v>-25.481929277923957</c:v>
                </c:pt>
                <c:pt idx="97">
                  <c:v>-23.602346396507862</c:v>
                </c:pt>
                <c:pt idx="98">
                  <c:v>-26.670008115835643</c:v>
                </c:pt>
                <c:pt idx="99">
                  <c:v>-29.400232844090411</c:v>
                </c:pt>
                <c:pt idx="100">
                  <c:v>-26.134432824997923</c:v>
                </c:pt>
                <c:pt idx="101">
                  <c:v>-31.692150466095725</c:v>
                </c:pt>
                <c:pt idx="102">
                  <c:v>-22.493446266081985</c:v>
                </c:pt>
                <c:pt idx="103">
                  <c:v>-24.191652046881391</c:v>
                </c:pt>
                <c:pt idx="104">
                  <c:v>-23.624038067106802</c:v>
                </c:pt>
                <c:pt idx="105">
                  <c:v>-23.168519577580057</c:v>
                </c:pt>
                <c:pt idx="106">
                  <c:v>-27.582884448289484</c:v>
                </c:pt>
                <c:pt idx="107">
                  <c:v>-27.548333183648047</c:v>
                </c:pt>
                <c:pt idx="108">
                  <c:v>-31.86884126789716</c:v>
                </c:pt>
                <c:pt idx="109">
                  <c:v>-24.203076301672354</c:v>
                </c:pt>
                <c:pt idx="110">
                  <c:v>-19.169108093682819</c:v>
                </c:pt>
                <c:pt idx="111">
                  <c:v>-24.487477517894312</c:v>
                </c:pt>
                <c:pt idx="112">
                  <c:v>-19.947255536994422</c:v>
                </c:pt>
                <c:pt idx="113">
                  <c:v>-24.57008296085646</c:v>
                </c:pt>
                <c:pt idx="114">
                  <c:v>-27.648585765710571</c:v>
                </c:pt>
                <c:pt idx="115">
                  <c:v>-24.752793789570642</c:v>
                </c:pt>
                <c:pt idx="116">
                  <c:v>-20.979192841487372</c:v>
                </c:pt>
                <c:pt idx="117">
                  <c:v>-18.909278252110592</c:v>
                </c:pt>
                <c:pt idx="118">
                  <c:v>-18.25336446923728</c:v>
                </c:pt>
                <c:pt idx="119">
                  <c:v>-21.099062148475252</c:v>
                </c:pt>
                <c:pt idx="120">
                  <c:v>-28.407579627726783</c:v>
                </c:pt>
                <c:pt idx="121">
                  <c:v>-27.572363830614879</c:v>
                </c:pt>
                <c:pt idx="122">
                  <c:v>-30.974103057509723</c:v>
                </c:pt>
                <c:pt idx="123">
                  <c:v>-18.841313711658579</c:v>
                </c:pt>
                <c:pt idx="124">
                  <c:v>-23.410047108834458</c:v>
                </c:pt>
                <c:pt idx="125">
                  <c:v>-20.977354764094176</c:v>
                </c:pt>
                <c:pt idx="126">
                  <c:v>-24.332758784427512</c:v>
                </c:pt>
                <c:pt idx="127">
                  <c:v>-22.165273000389988</c:v>
                </c:pt>
                <c:pt idx="128">
                  <c:v>-26.584843218222396</c:v>
                </c:pt>
                <c:pt idx="129">
                  <c:v>-29.828335274912181</c:v>
                </c:pt>
                <c:pt idx="130">
                  <c:v>-23.816531111478454</c:v>
                </c:pt>
                <c:pt idx="131">
                  <c:v>-22.543601376205196</c:v>
                </c:pt>
                <c:pt idx="132">
                  <c:v>-22.473430232809999</c:v>
                </c:pt>
                <c:pt idx="133">
                  <c:v>-22.423175799117576</c:v>
                </c:pt>
                <c:pt idx="134">
                  <c:v>-16.709272011096168</c:v>
                </c:pt>
                <c:pt idx="135">
                  <c:v>-25.939197179641564</c:v>
                </c:pt>
                <c:pt idx="136">
                  <c:v>-28.513168910672448</c:v>
                </c:pt>
                <c:pt idx="137">
                  <c:v>-23.570644218806194</c:v>
                </c:pt>
                <c:pt idx="138">
                  <c:v>-20.899753552523379</c:v>
                </c:pt>
                <c:pt idx="139">
                  <c:v>-18.264693692391617</c:v>
                </c:pt>
                <c:pt idx="140">
                  <c:v>-19.29892932765452</c:v>
                </c:pt>
                <c:pt idx="141">
                  <c:v>-18.184217939702787</c:v>
                </c:pt>
                <c:pt idx="142">
                  <c:v>-23.837676947586075</c:v>
                </c:pt>
                <c:pt idx="143">
                  <c:v>-24.846457498862943</c:v>
                </c:pt>
                <c:pt idx="144">
                  <c:v>-21.01814753642298</c:v>
                </c:pt>
                <c:pt idx="145">
                  <c:v>-17.102162665296323</c:v>
                </c:pt>
                <c:pt idx="146">
                  <c:v>-18.816896448586036</c:v>
                </c:pt>
                <c:pt idx="147">
                  <c:v>-18.138143396268266</c:v>
                </c:pt>
                <c:pt idx="148">
                  <c:v>-16.914509381995394</c:v>
                </c:pt>
                <c:pt idx="149">
                  <c:v>-21.117596340819627</c:v>
                </c:pt>
                <c:pt idx="150">
                  <c:v>-24.976967871800614</c:v>
                </c:pt>
                <c:pt idx="151">
                  <c:v>-21.574154024854561</c:v>
                </c:pt>
                <c:pt idx="152">
                  <c:v>-20.354879733375046</c:v>
                </c:pt>
                <c:pt idx="153">
                  <c:v>-19.230124707495868</c:v>
                </c:pt>
                <c:pt idx="154">
                  <c:v>-17.889627092271116</c:v>
                </c:pt>
                <c:pt idx="155">
                  <c:v>-14.914936544687988</c:v>
                </c:pt>
                <c:pt idx="156">
                  <c:v>-20.523576526389274</c:v>
                </c:pt>
                <c:pt idx="157">
                  <c:v>-20.782278583083709</c:v>
                </c:pt>
                <c:pt idx="158">
                  <c:v>-14.716869676492662</c:v>
                </c:pt>
                <c:pt idx="159">
                  <c:v>-8.2149036016797794</c:v>
                </c:pt>
                <c:pt idx="160">
                  <c:v>-8.3083213686074409</c:v>
                </c:pt>
                <c:pt idx="161">
                  <c:v>-25.505573823806298</c:v>
                </c:pt>
                <c:pt idx="162">
                  <c:v>-18.982084318508832</c:v>
                </c:pt>
                <c:pt idx="163">
                  <c:v>-15.960888187878716</c:v>
                </c:pt>
                <c:pt idx="164">
                  <c:v>-18.696083708757705</c:v>
                </c:pt>
                <c:pt idx="165">
                  <c:v>-12.408016826601022</c:v>
                </c:pt>
                <c:pt idx="166">
                  <c:v>-13.849208416800838</c:v>
                </c:pt>
                <c:pt idx="167">
                  <c:v>-16.531194150072984</c:v>
                </c:pt>
                <c:pt idx="168">
                  <c:v>-17.619128353401344</c:v>
                </c:pt>
                <c:pt idx="169">
                  <c:v>-14.084203684611349</c:v>
                </c:pt>
                <c:pt idx="170">
                  <c:v>-12.868813079704751</c:v>
                </c:pt>
                <c:pt idx="171">
                  <c:v>-17.315948043338725</c:v>
                </c:pt>
                <c:pt idx="172">
                  <c:v>-16.184812912982913</c:v>
                </c:pt>
                <c:pt idx="173">
                  <c:v>-18.17531842883578</c:v>
                </c:pt>
                <c:pt idx="174">
                  <c:v>-11.640543344549696</c:v>
                </c:pt>
                <c:pt idx="175">
                  <c:v>-13.522472117413312</c:v>
                </c:pt>
                <c:pt idx="176">
                  <c:v>-13.132847079968034</c:v>
                </c:pt>
                <c:pt idx="177">
                  <c:v>-19.073443113445133</c:v>
                </c:pt>
                <c:pt idx="178">
                  <c:v>-19.682589642300893</c:v>
                </c:pt>
                <c:pt idx="179">
                  <c:v>-15.495683038104584</c:v>
                </c:pt>
                <c:pt idx="180">
                  <c:v>-15.292236553866022</c:v>
                </c:pt>
                <c:pt idx="181">
                  <c:v>-12.764323504920897</c:v>
                </c:pt>
                <c:pt idx="182">
                  <c:v>-13.614099971165606</c:v>
                </c:pt>
                <c:pt idx="183">
                  <c:v>-10.58086165030139</c:v>
                </c:pt>
                <c:pt idx="184">
                  <c:v>-15.372515367117851</c:v>
                </c:pt>
                <c:pt idx="185">
                  <c:v>-15.827222804582883</c:v>
                </c:pt>
                <c:pt idx="186">
                  <c:v>-9.3276530133613367</c:v>
                </c:pt>
                <c:pt idx="187">
                  <c:v>-9.0704122676519052</c:v>
                </c:pt>
                <c:pt idx="188">
                  <c:v>-8.6511959467774453</c:v>
                </c:pt>
                <c:pt idx="189">
                  <c:v>-10.554961264349346</c:v>
                </c:pt>
                <c:pt idx="190">
                  <c:v>-10.48829437011894</c:v>
                </c:pt>
                <c:pt idx="191">
                  <c:v>-14.118676491059841</c:v>
                </c:pt>
                <c:pt idx="192">
                  <c:v>-16.414385987200692</c:v>
                </c:pt>
                <c:pt idx="193">
                  <c:v>-9.4875118334448434</c:v>
                </c:pt>
                <c:pt idx="194">
                  <c:v>-7.5471769594460945</c:v>
                </c:pt>
                <c:pt idx="195">
                  <c:v>-7.9042920673596502</c:v>
                </c:pt>
                <c:pt idx="196">
                  <c:v>-7.819714298278365</c:v>
                </c:pt>
                <c:pt idx="197">
                  <c:v>-5.0656091466029878</c:v>
                </c:pt>
                <c:pt idx="198">
                  <c:v>-9.7149874289855767</c:v>
                </c:pt>
                <c:pt idx="199">
                  <c:v>-13.359374123679581</c:v>
                </c:pt>
                <c:pt idx="200">
                  <c:v>-7.6704132441743367</c:v>
                </c:pt>
                <c:pt idx="201">
                  <c:v>-6.3459087251255202</c:v>
                </c:pt>
                <c:pt idx="202">
                  <c:v>-9.1745490239471561</c:v>
                </c:pt>
                <c:pt idx="203">
                  <c:v>-8.0791268421643387</c:v>
                </c:pt>
                <c:pt idx="204">
                  <c:v>-8.7896761755874522</c:v>
                </c:pt>
                <c:pt idx="205">
                  <c:v>-11.343465892230034</c:v>
                </c:pt>
                <c:pt idx="206">
                  <c:v>-13.049340031818852</c:v>
                </c:pt>
                <c:pt idx="207">
                  <c:v>-7.4119317216761935</c:v>
                </c:pt>
                <c:pt idx="208">
                  <c:v>-7.5781463020726907</c:v>
                </c:pt>
                <c:pt idx="209">
                  <c:v>-6.9520768004098779</c:v>
                </c:pt>
                <c:pt idx="210">
                  <c:v>-5.8216229897901375</c:v>
                </c:pt>
                <c:pt idx="211">
                  <c:v>-8.6388868189525372</c:v>
                </c:pt>
                <c:pt idx="212">
                  <c:v>-9.4660151237950867</c:v>
                </c:pt>
                <c:pt idx="213">
                  <c:v>-12.08782595914572</c:v>
                </c:pt>
                <c:pt idx="214">
                  <c:v>-8.1431201089155447</c:v>
                </c:pt>
                <c:pt idx="215">
                  <c:v>-8.76738506712387</c:v>
                </c:pt>
                <c:pt idx="216">
                  <c:v>-6.4374078629706508</c:v>
                </c:pt>
                <c:pt idx="217">
                  <c:v>-6.8573355262895275</c:v>
                </c:pt>
                <c:pt idx="218">
                  <c:v>-9.0614335884949284</c:v>
                </c:pt>
                <c:pt idx="219">
                  <c:v>-10.783714590339876</c:v>
                </c:pt>
                <c:pt idx="220">
                  <c:v>-11.031291738882494</c:v>
                </c:pt>
                <c:pt idx="221">
                  <c:v>-8.0339523297618669</c:v>
                </c:pt>
                <c:pt idx="222">
                  <c:v>-8.7433043070363308</c:v>
                </c:pt>
                <c:pt idx="223">
                  <c:v>-3.977145141092584</c:v>
                </c:pt>
                <c:pt idx="224">
                  <c:v>-2.8209495664277067</c:v>
                </c:pt>
                <c:pt idx="225">
                  <c:v>-5.5420728795518253</c:v>
                </c:pt>
                <c:pt idx="226">
                  <c:v>-6.2910364323202321</c:v>
                </c:pt>
                <c:pt idx="227">
                  <c:v>2.3322103996304286</c:v>
                </c:pt>
                <c:pt idx="228">
                  <c:v>-4.7961636065745754</c:v>
                </c:pt>
                <c:pt idx="229">
                  <c:v>-9.8860474986792717</c:v>
                </c:pt>
                <c:pt idx="230">
                  <c:v>-4.8183485663040519</c:v>
                </c:pt>
                <c:pt idx="231">
                  <c:v>-3.6119228610307905</c:v>
                </c:pt>
                <c:pt idx="232">
                  <c:v>-8.0220458436394217</c:v>
                </c:pt>
                <c:pt idx="233">
                  <c:v>-6.8605507254566982</c:v>
                </c:pt>
                <c:pt idx="234">
                  <c:v>-5.0040007303105236</c:v>
                </c:pt>
                <c:pt idx="235">
                  <c:v>-7.1282664567095306</c:v>
                </c:pt>
                <c:pt idx="236">
                  <c:v>-6.3355359954011172</c:v>
                </c:pt>
                <c:pt idx="237">
                  <c:v>-3.7885123558954894</c:v>
                </c:pt>
                <c:pt idx="238">
                  <c:v>-3.7006410660906561</c:v>
                </c:pt>
                <c:pt idx="239">
                  <c:v>-5.9694712558082026</c:v>
                </c:pt>
                <c:pt idx="240">
                  <c:v>-4.7924763251336868</c:v>
                </c:pt>
                <c:pt idx="241">
                  <c:v>-5.9502459607623068</c:v>
                </c:pt>
                <c:pt idx="242">
                  <c:v>-5.9586717652272085</c:v>
                </c:pt>
                <c:pt idx="243">
                  <c:v>-8.0887207066770692</c:v>
                </c:pt>
                <c:pt idx="244">
                  <c:v>-5.6199624773273751</c:v>
                </c:pt>
                <c:pt idx="245">
                  <c:v>-6.3662899119506902</c:v>
                </c:pt>
                <c:pt idx="246">
                  <c:v>-2.8506287679225393</c:v>
                </c:pt>
                <c:pt idx="247">
                  <c:v>-6.5351137172770244</c:v>
                </c:pt>
                <c:pt idx="248">
                  <c:v>-5.2180912808446909</c:v>
                </c:pt>
                <c:pt idx="249">
                  <c:v>-2.926618366531863</c:v>
                </c:pt>
                <c:pt idx="250">
                  <c:v>-3.4891684586073564</c:v>
                </c:pt>
                <c:pt idx="251">
                  <c:v>-4.0752150572121364</c:v>
                </c:pt>
                <c:pt idx="252">
                  <c:v>-4.8426897920839389</c:v>
                </c:pt>
                <c:pt idx="253">
                  <c:v>-5.1213316983140817</c:v>
                </c:pt>
                <c:pt idx="254">
                  <c:v>-4.7705555121301044</c:v>
                </c:pt>
                <c:pt idx="255">
                  <c:v>-4.8600026975051138</c:v>
                </c:pt>
                <c:pt idx="256">
                  <c:v>-4.5927834370226881</c:v>
                </c:pt>
                <c:pt idx="257">
                  <c:v>-5.3178752677761043</c:v>
                </c:pt>
                <c:pt idx="258">
                  <c:v>-4.1087343962052465</c:v>
                </c:pt>
                <c:pt idx="259">
                  <c:v>-2.9790717139132825</c:v>
                </c:pt>
                <c:pt idx="260">
                  <c:v>-2.9633264257100747</c:v>
                </c:pt>
                <c:pt idx="261">
                  <c:v>-3.8327422961641564</c:v>
                </c:pt>
                <c:pt idx="262">
                  <c:v>-6.8656428370238389</c:v>
                </c:pt>
                <c:pt idx="263">
                  <c:v>-3.2646143987623057</c:v>
                </c:pt>
                <c:pt idx="264">
                  <c:v>-3.3681243735789925</c:v>
                </c:pt>
                <c:pt idx="265">
                  <c:v>-1.8028815752921385</c:v>
                </c:pt>
                <c:pt idx="266">
                  <c:v>-4.5523319881690769</c:v>
                </c:pt>
                <c:pt idx="267">
                  <c:v>-1.9952977722506713</c:v>
                </c:pt>
                <c:pt idx="268">
                  <c:v>-4.1287026414253392</c:v>
                </c:pt>
                <c:pt idx="269">
                  <c:v>-7.3143583371979304</c:v>
                </c:pt>
                <c:pt idx="270">
                  <c:v>-6.9346658809107913</c:v>
                </c:pt>
                <c:pt idx="271">
                  <c:v>-8.184457703900442</c:v>
                </c:pt>
                <c:pt idx="272">
                  <c:v>-5.17827978367258</c:v>
                </c:pt>
                <c:pt idx="273">
                  <c:v>-8.3909485167551949</c:v>
                </c:pt>
                <c:pt idx="274">
                  <c:v>-5.3694998238326219</c:v>
                </c:pt>
                <c:pt idx="275">
                  <c:v>-4.0677111966478261</c:v>
                </c:pt>
                <c:pt idx="276">
                  <c:v>-7.646498522846584</c:v>
                </c:pt>
                <c:pt idx="277">
                  <c:v>-7.0783010198257461</c:v>
                </c:pt>
                <c:pt idx="278">
                  <c:v>-7.4349865773597621</c:v>
                </c:pt>
                <c:pt idx="279">
                  <c:v>-4.6692703799912278</c:v>
                </c:pt>
                <c:pt idx="280">
                  <c:v>-5.4385114842407924</c:v>
                </c:pt>
                <c:pt idx="281">
                  <c:v>-6.5454133758367812</c:v>
                </c:pt>
                <c:pt idx="282">
                  <c:v>-3.7501059317639789</c:v>
                </c:pt>
                <c:pt idx="283">
                  <c:v>-7.0040733687221532</c:v>
                </c:pt>
                <c:pt idx="284">
                  <c:v>-7.5095275174673235</c:v>
                </c:pt>
                <c:pt idx="285">
                  <c:v>-9.1454198474924659</c:v>
                </c:pt>
                <c:pt idx="286">
                  <c:v>-5.8565384690485942</c:v>
                </c:pt>
                <c:pt idx="287">
                  <c:v>-6.0623224928220028</c:v>
                </c:pt>
                <c:pt idx="288">
                  <c:v>-4.1812969622498048</c:v>
                </c:pt>
                <c:pt idx="289">
                  <c:v>-6.0756678789138956</c:v>
                </c:pt>
                <c:pt idx="290">
                  <c:v>-7.1548769891160129</c:v>
                </c:pt>
                <c:pt idx="291">
                  <c:v>-8.1882182440093931</c:v>
                </c:pt>
                <c:pt idx="292">
                  <c:v>-9.2467192289905658</c:v>
                </c:pt>
                <c:pt idx="293">
                  <c:v>-6.9330019460090089</c:v>
                </c:pt>
                <c:pt idx="294">
                  <c:v>-8.227574114689661</c:v>
                </c:pt>
                <c:pt idx="295">
                  <c:v>-5.9756919696424928</c:v>
                </c:pt>
                <c:pt idx="296">
                  <c:v>-7.1744182210068601</c:v>
                </c:pt>
                <c:pt idx="297">
                  <c:v>-3.9139424316953391</c:v>
                </c:pt>
                <c:pt idx="298">
                  <c:v>-7.6110075726570772</c:v>
                </c:pt>
                <c:pt idx="299">
                  <c:v>-7.4122022051162384</c:v>
                </c:pt>
                <c:pt idx="300">
                  <c:v>-4.560945622211114</c:v>
                </c:pt>
                <c:pt idx="301">
                  <c:v>-5.1113892169277788</c:v>
                </c:pt>
                <c:pt idx="302">
                  <c:v>-6.4054205760164145</c:v>
                </c:pt>
                <c:pt idx="303">
                  <c:v>-11.182622035681373</c:v>
                </c:pt>
                <c:pt idx="304">
                  <c:v>-8.1461211589902671</c:v>
                </c:pt>
                <c:pt idx="305">
                  <c:v>-3.9971802900805908</c:v>
                </c:pt>
                <c:pt idx="306">
                  <c:v>-5.6791831546095652</c:v>
                </c:pt>
                <c:pt idx="307">
                  <c:v>-6.1840663402191272</c:v>
                </c:pt>
                <c:pt idx="308">
                  <c:v>-2.5429697543861782</c:v>
                </c:pt>
                <c:pt idx="309">
                  <c:v>-2.5173919647595597</c:v>
                </c:pt>
                <c:pt idx="310">
                  <c:v>-4.7125331230673666</c:v>
                </c:pt>
                <c:pt idx="311">
                  <c:v>-7.5255156502249045</c:v>
                </c:pt>
                <c:pt idx="312">
                  <c:v>-8.9390784133549008</c:v>
                </c:pt>
                <c:pt idx="313">
                  <c:v>-8.5538908476251283</c:v>
                </c:pt>
                <c:pt idx="314">
                  <c:v>-8.1455672669765775</c:v>
                </c:pt>
                <c:pt idx="315">
                  <c:v>-6.8812642810936273</c:v>
                </c:pt>
                <c:pt idx="316">
                  <c:v>-3.8340420799661938</c:v>
                </c:pt>
                <c:pt idx="317">
                  <c:v>-13.673868014341824</c:v>
                </c:pt>
                <c:pt idx="318">
                  <c:v>-17.233949911254864</c:v>
                </c:pt>
                <c:pt idx="319">
                  <c:v>-8.8424705146603664</c:v>
                </c:pt>
                <c:pt idx="320">
                  <c:v>-11.28005153192407</c:v>
                </c:pt>
                <c:pt idx="321">
                  <c:v>-8.6576137444217647</c:v>
                </c:pt>
                <c:pt idx="322">
                  <c:v>-10.589272027518884</c:v>
                </c:pt>
                <c:pt idx="323">
                  <c:v>-9.4220723611544734</c:v>
                </c:pt>
                <c:pt idx="324">
                  <c:v>-17.637837668955321</c:v>
                </c:pt>
                <c:pt idx="325">
                  <c:v>-17.367501064233398</c:v>
                </c:pt>
                <c:pt idx="326">
                  <c:v>-10.639889365684363</c:v>
                </c:pt>
                <c:pt idx="327">
                  <c:v>-9.9493428921863085</c:v>
                </c:pt>
                <c:pt idx="328">
                  <c:v>-4.1601858345621077</c:v>
                </c:pt>
                <c:pt idx="329">
                  <c:v>-2.9661973650416988</c:v>
                </c:pt>
                <c:pt idx="330">
                  <c:v>1.645517901619924</c:v>
                </c:pt>
                <c:pt idx="331">
                  <c:v>-10.943721292072054</c:v>
                </c:pt>
                <c:pt idx="332">
                  <c:v>-16.314182327357852</c:v>
                </c:pt>
                <c:pt idx="333">
                  <c:v>-15.022450164273311</c:v>
                </c:pt>
                <c:pt idx="334">
                  <c:v>-17.508366962499139</c:v>
                </c:pt>
                <c:pt idx="335">
                  <c:v>-5.8449510306950847</c:v>
                </c:pt>
                <c:pt idx="336">
                  <c:v>-3.5518811817518525</c:v>
                </c:pt>
                <c:pt idx="337">
                  <c:v>-2.1788399227697419</c:v>
                </c:pt>
                <c:pt idx="338">
                  <c:v>-7.8418367909136988</c:v>
                </c:pt>
                <c:pt idx="339">
                  <c:v>-9.8420207020396671</c:v>
                </c:pt>
                <c:pt idx="340">
                  <c:v>-11.652537233497103</c:v>
                </c:pt>
                <c:pt idx="341">
                  <c:v>-15.800441764373417</c:v>
                </c:pt>
                <c:pt idx="342">
                  <c:v>-2.2505893359511662</c:v>
                </c:pt>
                <c:pt idx="343">
                  <c:v>-4.1081239938167116</c:v>
                </c:pt>
                <c:pt idx="344">
                  <c:v>-4.9367135967657259</c:v>
                </c:pt>
                <c:pt idx="345">
                  <c:v>-10.318980251373414</c:v>
                </c:pt>
                <c:pt idx="346">
                  <c:v>-9.68753007454354</c:v>
                </c:pt>
                <c:pt idx="347">
                  <c:v>-3.7744434122197315</c:v>
                </c:pt>
                <c:pt idx="348">
                  <c:v>-2.9647408082122353</c:v>
                </c:pt>
                <c:pt idx="349">
                  <c:v>-4.4622795718289732</c:v>
                </c:pt>
                <c:pt idx="350">
                  <c:v>-2.3881774515112966</c:v>
                </c:pt>
                <c:pt idx="351">
                  <c:v>-0.95520774181372359</c:v>
                </c:pt>
                <c:pt idx="352">
                  <c:v>-3.0922762499696841</c:v>
                </c:pt>
                <c:pt idx="353">
                  <c:v>-5.4242057493472817</c:v>
                </c:pt>
                <c:pt idx="354">
                  <c:v>0.76192679799048701</c:v>
                </c:pt>
                <c:pt idx="355">
                  <c:v>0.38542439493374492</c:v>
                </c:pt>
                <c:pt idx="356">
                  <c:v>2.0971815786718562</c:v>
                </c:pt>
                <c:pt idx="357">
                  <c:v>-0.44983016941449933</c:v>
                </c:pt>
                <c:pt idx="358">
                  <c:v>-7.3503310858835125</c:v>
                </c:pt>
                <c:pt idx="359">
                  <c:v>1.1023070282340401</c:v>
                </c:pt>
                <c:pt idx="360">
                  <c:v>5.3293583056058367</c:v>
                </c:pt>
                <c:pt idx="361">
                  <c:v>-2.4118471887955746</c:v>
                </c:pt>
                <c:pt idx="362">
                  <c:v>2.2882877844478178</c:v>
                </c:pt>
                <c:pt idx="363">
                  <c:v>1.7701001114938437</c:v>
                </c:pt>
                <c:pt idx="364">
                  <c:v>-1.2453437751807932</c:v>
                </c:pt>
                <c:pt idx="365">
                  <c:v>-17.479204255187717</c:v>
                </c:pt>
                <c:pt idx="366">
                  <c:v>-13.309432777027272</c:v>
                </c:pt>
                <c:pt idx="367">
                  <c:v>-10.34752773331558</c:v>
                </c:pt>
                <c:pt idx="368">
                  <c:v>-2.3689754170065815</c:v>
                </c:pt>
                <c:pt idx="369">
                  <c:v>-4.6300129992503685</c:v>
                </c:pt>
                <c:pt idx="370">
                  <c:v>-4.7379771839389422</c:v>
                </c:pt>
                <c:pt idx="371">
                  <c:v>-6.42252594955478</c:v>
                </c:pt>
                <c:pt idx="372">
                  <c:v>-1.8131089043792248</c:v>
                </c:pt>
                <c:pt idx="373">
                  <c:v>-9.2696271576307669</c:v>
                </c:pt>
                <c:pt idx="374">
                  <c:v>-11.750306884640624</c:v>
                </c:pt>
                <c:pt idx="375">
                  <c:v>-2.3552125279296776</c:v>
                </c:pt>
                <c:pt idx="376">
                  <c:v>-2.7509333943659939</c:v>
                </c:pt>
                <c:pt idx="377">
                  <c:v>-0.93387997502295317</c:v>
                </c:pt>
                <c:pt idx="378">
                  <c:v>-2.9963994036434793E-2</c:v>
                </c:pt>
                <c:pt idx="379">
                  <c:v>-8.7804131979096081</c:v>
                </c:pt>
                <c:pt idx="380">
                  <c:v>-12.807931845766724</c:v>
                </c:pt>
                <c:pt idx="381">
                  <c:v>-12.651263344697124</c:v>
                </c:pt>
                <c:pt idx="382">
                  <c:v>-8.0207983882875471</c:v>
                </c:pt>
                <c:pt idx="383">
                  <c:v>-12.758062017353264</c:v>
                </c:pt>
                <c:pt idx="384">
                  <c:v>-12.353553754456327</c:v>
                </c:pt>
                <c:pt idx="385">
                  <c:v>-12.703585770165803</c:v>
                </c:pt>
                <c:pt idx="386">
                  <c:v>-10.926391181227681</c:v>
                </c:pt>
                <c:pt idx="387">
                  <c:v>-15.391010348976607</c:v>
                </c:pt>
                <c:pt idx="388">
                  <c:v>-16.093070534317473</c:v>
                </c:pt>
                <c:pt idx="389">
                  <c:v>-7.5910816461302622</c:v>
                </c:pt>
                <c:pt idx="390">
                  <c:v>-13.880434861326867</c:v>
                </c:pt>
                <c:pt idx="391">
                  <c:v>-9.0238155435930896</c:v>
                </c:pt>
                <c:pt idx="392">
                  <c:v>-7.8753160454537667</c:v>
                </c:pt>
                <c:pt idx="393">
                  <c:v>-10.007793753177662</c:v>
                </c:pt>
                <c:pt idx="394">
                  <c:v>-14.479360302154012</c:v>
                </c:pt>
                <c:pt idx="395">
                  <c:v>-19.35125606168204</c:v>
                </c:pt>
                <c:pt idx="396">
                  <c:v>-7.968462332710879</c:v>
                </c:pt>
                <c:pt idx="397">
                  <c:v>-10.0729590215361</c:v>
                </c:pt>
                <c:pt idx="398">
                  <c:v>-11.618314932929716</c:v>
                </c:pt>
                <c:pt idx="399">
                  <c:v>-9.9681009413842148</c:v>
                </c:pt>
                <c:pt idx="400">
                  <c:v>-7.5669135841344808</c:v>
                </c:pt>
                <c:pt idx="401">
                  <c:v>-12.842930181600213</c:v>
                </c:pt>
                <c:pt idx="402">
                  <c:v>-9.7435804801929873</c:v>
                </c:pt>
                <c:pt idx="403">
                  <c:v>-7.6229676511388149</c:v>
                </c:pt>
                <c:pt idx="404">
                  <c:v>-9.0836938631811659</c:v>
                </c:pt>
                <c:pt idx="405">
                  <c:v>-9.2619776254391262</c:v>
                </c:pt>
                <c:pt idx="406">
                  <c:v>-9.2818332180416423</c:v>
                </c:pt>
                <c:pt idx="407">
                  <c:v>-7.8350040832246579</c:v>
                </c:pt>
                <c:pt idx="408">
                  <c:v>-11.427012262341114</c:v>
                </c:pt>
                <c:pt idx="409">
                  <c:v>-17.231640062560942</c:v>
                </c:pt>
                <c:pt idx="410">
                  <c:v>-3.6404331698223658</c:v>
                </c:pt>
                <c:pt idx="411">
                  <c:v>3.4801408719440174</c:v>
                </c:pt>
                <c:pt idx="412">
                  <c:v>-7.6703682614779067</c:v>
                </c:pt>
                <c:pt idx="413">
                  <c:v>-5.893069681831606</c:v>
                </c:pt>
                <c:pt idx="414">
                  <c:v>-2.7240176121999866</c:v>
                </c:pt>
                <c:pt idx="415">
                  <c:v>-7.8763517251947599</c:v>
                </c:pt>
                <c:pt idx="416">
                  <c:v>-13.457915457707388</c:v>
                </c:pt>
                <c:pt idx="417">
                  <c:v>-5.7545227239392798</c:v>
                </c:pt>
                <c:pt idx="418">
                  <c:v>-4.0051731914662048</c:v>
                </c:pt>
                <c:pt idx="419">
                  <c:v>-8.3296313520712779</c:v>
                </c:pt>
                <c:pt idx="420">
                  <c:v>-8.7371527722938378</c:v>
                </c:pt>
                <c:pt idx="421">
                  <c:v>-6.0684853415795601</c:v>
                </c:pt>
                <c:pt idx="422">
                  <c:v>-9.4809122936777115</c:v>
                </c:pt>
                <c:pt idx="423">
                  <c:v>-20.586332909708979</c:v>
                </c:pt>
                <c:pt idx="424">
                  <c:v>-8.37809573264847</c:v>
                </c:pt>
                <c:pt idx="425">
                  <c:v>-9.0938379543498797</c:v>
                </c:pt>
                <c:pt idx="426">
                  <c:v>-11.121888018840099</c:v>
                </c:pt>
                <c:pt idx="427">
                  <c:v>-9.866354890820487</c:v>
                </c:pt>
                <c:pt idx="428">
                  <c:v>-8.9535920750503557</c:v>
                </c:pt>
                <c:pt idx="429">
                  <c:v>-14.545985924215962</c:v>
                </c:pt>
                <c:pt idx="430">
                  <c:v>-18.698894303116969</c:v>
                </c:pt>
                <c:pt idx="431">
                  <c:v>-11.126258226219605</c:v>
                </c:pt>
                <c:pt idx="432">
                  <c:v>-9.4796197006365492</c:v>
                </c:pt>
                <c:pt idx="433">
                  <c:v>-10.267575567461709</c:v>
                </c:pt>
                <c:pt idx="434">
                  <c:v>-11.793333063075139</c:v>
                </c:pt>
                <c:pt idx="435">
                  <c:v>-12.83484493299243</c:v>
                </c:pt>
                <c:pt idx="436">
                  <c:v>-11.310268993713237</c:v>
                </c:pt>
                <c:pt idx="437">
                  <c:v>-15.692022084577737</c:v>
                </c:pt>
                <c:pt idx="438">
                  <c:v>-7.4493614878922445</c:v>
                </c:pt>
                <c:pt idx="439">
                  <c:v>-6.3735344189610883</c:v>
                </c:pt>
                <c:pt idx="440">
                  <c:v>-3.6139338999950552</c:v>
                </c:pt>
                <c:pt idx="441">
                  <c:v>-2.4467686032399936</c:v>
                </c:pt>
                <c:pt idx="442">
                  <c:v>11.319875896997365</c:v>
                </c:pt>
                <c:pt idx="443">
                  <c:v>9.2421819721157288</c:v>
                </c:pt>
                <c:pt idx="444">
                  <c:v>11.742955489010109</c:v>
                </c:pt>
                <c:pt idx="445">
                  <c:v>15.826684477356711</c:v>
                </c:pt>
                <c:pt idx="446">
                  <c:v>34.627035048354664</c:v>
                </c:pt>
                <c:pt idx="447">
                  <c:v>33.035829993942301</c:v>
                </c:pt>
                <c:pt idx="448">
                  <c:v>27.18173515067469</c:v>
                </c:pt>
                <c:pt idx="449">
                  <c:v>27.495517253958131</c:v>
                </c:pt>
                <c:pt idx="450">
                  <c:v>16.285626417438937</c:v>
                </c:pt>
                <c:pt idx="451">
                  <c:v>24.317683294029703</c:v>
                </c:pt>
                <c:pt idx="452">
                  <c:v>27.254166062156539</c:v>
                </c:pt>
                <c:pt idx="453">
                  <c:v>27.818417139272508</c:v>
                </c:pt>
                <c:pt idx="454">
                  <c:v>16.451672082182775</c:v>
                </c:pt>
                <c:pt idx="455">
                  <c:v>24.18340857503588</c:v>
                </c:pt>
                <c:pt idx="456">
                  <c:v>17.686263075602568</c:v>
                </c:pt>
                <c:pt idx="457">
                  <c:v>24.627507317028524</c:v>
                </c:pt>
                <c:pt idx="458">
                  <c:v>19.280002597671992</c:v>
                </c:pt>
                <c:pt idx="459">
                  <c:v>23.336862972810152</c:v>
                </c:pt>
                <c:pt idx="460">
                  <c:v>29.837531712539231</c:v>
                </c:pt>
                <c:pt idx="461">
                  <c:v>27.168528603626239</c:v>
                </c:pt>
                <c:pt idx="462">
                  <c:v>33.37007143245814</c:v>
                </c:pt>
                <c:pt idx="463">
                  <c:v>33.950408284219911</c:v>
                </c:pt>
                <c:pt idx="464">
                  <c:v>38.521399251408262</c:v>
                </c:pt>
                <c:pt idx="465">
                  <c:v>22.918954018031751</c:v>
                </c:pt>
                <c:pt idx="466">
                  <c:v>37.956157714190603</c:v>
                </c:pt>
                <c:pt idx="467">
                  <c:v>39.336407285036657</c:v>
                </c:pt>
                <c:pt idx="468">
                  <c:v>24.900566069203627</c:v>
                </c:pt>
                <c:pt idx="469">
                  <c:v>31.257417182751432</c:v>
                </c:pt>
                <c:pt idx="470">
                  <c:v>23.128551479321214</c:v>
                </c:pt>
                <c:pt idx="471">
                  <c:v>22.664217518850052</c:v>
                </c:pt>
                <c:pt idx="472">
                  <c:v>23.356319258895784</c:v>
                </c:pt>
                <c:pt idx="473">
                  <c:v>28.354037872661742</c:v>
                </c:pt>
                <c:pt idx="474">
                  <c:v>24.433127320355467</c:v>
                </c:pt>
                <c:pt idx="475">
                  <c:v>20.511334513863751</c:v>
                </c:pt>
                <c:pt idx="476">
                  <c:v>35.641058451335503</c:v>
                </c:pt>
                <c:pt idx="477">
                  <c:v>24.840584645571731</c:v>
                </c:pt>
                <c:pt idx="478">
                  <c:v>27.066482538268609</c:v>
                </c:pt>
                <c:pt idx="479">
                  <c:v>22.180285981168794</c:v>
                </c:pt>
                <c:pt idx="480">
                  <c:v>32.537005278243285</c:v>
                </c:pt>
                <c:pt idx="481">
                  <c:v>29.971923350175821</c:v>
                </c:pt>
                <c:pt idx="482">
                  <c:v>27.421396586842629</c:v>
                </c:pt>
                <c:pt idx="483">
                  <c:v>25.172754116215295</c:v>
                </c:pt>
                <c:pt idx="484">
                  <c:v>26.530263738261567</c:v>
                </c:pt>
                <c:pt idx="485">
                  <c:v>41.737334788923356</c:v>
                </c:pt>
                <c:pt idx="486">
                  <c:v>32.282449556474845</c:v>
                </c:pt>
                <c:pt idx="487">
                  <c:v>38.259448701797709</c:v>
                </c:pt>
                <c:pt idx="488">
                  <c:v>21.861668281633133</c:v>
                </c:pt>
                <c:pt idx="489">
                  <c:v>28.739689335895179</c:v>
                </c:pt>
                <c:pt idx="490">
                  <c:v>23.593913877540146</c:v>
                </c:pt>
                <c:pt idx="491">
                  <c:v>28.984734234208794</c:v>
                </c:pt>
                <c:pt idx="492">
                  <c:v>20.792303175960704</c:v>
                </c:pt>
                <c:pt idx="493">
                  <c:v>35.043591133178957</c:v>
                </c:pt>
                <c:pt idx="494">
                  <c:v>43.501540536935359</c:v>
                </c:pt>
                <c:pt idx="495">
                  <c:v>25.751618632967745</c:v>
                </c:pt>
                <c:pt idx="496">
                  <c:v>25.892872828508381</c:v>
                </c:pt>
                <c:pt idx="497">
                  <c:v>24.576326095090305</c:v>
                </c:pt>
                <c:pt idx="498">
                  <c:v>27.81140502168353</c:v>
                </c:pt>
                <c:pt idx="499">
                  <c:v>32.060586393763415</c:v>
                </c:pt>
                <c:pt idx="500">
                  <c:v>37.26984632017944</c:v>
                </c:pt>
                <c:pt idx="501">
                  <c:v>39.031420191979706</c:v>
                </c:pt>
                <c:pt idx="502">
                  <c:v>29.381378664444391</c:v>
                </c:pt>
                <c:pt idx="503">
                  <c:v>22.880948022597856</c:v>
                </c:pt>
                <c:pt idx="504">
                  <c:v>19.971483053236895</c:v>
                </c:pt>
                <c:pt idx="505">
                  <c:v>21.290984107716962</c:v>
                </c:pt>
                <c:pt idx="506">
                  <c:v>25.638517116326142</c:v>
                </c:pt>
                <c:pt idx="507">
                  <c:v>20.004477156903</c:v>
                </c:pt>
                <c:pt idx="508">
                  <c:v>31.484610188558719</c:v>
                </c:pt>
                <c:pt idx="509">
                  <c:v>22.407385306476836</c:v>
                </c:pt>
                <c:pt idx="510">
                  <c:v>19.298486655537239</c:v>
                </c:pt>
                <c:pt idx="511">
                  <c:v>20.746482327214895</c:v>
                </c:pt>
                <c:pt idx="512">
                  <c:v>18.975960910224245</c:v>
                </c:pt>
                <c:pt idx="513">
                  <c:v>15.319661197612302</c:v>
                </c:pt>
                <c:pt idx="514">
                  <c:v>21.798943161030163</c:v>
                </c:pt>
                <c:pt idx="515">
                  <c:v>33.696993664825008</c:v>
                </c:pt>
                <c:pt idx="516">
                  <c:v>29.86891672455166</c:v>
                </c:pt>
                <c:pt idx="517">
                  <c:v>25.185498910369038</c:v>
                </c:pt>
                <c:pt idx="518">
                  <c:v>8.066176110082603</c:v>
                </c:pt>
                <c:pt idx="519">
                  <c:v>12.116119404890032</c:v>
                </c:pt>
                <c:pt idx="520">
                  <c:v>16.266124311211438</c:v>
                </c:pt>
                <c:pt idx="521">
                  <c:v>20.208183438476635</c:v>
                </c:pt>
                <c:pt idx="522">
                  <c:v>23.42321389479341</c:v>
                </c:pt>
                <c:pt idx="523">
                  <c:v>15.19831904263695</c:v>
                </c:pt>
                <c:pt idx="524">
                  <c:v>14.096592451640538</c:v>
                </c:pt>
                <c:pt idx="525">
                  <c:v>14.847224021585712</c:v>
                </c:pt>
                <c:pt idx="526">
                  <c:v>29.617523863522482</c:v>
                </c:pt>
                <c:pt idx="527">
                  <c:v>17.227107613984412</c:v>
                </c:pt>
                <c:pt idx="528">
                  <c:v>18.033973766661166</c:v>
                </c:pt>
                <c:pt idx="529">
                  <c:v>31.251067790935871</c:v>
                </c:pt>
                <c:pt idx="530">
                  <c:v>14.816649787883026</c:v>
                </c:pt>
                <c:pt idx="531">
                  <c:v>16.821110173057651</c:v>
                </c:pt>
                <c:pt idx="532">
                  <c:v>18.410311381930153</c:v>
                </c:pt>
                <c:pt idx="533">
                  <c:v>14.05501996542271</c:v>
                </c:pt>
                <c:pt idx="534">
                  <c:v>9.6136778196257104</c:v>
                </c:pt>
                <c:pt idx="535">
                  <c:v>12.232793569893982</c:v>
                </c:pt>
                <c:pt idx="536">
                  <c:v>21.748883638633394</c:v>
                </c:pt>
                <c:pt idx="537">
                  <c:v>17.326668704164113</c:v>
                </c:pt>
                <c:pt idx="538">
                  <c:v>16.858536575932522</c:v>
                </c:pt>
                <c:pt idx="539">
                  <c:v>13.034685358257748</c:v>
                </c:pt>
                <c:pt idx="540">
                  <c:v>15.420785748251305</c:v>
                </c:pt>
                <c:pt idx="541">
                  <c:v>12.505712000974439</c:v>
                </c:pt>
                <c:pt idx="542">
                  <c:v>15.302274434101559</c:v>
                </c:pt>
                <c:pt idx="543">
                  <c:v>22.344973437992145</c:v>
                </c:pt>
                <c:pt idx="544">
                  <c:v>17.581301940802735</c:v>
                </c:pt>
                <c:pt idx="545">
                  <c:v>15.153158713417596</c:v>
                </c:pt>
                <c:pt idx="546">
                  <c:v>14.242404258519997</c:v>
                </c:pt>
                <c:pt idx="547">
                  <c:v>20.394432635870402</c:v>
                </c:pt>
                <c:pt idx="548">
                  <c:v>10.34318506638369</c:v>
                </c:pt>
                <c:pt idx="549">
                  <c:v>17.961798403191775</c:v>
                </c:pt>
                <c:pt idx="550">
                  <c:v>17.663573825302361</c:v>
                </c:pt>
                <c:pt idx="551">
                  <c:v>15.164656367705135</c:v>
                </c:pt>
                <c:pt idx="552">
                  <c:v>6.3889880450073395</c:v>
                </c:pt>
                <c:pt idx="553">
                  <c:v>6.8037749979458537</c:v>
                </c:pt>
                <c:pt idx="554">
                  <c:v>14.700974077906857</c:v>
                </c:pt>
                <c:pt idx="555">
                  <c:v>7.0857718737150597</c:v>
                </c:pt>
                <c:pt idx="556">
                  <c:v>7.6588784633762303</c:v>
                </c:pt>
                <c:pt idx="557">
                  <c:v>12.135148495423994</c:v>
                </c:pt>
                <c:pt idx="558">
                  <c:v>7.1651438669491396</c:v>
                </c:pt>
                <c:pt idx="559">
                  <c:v>2.6052580691185367</c:v>
                </c:pt>
                <c:pt idx="560">
                  <c:v>3.9777784859049254</c:v>
                </c:pt>
                <c:pt idx="561">
                  <c:v>12.305668779375704</c:v>
                </c:pt>
                <c:pt idx="562">
                  <c:v>-1.3255265307928548</c:v>
                </c:pt>
                <c:pt idx="563">
                  <c:v>-4.466821033996851</c:v>
                </c:pt>
                <c:pt idx="564">
                  <c:v>7.9083468448411116</c:v>
                </c:pt>
                <c:pt idx="565">
                  <c:v>5.5166334815042237</c:v>
                </c:pt>
                <c:pt idx="566">
                  <c:v>3.6482614199117802</c:v>
                </c:pt>
                <c:pt idx="567">
                  <c:v>4.6951983698221831</c:v>
                </c:pt>
                <c:pt idx="568">
                  <c:v>4.8545320981217222</c:v>
                </c:pt>
                <c:pt idx="569">
                  <c:v>1.7969352043455085</c:v>
                </c:pt>
                <c:pt idx="570">
                  <c:v>1.7222707682234586</c:v>
                </c:pt>
                <c:pt idx="571">
                  <c:v>7.644459982661771</c:v>
                </c:pt>
                <c:pt idx="572">
                  <c:v>4.8046688666685577</c:v>
                </c:pt>
                <c:pt idx="573">
                  <c:v>6.517761660750014</c:v>
                </c:pt>
                <c:pt idx="574">
                  <c:v>4.4610436986559989</c:v>
                </c:pt>
                <c:pt idx="575">
                  <c:v>4.340482521952298</c:v>
                </c:pt>
                <c:pt idx="576">
                  <c:v>5.5203547060434355</c:v>
                </c:pt>
                <c:pt idx="577">
                  <c:v>11.857798061046502</c:v>
                </c:pt>
                <c:pt idx="578">
                  <c:v>7.2970566628609541</c:v>
                </c:pt>
                <c:pt idx="579">
                  <c:v>3.9781034840976326</c:v>
                </c:pt>
                <c:pt idx="580">
                  <c:v>5.1588084736002884</c:v>
                </c:pt>
                <c:pt idx="581">
                  <c:v>7.282385273424361</c:v>
                </c:pt>
                <c:pt idx="582">
                  <c:v>5.8874338236672514</c:v>
                </c:pt>
                <c:pt idx="583">
                  <c:v>6.3247706247993829</c:v>
                </c:pt>
                <c:pt idx="584">
                  <c:v>6.3831776521206489</c:v>
                </c:pt>
                <c:pt idx="585">
                  <c:v>13.227412888150308</c:v>
                </c:pt>
                <c:pt idx="586">
                  <c:v>6.0461065665621998</c:v>
                </c:pt>
                <c:pt idx="587">
                  <c:v>6.1028522626056061</c:v>
                </c:pt>
                <c:pt idx="588">
                  <c:v>5.1541556057657703</c:v>
                </c:pt>
                <c:pt idx="589">
                  <c:v>5.5264663989868454</c:v>
                </c:pt>
                <c:pt idx="590">
                  <c:v>9.9514637515620983</c:v>
                </c:pt>
                <c:pt idx="591">
                  <c:v>13.068149950570922</c:v>
                </c:pt>
                <c:pt idx="592">
                  <c:v>4.1751514284136242</c:v>
                </c:pt>
                <c:pt idx="593">
                  <c:v>4.7333195566783717</c:v>
                </c:pt>
                <c:pt idx="594">
                  <c:v>5.872067226671156</c:v>
                </c:pt>
                <c:pt idx="595">
                  <c:v>8.2751020667209829</c:v>
                </c:pt>
                <c:pt idx="596">
                  <c:v>4.6360797238984901</c:v>
                </c:pt>
                <c:pt idx="597">
                  <c:v>12.159423176586158</c:v>
                </c:pt>
                <c:pt idx="598">
                  <c:v>9.7081637291576968</c:v>
                </c:pt>
                <c:pt idx="599">
                  <c:v>6.0401822489144745</c:v>
                </c:pt>
                <c:pt idx="600">
                  <c:v>4.8504559757171926</c:v>
                </c:pt>
                <c:pt idx="601">
                  <c:v>5.2928235442563123</c:v>
                </c:pt>
                <c:pt idx="602">
                  <c:v>0.92146820250983563</c:v>
                </c:pt>
                <c:pt idx="603">
                  <c:v>1.9486245846516601</c:v>
                </c:pt>
                <c:pt idx="604">
                  <c:v>4.5158814832680374</c:v>
                </c:pt>
                <c:pt idx="605">
                  <c:v>4.9059142701532066</c:v>
                </c:pt>
                <c:pt idx="606">
                  <c:v>6.1414181863580088</c:v>
                </c:pt>
                <c:pt idx="607">
                  <c:v>5.4700965323317865</c:v>
                </c:pt>
                <c:pt idx="608">
                  <c:v>4.6840121326491175</c:v>
                </c:pt>
                <c:pt idx="609">
                  <c:v>4.6463784483957689</c:v>
                </c:pt>
                <c:pt idx="610">
                  <c:v>3.5574998246931906</c:v>
                </c:pt>
                <c:pt idx="611">
                  <c:v>0.70910276412969908</c:v>
                </c:pt>
                <c:pt idx="612">
                  <c:v>6.5561242068453698</c:v>
                </c:pt>
                <c:pt idx="613">
                  <c:v>7.2358965342265238</c:v>
                </c:pt>
                <c:pt idx="614">
                  <c:v>4.2958177408935185</c:v>
                </c:pt>
                <c:pt idx="615">
                  <c:v>4.2384781817380661</c:v>
                </c:pt>
                <c:pt idx="616">
                  <c:v>5.0856804931919815</c:v>
                </c:pt>
                <c:pt idx="617">
                  <c:v>3.4584176729214779</c:v>
                </c:pt>
                <c:pt idx="618">
                  <c:v>5.2799354509634222</c:v>
                </c:pt>
                <c:pt idx="619">
                  <c:v>6.2581058687526543</c:v>
                </c:pt>
                <c:pt idx="620">
                  <c:v>3.668485703199758</c:v>
                </c:pt>
                <c:pt idx="621">
                  <c:v>3.2733116020343034</c:v>
                </c:pt>
                <c:pt idx="622">
                  <c:v>1.9202674343446353</c:v>
                </c:pt>
                <c:pt idx="623">
                  <c:v>2.0431363665743993</c:v>
                </c:pt>
                <c:pt idx="624">
                  <c:v>4.4245016014340548</c:v>
                </c:pt>
                <c:pt idx="625">
                  <c:v>2.2120685110678573</c:v>
                </c:pt>
                <c:pt idx="626">
                  <c:v>7.0575043820701771</c:v>
                </c:pt>
                <c:pt idx="627">
                  <c:v>13.512448577047852</c:v>
                </c:pt>
                <c:pt idx="628">
                  <c:v>6.7747575532978175</c:v>
                </c:pt>
                <c:pt idx="629">
                  <c:v>5.5949650838196829</c:v>
                </c:pt>
                <c:pt idx="630">
                  <c:v>3.3935141469347028</c:v>
                </c:pt>
                <c:pt idx="631">
                  <c:v>5.853152203089107</c:v>
                </c:pt>
                <c:pt idx="632">
                  <c:v>3.5471340602507424</c:v>
                </c:pt>
                <c:pt idx="633">
                  <c:v>3.887499698151418</c:v>
                </c:pt>
                <c:pt idx="634">
                  <c:v>7.3532004471564401</c:v>
                </c:pt>
                <c:pt idx="635">
                  <c:v>7.4341964998128764</c:v>
                </c:pt>
                <c:pt idx="636">
                  <c:v>5.418326744722072</c:v>
                </c:pt>
                <c:pt idx="637">
                  <c:v>3.089682934530857</c:v>
                </c:pt>
                <c:pt idx="638">
                  <c:v>6.8659850055828509</c:v>
                </c:pt>
                <c:pt idx="639">
                  <c:v>6.104974800176886</c:v>
                </c:pt>
                <c:pt idx="640">
                  <c:v>-0.59473172199756841</c:v>
                </c:pt>
                <c:pt idx="641">
                  <c:v>4.2250228139174171</c:v>
                </c:pt>
                <c:pt idx="642">
                  <c:v>8.5406852386378223</c:v>
                </c:pt>
                <c:pt idx="643">
                  <c:v>3.2402105708639017</c:v>
                </c:pt>
                <c:pt idx="644">
                  <c:v>3.194288142995926</c:v>
                </c:pt>
                <c:pt idx="645">
                  <c:v>3.5927593597508056</c:v>
                </c:pt>
                <c:pt idx="646">
                  <c:v>4.2048980444979218</c:v>
                </c:pt>
                <c:pt idx="647">
                  <c:v>1.0985430744966589</c:v>
                </c:pt>
                <c:pt idx="648">
                  <c:v>7.1729133042476958</c:v>
                </c:pt>
                <c:pt idx="649">
                  <c:v>4.2619691882638442</c:v>
                </c:pt>
                <c:pt idx="650">
                  <c:v>5.5225804115585406</c:v>
                </c:pt>
                <c:pt idx="651">
                  <c:v>3.5164492216782306</c:v>
                </c:pt>
                <c:pt idx="652">
                  <c:v>3.8804541792231482</c:v>
                </c:pt>
                <c:pt idx="653">
                  <c:v>3.8585727671572267</c:v>
                </c:pt>
                <c:pt idx="654">
                  <c:v>6.22355870799176</c:v>
                </c:pt>
                <c:pt idx="655">
                  <c:v>5.0595684745109404</c:v>
                </c:pt>
                <c:pt idx="656">
                  <c:v>4.8240699961121267</c:v>
                </c:pt>
                <c:pt idx="657">
                  <c:v>3.4022228212385532</c:v>
                </c:pt>
                <c:pt idx="658">
                  <c:v>0.22973342094014215</c:v>
                </c:pt>
                <c:pt idx="659">
                  <c:v>6.3497294323985569</c:v>
                </c:pt>
                <c:pt idx="660">
                  <c:v>3.4989484043251822</c:v>
                </c:pt>
                <c:pt idx="661">
                  <c:v>5.129473678129969</c:v>
                </c:pt>
                <c:pt idx="662">
                  <c:v>1.5532895155745376</c:v>
                </c:pt>
                <c:pt idx="663">
                  <c:v>2.6965076611572627</c:v>
                </c:pt>
                <c:pt idx="664">
                  <c:v>-5.989500377567647E-2</c:v>
                </c:pt>
                <c:pt idx="665">
                  <c:v>1.882897377667287</c:v>
                </c:pt>
                <c:pt idx="666">
                  <c:v>6.7029978057781285</c:v>
                </c:pt>
                <c:pt idx="667">
                  <c:v>5.6770497955780606</c:v>
                </c:pt>
                <c:pt idx="668">
                  <c:v>7.7979700880532237</c:v>
                </c:pt>
                <c:pt idx="669">
                  <c:v>10.300299572663905</c:v>
                </c:pt>
                <c:pt idx="670">
                  <c:v>2.6632876461458497</c:v>
                </c:pt>
                <c:pt idx="671">
                  <c:v>3.72228723112103</c:v>
                </c:pt>
                <c:pt idx="672">
                  <c:v>4.2103714986300602</c:v>
                </c:pt>
                <c:pt idx="673">
                  <c:v>3.7755173081939515</c:v>
                </c:pt>
                <c:pt idx="674">
                  <c:v>6.7021686381505559</c:v>
                </c:pt>
                <c:pt idx="675">
                  <c:v>7.1708957482216169</c:v>
                </c:pt>
                <c:pt idx="676">
                  <c:v>6.8356159403463375</c:v>
                </c:pt>
                <c:pt idx="677">
                  <c:v>5.7196620258430366</c:v>
                </c:pt>
                <c:pt idx="678">
                  <c:v>5.1930204581521764</c:v>
                </c:pt>
                <c:pt idx="679">
                  <c:v>5.9511823734046114</c:v>
                </c:pt>
                <c:pt idx="680">
                  <c:v>4.6500026159958363</c:v>
                </c:pt>
                <c:pt idx="681">
                  <c:v>3.9942709256461773</c:v>
                </c:pt>
                <c:pt idx="682">
                  <c:v>19.705580740674133</c:v>
                </c:pt>
                <c:pt idx="683">
                  <c:v>13.359191916863727</c:v>
                </c:pt>
                <c:pt idx="684">
                  <c:v>5.5881071159930524</c:v>
                </c:pt>
                <c:pt idx="685">
                  <c:v>7.4782818906656265</c:v>
                </c:pt>
                <c:pt idx="686">
                  <c:v>5.9325987249266259</c:v>
                </c:pt>
                <c:pt idx="687">
                  <c:v>7.970826743866545</c:v>
                </c:pt>
                <c:pt idx="688">
                  <c:v>3.7804314305371434</c:v>
                </c:pt>
                <c:pt idx="689">
                  <c:v>22.537734592558092</c:v>
                </c:pt>
                <c:pt idx="690">
                  <c:v>14.239240072528268</c:v>
                </c:pt>
                <c:pt idx="691">
                  <c:v>8.2282836985282888</c:v>
                </c:pt>
                <c:pt idx="692">
                  <c:v>6.7635972441036758</c:v>
                </c:pt>
                <c:pt idx="693">
                  <c:v>6.3250761825950352</c:v>
                </c:pt>
                <c:pt idx="694">
                  <c:v>9.8146733903809817</c:v>
                </c:pt>
                <c:pt idx="695">
                  <c:v>3.4619206093100883</c:v>
                </c:pt>
                <c:pt idx="696">
                  <c:v>19.83700200988714</c:v>
                </c:pt>
                <c:pt idx="697">
                  <c:v>15.596553659600129</c:v>
                </c:pt>
                <c:pt idx="698">
                  <c:v>17.738061379560328</c:v>
                </c:pt>
                <c:pt idx="699">
                  <c:v>21.835283023612714</c:v>
                </c:pt>
                <c:pt idx="700">
                  <c:v>5.6658432928388782</c:v>
                </c:pt>
                <c:pt idx="701">
                  <c:v>3.7151523852278534</c:v>
                </c:pt>
                <c:pt idx="702">
                  <c:v>3.7871149993041855</c:v>
                </c:pt>
                <c:pt idx="703">
                  <c:v>13.974978188981288</c:v>
                </c:pt>
                <c:pt idx="704">
                  <c:v>0.10049069624793949</c:v>
                </c:pt>
                <c:pt idx="705">
                  <c:v>12.685228306488913</c:v>
                </c:pt>
                <c:pt idx="706">
                  <c:v>17.302337948363121</c:v>
                </c:pt>
                <c:pt idx="707">
                  <c:v>-1.2439449384042398</c:v>
                </c:pt>
                <c:pt idx="708">
                  <c:v>0.15228736127550435</c:v>
                </c:pt>
                <c:pt idx="709">
                  <c:v>-0.56891162830355779</c:v>
                </c:pt>
                <c:pt idx="710">
                  <c:v>7.9407195801664026</c:v>
                </c:pt>
                <c:pt idx="711">
                  <c:v>12.263368859245922</c:v>
                </c:pt>
                <c:pt idx="712">
                  <c:v>3.3964261164867353</c:v>
                </c:pt>
                <c:pt idx="713">
                  <c:v>1.9070859882095528</c:v>
                </c:pt>
                <c:pt idx="714">
                  <c:v>0.452109832836321</c:v>
                </c:pt>
                <c:pt idx="715">
                  <c:v>1.0164153249420407</c:v>
                </c:pt>
                <c:pt idx="716">
                  <c:v>1.0900857493789928</c:v>
                </c:pt>
                <c:pt idx="717">
                  <c:v>6.1334716910549538</c:v>
                </c:pt>
                <c:pt idx="718">
                  <c:v>10.864470088052382</c:v>
                </c:pt>
                <c:pt idx="719">
                  <c:v>1.7615108921298619</c:v>
                </c:pt>
                <c:pt idx="720">
                  <c:v>-2.6820165899487605</c:v>
                </c:pt>
                <c:pt idx="721">
                  <c:v>-2.2929181768565368</c:v>
                </c:pt>
                <c:pt idx="722">
                  <c:v>0.18277037883618019</c:v>
                </c:pt>
                <c:pt idx="723">
                  <c:v>6.2421033165359319</c:v>
                </c:pt>
                <c:pt idx="724">
                  <c:v>9.1710382025892585</c:v>
                </c:pt>
                <c:pt idx="725">
                  <c:v>0.70840971402202502</c:v>
                </c:pt>
                <c:pt idx="726">
                  <c:v>0.89214495411898131</c:v>
                </c:pt>
                <c:pt idx="727">
                  <c:v>-4.2681308793978729</c:v>
                </c:pt>
                <c:pt idx="728">
                  <c:v>-3.6758989710061574</c:v>
                </c:pt>
                <c:pt idx="729">
                  <c:v>-3.6704301761184719</c:v>
                </c:pt>
                <c:pt idx="730">
                  <c:v>9.0306784664895883</c:v>
                </c:pt>
                <c:pt idx="731">
                  <c:v>-0.41293798852905195</c:v>
                </c:pt>
                <c:pt idx="732">
                  <c:v>6.7725939602885195</c:v>
                </c:pt>
                <c:pt idx="733">
                  <c:v>-0.25880492390861487</c:v>
                </c:pt>
                <c:pt idx="734">
                  <c:v>-3.8640655678659699</c:v>
                </c:pt>
                <c:pt idx="735">
                  <c:v>-0.714344584232669</c:v>
                </c:pt>
                <c:pt idx="736">
                  <c:v>-1.4718037160819972</c:v>
                </c:pt>
                <c:pt idx="737">
                  <c:v>-7.8894245243982075</c:v>
                </c:pt>
                <c:pt idx="738">
                  <c:v>3.7778949113108884</c:v>
                </c:pt>
                <c:pt idx="739">
                  <c:v>3.1039091509899448</c:v>
                </c:pt>
                <c:pt idx="740">
                  <c:v>-4.4003756080488197</c:v>
                </c:pt>
                <c:pt idx="741">
                  <c:v>-6.1439379683369051</c:v>
                </c:pt>
                <c:pt idx="742">
                  <c:v>-4.0402627174558363</c:v>
                </c:pt>
                <c:pt idx="743">
                  <c:v>-3.8190832049073351</c:v>
                </c:pt>
                <c:pt idx="744">
                  <c:v>2.6562496862718779</c:v>
                </c:pt>
                <c:pt idx="745">
                  <c:v>1.7586472704875145</c:v>
                </c:pt>
                <c:pt idx="746">
                  <c:v>1.9177766088850365</c:v>
                </c:pt>
                <c:pt idx="747">
                  <c:v>5.9065377622953443</c:v>
                </c:pt>
                <c:pt idx="748">
                  <c:v>6.1599740591892607</c:v>
                </c:pt>
                <c:pt idx="749">
                  <c:v>8.6678230244721348</c:v>
                </c:pt>
                <c:pt idx="750">
                  <c:v>11.797044686914765</c:v>
                </c:pt>
                <c:pt idx="751">
                  <c:v>6.8342990260762999</c:v>
                </c:pt>
                <c:pt idx="752">
                  <c:v>17.4201913116698</c:v>
                </c:pt>
                <c:pt idx="753">
                  <c:v>14.612177255051117</c:v>
                </c:pt>
                <c:pt idx="754">
                  <c:v>6.0559830122712794</c:v>
                </c:pt>
                <c:pt idx="755">
                  <c:v>8.7850598975852137</c:v>
                </c:pt>
                <c:pt idx="756">
                  <c:v>8.7233547586671349</c:v>
                </c:pt>
                <c:pt idx="757">
                  <c:v>7.0050238736946584</c:v>
                </c:pt>
                <c:pt idx="758">
                  <c:v>6.8337880403524247</c:v>
                </c:pt>
                <c:pt idx="759">
                  <c:v>15.068547207266002</c:v>
                </c:pt>
                <c:pt idx="760">
                  <c:v>13.764843802214219</c:v>
                </c:pt>
                <c:pt idx="761">
                  <c:v>4.2623772580979153</c:v>
                </c:pt>
                <c:pt idx="762">
                  <c:v>5.3081761555153353</c:v>
                </c:pt>
                <c:pt idx="763">
                  <c:v>11.924613956321544</c:v>
                </c:pt>
                <c:pt idx="764">
                  <c:v>9.5404977877846022</c:v>
                </c:pt>
                <c:pt idx="765">
                  <c:v>9.5377096222733009</c:v>
                </c:pt>
                <c:pt idx="766">
                  <c:v>17.421924323936707</c:v>
                </c:pt>
                <c:pt idx="767">
                  <c:v>17.184915821510391</c:v>
                </c:pt>
                <c:pt idx="768">
                  <c:v>5.4976520786848493</c:v>
                </c:pt>
                <c:pt idx="769">
                  <c:v>5.5821036843561851</c:v>
                </c:pt>
                <c:pt idx="770">
                  <c:v>9.8446971894420994</c:v>
                </c:pt>
                <c:pt idx="771">
                  <c:v>8.3325062543852884</c:v>
                </c:pt>
                <c:pt idx="772">
                  <c:v>7.1501584989263902</c:v>
                </c:pt>
                <c:pt idx="773">
                  <c:v>16.591518675085808</c:v>
                </c:pt>
                <c:pt idx="774">
                  <c:v>26.736947174434111</c:v>
                </c:pt>
                <c:pt idx="775">
                  <c:v>9.1919103662398083</c:v>
                </c:pt>
                <c:pt idx="776">
                  <c:v>-1.493189606113015</c:v>
                </c:pt>
                <c:pt idx="777">
                  <c:v>10.318915721637586</c:v>
                </c:pt>
                <c:pt idx="778">
                  <c:v>6.4581433015328118</c:v>
                </c:pt>
                <c:pt idx="779">
                  <c:v>5.3914979277332833</c:v>
                </c:pt>
                <c:pt idx="780">
                  <c:v>14.827282305501846</c:v>
                </c:pt>
                <c:pt idx="781">
                  <c:v>21.156723142005212</c:v>
                </c:pt>
                <c:pt idx="782">
                  <c:v>3.5409185832775436</c:v>
                </c:pt>
                <c:pt idx="783">
                  <c:v>7.9743669721875987</c:v>
                </c:pt>
                <c:pt idx="784">
                  <c:v>11.223566279779458</c:v>
                </c:pt>
                <c:pt idx="785">
                  <c:v>10.965097876457142</c:v>
                </c:pt>
                <c:pt idx="786">
                  <c:v>10.986332942469074</c:v>
                </c:pt>
                <c:pt idx="787">
                  <c:v>11.968528023496003</c:v>
                </c:pt>
                <c:pt idx="788">
                  <c:v>28.489724669625904</c:v>
                </c:pt>
                <c:pt idx="789">
                  <c:v>13.469352336354023</c:v>
                </c:pt>
                <c:pt idx="790">
                  <c:v>6.9456190285882506</c:v>
                </c:pt>
                <c:pt idx="791">
                  <c:v>16.230287180895097</c:v>
                </c:pt>
                <c:pt idx="792">
                  <c:v>15.915317351231199</c:v>
                </c:pt>
                <c:pt idx="793">
                  <c:v>13.471480238416206</c:v>
                </c:pt>
                <c:pt idx="794">
                  <c:v>20.680513525495783</c:v>
                </c:pt>
                <c:pt idx="795">
                  <c:v>32.402919347640619</c:v>
                </c:pt>
                <c:pt idx="796">
                  <c:v>10.963498957894865</c:v>
                </c:pt>
                <c:pt idx="797">
                  <c:v>8.4404191136896287</c:v>
                </c:pt>
                <c:pt idx="798">
                  <c:v>11.561639278471487</c:v>
                </c:pt>
                <c:pt idx="799">
                  <c:v>13.197195538229488</c:v>
                </c:pt>
                <c:pt idx="800">
                  <c:v>16.476609122564206</c:v>
                </c:pt>
                <c:pt idx="801">
                  <c:v>15.870127426207468</c:v>
                </c:pt>
                <c:pt idx="802">
                  <c:v>25.410178223858605</c:v>
                </c:pt>
                <c:pt idx="803">
                  <c:v>6.899429916084145</c:v>
                </c:pt>
                <c:pt idx="804">
                  <c:v>8.1457999502353022</c:v>
                </c:pt>
                <c:pt idx="805">
                  <c:v>7.3871422045695931</c:v>
                </c:pt>
                <c:pt idx="806">
                  <c:v>7.2834914294262108</c:v>
                </c:pt>
                <c:pt idx="807">
                  <c:v>9.8859529275423963</c:v>
                </c:pt>
                <c:pt idx="808">
                  <c:v>12.520718709074639</c:v>
                </c:pt>
                <c:pt idx="809">
                  <c:v>23.054758987508638</c:v>
                </c:pt>
                <c:pt idx="810">
                  <c:v>8.059082998869961</c:v>
                </c:pt>
                <c:pt idx="811">
                  <c:v>4.092421844897105</c:v>
                </c:pt>
                <c:pt idx="812">
                  <c:v>7.0004514244240541</c:v>
                </c:pt>
                <c:pt idx="813">
                  <c:v>7.0505903176346161</c:v>
                </c:pt>
                <c:pt idx="814">
                  <c:v>7.1010167045859385</c:v>
                </c:pt>
                <c:pt idx="815">
                  <c:v>11.585639657973225</c:v>
                </c:pt>
                <c:pt idx="816">
                  <c:v>18.192708594444504</c:v>
                </c:pt>
                <c:pt idx="817">
                  <c:v>5.0174447211374096</c:v>
                </c:pt>
                <c:pt idx="818">
                  <c:v>4.496708977841104</c:v>
                </c:pt>
                <c:pt idx="819">
                  <c:v>10.008367738254503</c:v>
                </c:pt>
                <c:pt idx="820">
                  <c:v>3.9164286458196922</c:v>
                </c:pt>
                <c:pt idx="821">
                  <c:v>23.695672956838322</c:v>
                </c:pt>
                <c:pt idx="822">
                  <c:v>9.5735671969713731</c:v>
                </c:pt>
                <c:pt idx="823">
                  <c:v>14.93372141502692</c:v>
                </c:pt>
                <c:pt idx="824">
                  <c:v>6.1858876213099068</c:v>
                </c:pt>
                <c:pt idx="825">
                  <c:v>12.025721644122777</c:v>
                </c:pt>
                <c:pt idx="826">
                  <c:v>14.094621658371778</c:v>
                </c:pt>
                <c:pt idx="827">
                  <c:v>8.3737390890885042</c:v>
                </c:pt>
                <c:pt idx="828">
                  <c:v>11.630448273354494</c:v>
                </c:pt>
                <c:pt idx="829">
                  <c:v>12.482960283490126</c:v>
                </c:pt>
                <c:pt idx="830">
                  <c:v>11.20179112223834</c:v>
                </c:pt>
                <c:pt idx="831">
                  <c:v>10.724092367263234</c:v>
                </c:pt>
                <c:pt idx="832">
                  <c:v>11.206421776097104</c:v>
                </c:pt>
                <c:pt idx="833">
                  <c:v>5.7326488473393828</c:v>
                </c:pt>
                <c:pt idx="834">
                  <c:v>4.1313448745576107</c:v>
                </c:pt>
                <c:pt idx="835">
                  <c:v>14.970692175054086</c:v>
                </c:pt>
                <c:pt idx="836">
                  <c:v>19.855599583061284</c:v>
                </c:pt>
                <c:pt idx="837">
                  <c:v>31.590219979122516</c:v>
                </c:pt>
                <c:pt idx="838">
                  <c:v>-2.4200007182022278</c:v>
                </c:pt>
                <c:pt idx="839">
                  <c:v>4.2754562994199112</c:v>
                </c:pt>
                <c:pt idx="840">
                  <c:v>6.5607192645325716</c:v>
                </c:pt>
                <c:pt idx="841">
                  <c:v>5.7324978029351392</c:v>
                </c:pt>
                <c:pt idx="842">
                  <c:v>12.739081985165432</c:v>
                </c:pt>
                <c:pt idx="843">
                  <c:v>7.3929551977408812</c:v>
                </c:pt>
                <c:pt idx="844">
                  <c:v>11.492561313805011</c:v>
                </c:pt>
                <c:pt idx="845">
                  <c:v>3.1490171453341405</c:v>
                </c:pt>
                <c:pt idx="846">
                  <c:v>4.3188551215582276</c:v>
                </c:pt>
                <c:pt idx="847">
                  <c:v>1.5690025311712006</c:v>
                </c:pt>
                <c:pt idx="848">
                  <c:v>0.39367507201904728</c:v>
                </c:pt>
                <c:pt idx="849">
                  <c:v>6.2297064637020361</c:v>
                </c:pt>
                <c:pt idx="850">
                  <c:v>3.015071704220841</c:v>
                </c:pt>
                <c:pt idx="851">
                  <c:v>5.3654812649470278</c:v>
                </c:pt>
                <c:pt idx="852">
                  <c:v>3.2221448726891189</c:v>
                </c:pt>
                <c:pt idx="853">
                  <c:v>2.2546531380592829</c:v>
                </c:pt>
                <c:pt idx="854">
                  <c:v>3.1292094918453945</c:v>
                </c:pt>
                <c:pt idx="855">
                  <c:v>1.3305188782141437</c:v>
                </c:pt>
                <c:pt idx="856">
                  <c:v>9.604226744871017</c:v>
                </c:pt>
                <c:pt idx="857">
                  <c:v>6.5764397564550068</c:v>
                </c:pt>
                <c:pt idx="858">
                  <c:v>2.5757634184087856</c:v>
                </c:pt>
                <c:pt idx="859">
                  <c:v>3.5066285836738955</c:v>
                </c:pt>
                <c:pt idx="860">
                  <c:v>3.1434584412196993</c:v>
                </c:pt>
                <c:pt idx="861">
                  <c:v>1.5324657560064048</c:v>
                </c:pt>
                <c:pt idx="862">
                  <c:v>9.0855914231885437E-3</c:v>
                </c:pt>
                <c:pt idx="863">
                  <c:v>5.157194759225141</c:v>
                </c:pt>
                <c:pt idx="864">
                  <c:v>-0.65865791419289743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Semanais'!$Y$9:$Y$873</c:f>
              <c:strCache>
                <c:ptCount val="86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64">
                  <c:v>15-05-2022</c:v>
                </c:pt>
              </c:strCache>
            </c:strRef>
          </c:cat>
          <c:val>
            <c:numRef>
              <c:f>'Indicadores Semanais'!$AA$9:$AA$873</c:f>
              <c:numCache>
                <c:formatCode>0.0</c:formatCode>
                <c:ptCount val="865"/>
                <c:pt idx="0">
                  <c:v>0.60391652303191079</c:v>
                </c:pt>
                <c:pt idx="1">
                  <c:v>1.272996196311837</c:v>
                </c:pt>
                <c:pt idx="2">
                  <c:v>1.0042881089999367</c:v>
                </c:pt>
                <c:pt idx="3">
                  <c:v>0.33872314519164587</c:v>
                </c:pt>
                <c:pt idx="4">
                  <c:v>0.10221553984613821</c:v>
                </c:pt>
                <c:pt idx="5">
                  <c:v>0.46761234457297479</c:v>
                </c:pt>
                <c:pt idx="6">
                  <c:v>0.92390897255127413</c:v>
                </c:pt>
                <c:pt idx="7">
                  <c:v>1.5574842776799216</c:v>
                </c:pt>
                <c:pt idx="8">
                  <c:v>1.6953538590838504</c:v>
                </c:pt>
                <c:pt idx="9">
                  <c:v>1.9674784178310671</c:v>
                </c:pt>
                <c:pt idx="10">
                  <c:v>2.1918192776629986</c:v>
                </c:pt>
                <c:pt idx="11">
                  <c:v>2.281596131357337</c:v>
                </c:pt>
                <c:pt idx="12">
                  <c:v>2.0223906278484827</c:v>
                </c:pt>
                <c:pt idx="13">
                  <c:v>1.8564772830700551</c:v>
                </c:pt>
                <c:pt idx="14">
                  <c:v>1.4616269843823653</c:v>
                </c:pt>
                <c:pt idx="15">
                  <c:v>1.2976433252055635</c:v>
                </c:pt>
                <c:pt idx="16">
                  <c:v>1.589814034813491</c:v>
                </c:pt>
                <c:pt idx="17">
                  <c:v>1.70877929506862</c:v>
                </c:pt>
                <c:pt idx="18">
                  <c:v>1.6266067725690541</c:v>
                </c:pt>
                <c:pt idx="19">
                  <c:v>1.848000854146536</c:v>
                </c:pt>
                <c:pt idx="20">
                  <c:v>2.4130013825534777</c:v>
                </c:pt>
                <c:pt idx="21">
                  <c:v>3.0919050555383367</c:v>
                </c:pt>
                <c:pt idx="22">
                  <c:v>3.5710319716620362</c:v>
                </c:pt>
                <c:pt idx="23">
                  <c:v>3.3124763535530244</c:v>
                </c:pt>
                <c:pt idx="24">
                  <c:v>3.1472785384297803</c:v>
                </c:pt>
                <c:pt idx="25">
                  <c:v>3.2709061295794255</c:v>
                </c:pt>
                <c:pt idx="26">
                  <c:v>3.23098721496561</c:v>
                </c:pt>
                <c:pt idx="27">
                  <c:v>2.8400971903184145</c:v>
                </c:pt>
                <c:pt idx="28">
                  <c:v>2.4106615424747813</c:v>
                </c:pt>
                <c:pt idx="29">
                  <c:v>1.4257983780573207</c:v>
                </c:pt>
                <c:pt idx="30">
                  <c:v>0.92170102589290803</c:v>
                </c:pt>
                <c:pt idx="31">
                  <c:v>0.34907075436415747</c:v>
                </c:pt>
                <c:pt idx="32">
                  <c:v>-0.51892576173952654</c:v>
                </c:pt>
                <c:pt idx="33">
                  <c:v>-1.1538655365174104</c:v>
                </c:pt>
                <c:pt idx="34">
                  <c:v>-1.4939128158745754</c:v>
                </c:pt>
                <c:pt idx="35">
                  <c:v>-2.0659763818768835</c:v>
                </c:pt>
                <c:pt idx="36">
                  <c:v>-2.0584205537266653</c:v>
                </c:pt>
                <c:pt idx="37">
                  <c:v>-1.8044631226510519</c:v>
                </c:pt>
                <c:pt idx="38">
                  <c:v>-1.5461489642402182</c:v>
                </c:pt>
                <c:pt idx="39">
                  <c:v>-0.24196258197057027</c:v>
                </c:pt>
                <c:pt idx="40">
                  <c:v>0.76414720457425445</c:v>
                </c:pt>
                <c:pt idx="41">
                  <c:v>0.86000307374586138</c:v>
                </c:pt>
                <c:pt idx="42">
                  <c:v>1.3296355643103668</c:v>
                </c:pt>
                <c:pt idx="43">
                  <c:v>1.9996866342023374</c:v>
                </c:pt>
                <c:pt idx="44">
                  <c:v>3.0536021562076772</c:v>
                </c:pt>
                <c:pt idx="45">
                  <c:v>3.5398119801912875</c:v>
                </c:pt>
                <c:pt idx="46">
                  <c:v>3.0020459733095497</c:v>
                </c:pt>
                <c:pt idx="47">
                  <c:v>2.539454657003795</c:v>
                </c:pt>
                <c:pt idx="48">
                  <c:v>2.5838435007881677</c:v>
                </c:pt>
                <c:pt idx="49">
                  <c:v>2.9192465389554059</c:v>
                </c:pt>
                <c:pt idx="50">
                  <c:v>2.2909390354010677</c:v>
                </c:pt>
                <c:pt idx="51">
                  <c:v>1.5089912676058239</c:v>
                </c:pt>
                <c:pt idx="52">
                  <c:v>1.9948547653901376</c:v>
                </c:pt>
                <c:pt idx="53">
                  <c:v>2.3800464970675499</c:v>
                </c:pt>
                <c:pt idx="54">
                  <c:v>2.4279218029777483</c:v>
                </c:pt>
                <c:pt idx="55">
                  <c:v>3.0180328823196172</c:v>
                </c:pt>
                <c:pt idx="56">
                  <c:v>2.9868075032143167</c:v>
                </c:pt>
                <c:pt idx="57">
                  <c:v>3.7383575444947907</c:v>
                </c:pt>
                <c:pt idx="58">
                  <c:v>3.987040472633864</c:v>
                </c:pt>
                <c:pt idx="59">
                  <c:v>3.3123631128968327</c:v>
                </c:pt>
                <c:pt idx="60">
                  <c:v>2.9909968453915559</c:v>
                </c:pt>
                <c:pt idx="61">
                  <c:v>2.831197273159141</c:v>
                </c:pt>
                <c:pt idx="62">
                  <c:v>2.1865588770858055</c:v>
                </c:pt>
                <c:pt idx="63">
                  <c:v>1.5911338119825837</c:v>
                </c:pt>
                <c:pt idx="64">
                  <c:v>1.3747999674083975</c:v>
                </c:pt>
                <c:pt idx="65">
                  <c:v>1.1790411505383869</c:v>
                </c:pt>
                <c:pt idx="66">
                  <c:v>1.9406226755370493</c:v>
                </c:pt>
                <c:pt idx="67">
                  <c:v>2.3730018524230401</c:v>
                </c:pt>
                <c:pt idx="68">
                  <c:v>2.9252976761980638</c:v>
                </c:pt>
                <c:pt idx="69">
                  <c:v>2.6700808672371146</c:v>
                </c:pt>
                <c:pt idx="70">
                  <c:v>3.1959777867036436</c:v>
                </c:pt>
                <c:pt idx="71">
                  <c:v>2.6785609746038972</c:v>
                </c:pt>
                <c:pt idx="72">
                  <c:v>1.7766244253741377</c:v>
                </c:pt>
                <c:pt idx="73">
                  <c:v>0.16586935502990677</c:v>
                </c:pt>
                <c:pt idx="74">
                  <c:v>-2.6108483503033804</c:v>
                </c:pt>
                <c:pt idx="75">
                  <c:v>-5.503358854005973</c:v>
                </c:pt>
                <c:pt idx="76">
                  <c:v>-8.0414305387164795</c:v>
                </c:pt>
                <c:pt idx="77">
                  <c:v>-11.830608520541629</c:v>
                </c:pt>
                <c:pt idx="78">
                  <c:v>-14.503865449596914</c:v>
                </c:pt>
                <c:pt idx="79">
                  <c:v>-17.382121593452016</c:v>
                </c:pt>
                <c:pt idx="80">
                  <c:v>-19.502053335707796</c:v>
                </c:pt>
                <c:pt idx="81">
                  <c:v>-20.305026694977709</c:v>
                </c:pt>
                <c:pt idx="82">
                  <c:v>-20.900075171921987</c:v>
                </c:pt>
                <c:pt idx="83">
                  <c:v>-21.77802622757677</c:v>
                </c:pt>
                <c:pt idx="84">
                  <c:v>-22.396985631163481</c:v>
                </c:pt>
                <c:pt idx="85">
                  <c:v>-22.35464710236824</c:v>
                </c:pt>
                <c:pt idx="86">
                  <c:v>-21.205169446278713</c:v>
                </c:pt>
                <c:pt idx="87">
                  <c:v>-20.99951356168626</c:v>
                </c:pt>
                <c:pt idx="88">
                  <c:v>-21.096269319961475</c:v>
                </c:pt>
                <c:pt idx="89">
                  <c:v>-21.698999417517392</c:v>
                </c:pt>
                <c:pt idx="90">
                  <c:v>-21.77234235531413</c:v>
                </c:pt>
                <c:pt idx="91">
                  <c:v>-21.603334367786982</c:v>
                </c:pt>
                <c:pt idx="92">
                  <c:v>-22.474763111645245</c:v>
                </c:pt>
                <c:pt idx="93">
                  <c:v>-24.02086565247037</c:v>
                </c:pt>
                <c:pt idx="94">
                  <c:v>-24.71670632771788</c:v>
                </c:pt>
                <c:pt idx="95">
                  <c:v>-25.519442032958668</c:v>
                </c:pt>
                <c:pt idx="96">
                  <c:v>-26.427038687109107</c:v>
                </c:pt>
                <c:pt idx="97">
                  <c:v>-26.353082814516181</c:v>
                </c:pt>
                <c:pt idx="98">
                  <c:v>-26.967429595991884</c:v>
                </c:pt>
                <c:pt idx="99">
                  <c:v>-26.496363741647645</c:v>
                </c:pt>
                <c:pt idx="100">
                  <c:v>-26.31203842292728</c:v>
                </c:pt>
                <c:pt idx="101">
                  <c:v>-26.315137233012841</c:v>
                </c:pt>
                <c:pt idx="102">
                  <c:v>-25.814924584690612</c:v>
                </c:pt>
                <c:pt idx="103">
                  <c:v>-25.555303385290483</c:v>
                </c:pt>
                <c:pt idx="104">
                  <c:v>-25.757289150811925</c:v>
                </c:pt>
                <c:pt idx="105">
                  <c:v>-25.782530693926418</c:v>
                </c:pt>
                <c:pt idx="106">
                  <c:v>-26.026763556153615</c:v>
                </c:pt>
                <c:pt idx="107">
                  <c:v>-25.309257277125244</c:v>
                </c:pt>
                <c:pt idx="108">
                  <c:v>-25.432605770094888</c:v>
                </c:pt>
                <c:pt idx="109">
                  <c:v>-24.972425192868371</c:v>
                </c:pt>
                <c:pt idx="110">
                  <c:v>-24.542024980377938</c:v>
                </c:pt>
                <c:pt idx="111">
                  <c:v>-24.556346777815442</c:v>
                </c:pt>
                <c:pt idx="112">
                  <c:v>-23.539768566625941</c:v>
                </c:pt>
                <c:pt idx="113">
                  <c:v>-23.079213786599514</c:v>
                </c:pt>
                <c:pt idx="114">
                  <c:v>-23.042095237803487</c:v>
                </c:pt>
                <c:pt idx="115">
                  <c:v>-22.15150765942391</c:v>
                </c:pt>
                <c:pt idx="116">
                  <c:v>-22.316051461064024</c:v>
                </c:pt>
                <c:pt idx="117">
                  <c:v>-22.864265270616929</c:v>
                </c:pt>
                <c:pt idx="118">
                  <c:v>-22.853376422746116</c:v>
                </c:pt>
                <c:pt idx="119">
                  <c:v>-23.742134889594553</c:v>
                </c:pt>
                <c:pt idx="120">
                  <c:v>-23.436723585333301</c:v>
                </c:pt>
                <c:pt idx="121">
                  <c:v>-24.079690564865277</c:v>
                </c:pt>
                <c:pt idx="122">
                  <c:v>-24.468832035559121</c:v>
                </c:pt>
                <c:pt idx="123">
                  <c:v>-24.930788697838015</c:v>
                </c:pt>
                <c:pt idx="124">
                  <c:v>-24.039030608218471</c:v>
                </c:pt>
                <c:pt idx="125">
                  <c:v>-23.897956235019546</c:v>
                </c:pt>
                <c:pt idx="126">
                  <c:v>-23.734275123219899</c:v>
                </c:pt>
                <c:pt idx="127">
                  <c:v>-24.445020466051307</c:v>
                </c:pt>
                <c:pt idx="128">
                  <c:v>-24.321242504247131</c:v>
                </c:pt>
                <c:pt idx="129">
                  <c:v>-24.534967571206529</c:v>
                </c:pt>
                <c:pt idx="130">
                  <c:v>-24.262170001876541</c:v>
                </c:pt>
                <c:pt idx="131">
                  <c:v>-23.48274128912028</c:v>
                </c:pt>
                <c:pt idx="132">
                  <c:v>-23.39050614075159</c:v>
                </c:pt>
                <c:pt idx="133">
                  <c:v>-23.202625231574483</c:v>
                </c:pt>
                <c:pt idx="134">
                  <c:v>-23.167498532621305</c:v>
                </c:pt>
                <c:pt idx="135">
                  <c:v>-22.93266312923819</c:v>
                </c:pt>
                <c:pt idx="136">
                  <c:v>-22.331415052035563</c:v>
                </c:pt>
                <c:pt idx="137">
                  <c:v>-21.885094127540839</c:v>
                </c:pt>
                <c:pt idx="138">
                  <c:v>-22.09580068877036</c:v>
                </c:pt>
                <c:pt idx="139">
                  <c:v>-21.79558351276243</c:v>
                </c:pt>
                <c:pt idx="140">
                  <c:v>-21.271767596789648</c:v>
                </c:pt>
                <c:pt idx="141">
                  <c:v>-20.907125213592046</c:v>
                </c:pt>
                <c:pt idx="142">
                  <c:v>-20.364612229702466</c:v>
                </c:pt>
                <c:pt idx="143">
                  <c:v>-20.443498337730237</c:v>
                </c:pt>
                <c:pt idx="144">
                  <c:v>-20.277671776103631</c:v>
                </c:pt>
                <c:pt idx="145">
                  <c:v>-20.096284839288284</c:v>
                </c:pt>
                <c:pt idx="146">
                  <c:v>-19.70770189546451</c:v>
                </c:pt>
                <c:pt idx="147">
                  <c:v>-19.726346234455605</c:v>
                </c:pt>
                <c:pt idx="148">
                  <c:v>-19.805775732802971</c:v>
                </c:pt>
                <c:pt idx="149">
                  <c:v>-20.270449599671363</c:v>
                </c:pt>
                <c:pt idx="150">
                  <c:v>-20.329482208087054</c:v>
                </c:pt>
                <c:pt idx="151">
                  <c:v>-20.293979878944604</c:v>
                </c:pt>
                <c:pt idx="152">
                  <c:v>-20.008326616472118</c:v>
                </c:pt>
                <c:pt idx="153">
                  <c:v>-19.923466642982067</c:v>
                </c:pt>
                <c:pt idx="154">
                  <c:v>-19.32422531602251</c:v>
                </c:pt>
                <c:pt idx="155">
                  <c:v>-18.344613266256523</c:v>
                </c:pt>
                <c:pt idx="156">
                  <c:v>-16.610330961728629</c:v>
                </c:pt>
                <c:pt idx="157">
                  <c:v>-15.050073341887424</c:v>
                </c:pt>
                <c:pt idx="158">
                  <c:v>-16.138065732106735</c:v>
                </c:pt>
                <c:pt idx="159">
                  <c:v>-16.719086842652569</c:v>
                </c:pt>
                <c:pt idx="160">
                  <c:v>-16.067274222865347</c:v>
                </c:pt>
                <c:pt idx="161">
                  <c:v>-15.769246383675917</c:v>
                </c:pt>
                <c:pt idx="162">
                  <c:v>-15.439410262262827</c:v>
                </c:pt>
                <c:pt idx="163">
                  <c:v>-16.244310950137265</c:v>
                </c:pt>
                <c:pt idx="164">
                  <c:v>-17.419007061775201</c:v>
                </c:pt>
                <c:pt idx="165">
                  <c:v>-16.292371994574491</c:v>
                </c:pt>
                <c:pt idx="166">
                  <c:v>-15.592674761160568</c:v>
                </c:pt>
                <c:pt idx="167">
                  <c:v>-15.150949745707141</c:v>
                </c:pt>
                <c:pt idx="168">
                  <c:v>-14.953787507790144</c:v>
                </c:pt>
                <c:pt idx="169">
                  <c:v>-15.493329805844699</c:v>
                </c:pt>
                <c:pt idx="170">
                  <c:v>-16.111345521849692</c:v>
                </c:pt>
                <c:pt idx="171">
                  <c:v>-15.412681121060652</c:v>
                </c:pt>
                <c:pt idx="172">
                  <c:v>-14.827444515919506</c:v>
                </c:pt>
                <c:pt idx="173">
                  <c:v>-14.691536429541888</c:v>
                </c:pt>
                <c:pt idx="174">
                  <c:v>-15.577912148647657</c:v>
                </c:pt>
                <c:pt idx="175">
                  <c:v>-15.916003805642251</c:v>
                </c:pt>
                <c:pt idx="176">
                  <c:v>-15.817556680659635</c:v>
                </c:pt>
                <c:pt idx="177">
                  <c:v>-15.40568784137824</c:v>
                </c:pt>
                <c:pt idx="178">
                  <c:v>-15.566227864288411</c:v>
                </c:pt>
                <c:pt idx="179">
                  <c:v>-15.579317557681595</c:v>
                </c:pt>
                <c:pt idx="180">
                  <c:v>-15.214748210586359</c:v>
                </c:pt>
                <c:pt idx="181">
                  <c:v>-14.68604424682532</c:v>
                </c:pt>
                <c:pt idx="182">
                  <c:v>-14.13527755572275</c:v>
                </c:pt>
                <c:pt idx="183">
                  <c:v>-13.254130409330857</c:v>
                </c:pt>
                <c:pt idx="184">
                  <c:v>-12.365298368443124</c:v>
                </c:pt>
                <c:pt idx="185">
                  <c:v>-11.777708717279774</c:v>
                </c:pt>
                <c:pt idx="186">
                  <c:v>-11.340688902020307</c:v>
                </c:pt>
                <c:pt idx="187">
                  <c:v>-11.327465004851387</c:v>
                </c:pt>
                <c:pt idx="188">
                  <c:v>-11.148345165414527</c:v>
                </c:pt>
                <c:pt idx="189">
                  <c:v>-11.232225620074216</c:v>
                </c:pt>
                <c:pt idx="190">
                  <c:v>-11.255062594371859</c:v>
                </c:pt>
                <c:pt idx="191">
                  <c:v>-11.037457550342456</c:v>
                </c:pt>
                <c:pt idx="192">
                  <c:v>-10.930756996139914</c:v>
                </c:pt>
                <c:pt idx="193">
                  <c:v>-10.540007429558345</c:v>
                </c:pt>
                <c:pt idx="194">
                  <c:v>-9.7653381119132092</c:v>
                </c:pt>
                <c:pt idx="195">
                  <c:v>-9.1362396744740302</c:v>
                </c:pt>
                <c:pt idx="196">
                  <c:v>-8.6998094082567281</c:v>
                </c:pt>
                <c:pt idx="197">
                  <c:v>-8.4402238955037969</c:v>
                </c:pt>
                <c:pt idx="198">
                  <c:v>-8.2686141477437154</c:v>
                </c:pt>
                <c:pt idx="199">
                  <c:v>-8.4500794272562167</c:v>
                </c:pt>
                <c:pt idx="200">
                  <c:v>-8.4871383620970704</c:v>
                </c:pt>
                <c:pt idx="201">
                  <c:v>-9.0191479376662809</c:v>
                </c:pt>
                <c:pt idx="202">
                  <c:v>-9.2517877181297745</c:v>
                </c:pt>
                <c:pt idx="203">
                  <c:v>-9.2074971335782418</c:v>
                </c:pt>
                <c:pt idx="204">
                  <c:v>-9.1705712017927929</c:v>
                </c:pt>
                <c:pt idx="205">
                  <c:v>-9.3466051413566742</c:v>
                </c:pt>
                <c:pt idx="206">
                  <c:v>-9.0291091094227767</c:v>
                </c:pt>
                <c:pt idx="207">
                  <c:v>-8.7066085590836035</c:v>
                </c:pt>
                <c:pt idx="208">
                  <c:v>-8.6850672224214751</c:v>
                </c:pt>
                <c:pt idx="209">
                  <c:v>-8.416859969787911</c:v>
                </c:pt>
                <c:pt idx="210">
                  <c:v>-8.2795008165488913</c:v>
                </c:pt>
                <c:pt idx="211">
                  <c:v>-8.3839563004402287</c:v>
                </c:pt>
                <c:pt idx="212">
                  <c:v>-8.5538475525903959</c:v>
                </c:pt>
                <c:pt idx="213">
                  <c:v>-8.4803234186705065</c:v>
                </c:pt>
                <c:pt idx="214">
                  <c:v>-8.6282823524561341</c:v>
                </c:pt>
                <c:pt idx="215">
                  <c:v>-8.6886461766764747</c:v>
                </c:pt>
                <c:pt idx="216">
                  <c:v>-8.8768889576114454</c:v>
                </c:pt>
                <c:pt idx="217">
                  <c:v>-8.7259554975738407</c:v>
                </c:pt>
                <c:pt idx="218">
                  <c:v>-8.7103601005518865</c:v>
                </c:pt>
                <c:pt idx="219">
                  <c:v>-8.7069199919679541</c:v>
                </c:pt>
                <c:pt idx="220">
                  <c:v>-8.3554538888425149</c:v>
                </c:pt>
                <c:pt idx="221">
                  <c:v>-7.7788273231479703</c:v>
                </c:pt>
                <c:pt idx="222">
                  <c:v>-7.2760615075846697</c:v>
                </c:pt>
                <c:pt idx="223">
                  <c:v>-6.6342503421532921</c:v>
                </c:pt>
                <c:pt idx="224">
                  <c:v>-4.7251786080800171</c:v>
                </c:pt>
                <c:pt idx="225">
                  <c:v>-4.2626373619104028</c:v>
                </c:pt>
                <c:pt idx="226">
                  <c:v>-4.4258863892879665</c:v>
                </c:pt>
                <c:pt idx="227">
                  <c:v>-4.5460583071753193</c:v>
                </c:pt>
                <c:pt idx="228">
                  <c:v>-4.6590544921186163</c:v>
                </c:pt>
                <c:pt idx="229">
                  <c:v>-5.0133363441311314</c:v>
                </c:pt>
                <c:pt idx="230">
                  <c:v>-5.0946955288649116</c:v>
                </c:pt>
                <c:pt idx="231">
                  <c:v>-6.1427256902850473</c:v>
                </c:pt>
                <c:pt idx="232">
                  <c:v>-6.4758832403043272</c:v>
                </c:pt>
                <c:pt idx="233">
                  <c:v>-5.96866731126459</c:v>
                </c:pt>
                <c:pt idx="234">
                  <c:v>-5.8215478526347955</c:v>
                </c:pt>
                <c:pt idx="235">
                  <c:v>-5.8342218819290617</c:v>
                </c:pt>
                <c:pt idx="236">
                  <c:v>-5.5409969408103166</c:v>
                </c:pt>
                <c:pt idx="237">
                  <c:v>-5.2455577407641716</c:v>
                </c:pt>
                <c:pt idx="238">
                  <c:v>-5.3807356308287124</c:v>
                </c:pt>
                <c:pt idx="239">
                  <c:v>-5.2136506749026665</c:v>
                </c:pt>
                <c:pt idx="240">
                  <c:v>-5.4641056336563736</c:v>
                </c:pt>
                <c:pt idx="241">
                  <c:v>-5.7257413652895011</c:v>
                </c:pt>
                <c:pt idx="242">
                  <c:v>-6.1065483432695045</c:v>
                </c:pt>
                <c:pt idx="243">
                  <c:v>-5.6609994164286954</c:v>
                </c:pt>
                <c:pt idx="244">
                  <c:v>-5.909947615306316</c:v>
                </c:pt>
                <c:pt idx="245">
                  <c:v>-5.8053540896038003</c:v>
                </c:pt>
                <c:pt idx="246">
                  <c:v>-5.3722036040758931</c:v>
                </c:pt>
                <c:pt idx="247">
                  <c:v>-4.7151247114945054</c:v>
                </c:pt>
                <c:pt idx="248">
                  <c:v>-4.4944465086209</c:v>
                </c:pt>
                <c:pt idx="249">
                  <c:v>-4.2767893486399355</c:v>
                </c:pt>
                <c:pt idx="250">
                  <c:v>-4.601175481553013</c:v>
                </c:pt>
                <c:pt idx="251">
                  <c:v>-4.3490957379605968</c:v>
                </c:pt>
                <c:pt idx="252">
                  <c:v>-4.2979402260549415</c:v>
                </c:pt>
                <c:pt idx="253">
                  <c:v>-4.5359638075536308</c:v>
                </c:pt>
                <c:pt idx="254">
                  <c:v>-4.7972076374348811</c:v>
                </c:pt>
                <c:pt idx="255">
                  <c:v>-4.801996114433897</c:v>
                </c:pt>
                <c:pt idx="256">
                  <c:v>-4.5357649604095167</c:v>
                </c:pt>
                <c:pt idx="257">
                  <c:v>-4.2274784928946589</c:v>
                </c:pt>
                <c:pt idx="258">
                  <c:v>-4.0935051763280947</c:v>
                </c:pt>
                <c:pt idx="259">
                  <c:v>-4.3800251962593411</c:v>
                </c:pt>
                <c:pt idx="260">
                  <c:v>-4.1902867622221445</c:v>
                </c:pt>
                <c:pt idx="261">
                  <c:v>-3.9117509201939851</c:v>
                </c:pt>
                <c:pt idx="262">
                  <c:v>-3.582343374349255</c:v>
                </c:pt>
                <c:pt idx="263">
                  <c:v>-3.8070948421000836</c:v>
                </c:pt>
                <c:pt idx="264">
                  <c:v>-3.6688050344630261</c:v>
                </c:pt>
                <c:pt idx="265">
                  <c:v>-3.7110850837860521</c:v>
                </c:pt>
                <c:pt idx="266">
                  <c:v>-3.7751872980966366</c:v>
                </c:pt>
                <c:pt idx="267">
                  <c:v>-4.2994803669749917</c:v>
                </c:pt>
                <c:pt idx="268">
                  <c:v>-4.9875279855923411</c:v>
                </c:pt>
                <c:pt idx="269">
                  <c:v>-5.4697277296466904</c:v>
                </c:pt>
                <c:pt idx="270">
                  <c:v>-6.0181015194447074</c:v>
                </c:pt>
                <c:pt idx="271">
                  <c:v>-6.5001303839564146</c:v>
                </c:pt>
                <c:pt idx="272">
                  <c:v>-6.4914173204167698</c:v>
                </c:pt>
                <c:pt idx="273">
                  <c:v>-6.5388659183665769</c:v>
                </c:pt>
                <c:pt idx="274">
                  <c:v>-6.5593852239258563</c:v>
                </c:pt>
                <c:pt idx="275">
                  <c:v>-6.4523179201343295</c:v>
                </c:pt>
                <c:pt idx="276">
                  <c:v>-6.3796022910369938</c:v>
                </c:pt>
                <c:pt idx="277">
                  <c:v>-5.9578255721063655</c:v>
                </c:pt>
                <c:pt idx="278">
                  <c:v>-6.125813222392674</c:v>
                </c:pt>
                <c:pt idx="279">
                  <c:v>-6.0804410416949812</c:v>
                </c:pt>
                <c:pt idx="280">
                  <c:v>-5.988666019677205</c:v>
                </c:pt>
                <c:pt idx="281">
                  <c:v>-6.0502698050545742</c:v>
                </c:pt>
                <c:pt idx="282">
                  <c:v>-6.2946174150735317</c:v>
                </c:pt>
                <c:pt idx="283">
                  <c:v>-6.464227142081727</c:v>
                </c:pt>
                <c:pt idx="284">
                  <c:v>-6.5533430004504707</c:v>
                </c:pt>
                <c:pt idx="285">
                  <c:v>-6.2156120842237597</c:v>
                </c:pt>
                <c:pt idx="286">
                  <c:v>-6.5478352195308913</c:v>
                </c:pt>
                <c:pt idx="287">
                  <c:v>-6.5693785938728713</c:v>
                </c:pt>
                <c:pt idx="288">
                  <c:v>-6.6663344119503094</c:v>
                </c:pt>
                <c:pt idx="289">
                  <c:v>-6.680805752164324</c:v>
                </c:pt>
                <c:pt idx="290">
                  <c:v>-6.8345862488729541</c:v>
                </c:pt>
                <c:pt idx="291">
                  <c:v>-7.1439079091397621</c:v>
                </c:pt>
                <c:pt idx="292">
                  <c:v>-7.4002500530530027</c:v>
                </c:pt>
                <c:pt idx="293">
                  <c:v>-7.5572143876377131</c:v>
                </c:pt>
                <c:pt idx="294">
                  <c:v>-7.0942237365776171</c:v>
                </c:pt>
                <c:pt idx="295">
                  <c:v>-7.0117650692415721</c:v>
                </c:pt>
                <c:pt idx="296">
                  <c:v>-6.7496912086880974</c:v>
                </c:pt>
                <c:pt idx="297">
                  <c:v>-6.4108260195741114</c:v>
                </c:pt>
                <c:pt idx="298">
                  <c:v>-5.9656567484652712</c:v>
                </c:pt>
                <c:pt idx="299">
                  <c:v>-6.0270465493758314</c:v>
                </c:pt>
                <c:pt idx="300">
                  <c:v>-6.5996470943293337</c:v>
                </c:pt>
                <c:pt idx="301">
                  <c:v>-7.2042440553714666</c:v>
                </c:pt>
                <c:pt idx="302">
                  <c:v>-6.6879830150033968</c:v>
                </c:pt>
                <c:pt idx="303">
                  <c:v>-6.4404088649310154</c:v>
                </c:pt>
                <c:pt idx="304">
                  <c:v>-6.6722832532178744</c:v>
                </c:pt>
                <c:pt idx="305">
                  <c:v>-6.3053661871405025</c:v>
                </c:pt>
                <c:pt idx="306">
                  <c:v>-5.7499335283895237</c:v>
                </c:pt>
                <c:pt idx="307">
                  <c:v>-4.825635112301808</c:v>
                </c:pt>
                <c:pt idx="308">
                  <c:v>-4.736977182478185</c:v>
                </c:pt>
                <c:pt idx="309">
                  <c:v>-5.4429626286602284</c:v>
                </c:pt>
                <c:pt idx="310">
                  <c:v>-5.8536351562338798</c:v>
                </c:pt>
                <c:pt idx="311">
                  <c:v>-6.1338495743420873</c:v>
                </c:pt>
                <c:pt idx="312">
                  <c:v>-6.7536059353002944</c:v>
                </c:pt>
                <c:pt idx="313">
                  <c:v>-6.9416988089012426</c:v>
                </c:pt>
                <c:pt idx="314">
                  <c:v>-8.2218895076547369</c:v>
                </c:pt>
                <c:pt idx="315">
                  <c:v>-9.6088086878018739</c:v>
                </c:pt>
                <c:pt idx="316">
                  <c:v>-9.5950075594169402</c:v>
                </c:pt>
                <c:pt idx="317">
                  <c:v>-9.9844590857453603</c:v>
                </c:pt>
                <c:pt idx="318">
                  <c:v>-10.057608582523244</c:v>
                </c:pt>
                <c:pt idx="319">
                  <c:v>-10.58732397486971</c:v>
                </c:pt>
                <c:pt idx="320">
                  <c:v>-11.385614015039465</c:v>
                </c:pt>
                <c:pt idx="321">
                  <c:v>-11.951895394269965</c:v>
                </c:pt>
                <c:pt idx="322">
                  <c:v>-11.970974130409756</c:v>
                </c:pt>
                <c:pt idx="323">
                  <c:v>-12.227748251984611</c:v>
                </c:pt>
                <c:pt idx="324">
                  <c:v>-12.03764701773636</c:v>
                </c:pt>
                <c:pt idx="325">
                  <c:v>-11.395157316327838</c:v>
                </c:pt>
                <c:pt idx="326">
                  <c:v>-10.306146650259667</c:v>
                </c:pt>
                <c:pt idx="327">
                  <c:v>-8.7250623270061816</c:v>
                </c:pt>
                <c:pt idx="328">
                  <c:v>-7.7687599874514301</c:v>
                </c:pt>
                <c:pt idx="329">
                  <c:v>-7.6182858821834936</c:v>
                </c:pt>
                <c:pt idx="330">
                  <c:v>-8.2443659962676286</c:v>
                </c:pt>
                <c:pt idx="331">
                  <c:v>-9.324226577740891</c:v>
                </c:pt>
                <c:pt idx="332">
                  <c:v>-9.5649073200456023</c:v>
                </c:pt>
                <c:pt idx="333">
                  <c:v>-9.6485764367184821</c:v>
                </c:pt>
                <c:pt idx="334">
                  <c:v>-10.194913268774146</c:v>
                </c:pt>
                <c:pt idx="335">
                  <c:v>-9.7517869114658122</c:v>
                </c:pt>
                <c:pt idx="336">
                  <c:v>-8.8271923935632124</c:v>
                </c:pt>
                <c:pt idx="337">
                  <c:v>-8.3457762605951853</c:v>
                </c:pt>
                <c:pt idx="338">
                  <c:v>-8.1017869465772225</c:v>
                </c:pt>
                <c:pt idx="339">
                  <c:v>-7.5883067044709493</c:v>
                </c:pt>
                <c:pt idx="340">
                  <c:v>-7.6677699633373582</c:v>
                </c:pt>
                <c:pt idx="341">
                  <c:v>-8.0617519167653562</c:v>
                </c:pt>
                <c:pt idx="342">
                  <c:v>-8.4156295539738863</c:v>
                </c:pt>
                <c:pt idx="343">
                  <c:v>-8.3935594643315827</c:v>
                </c:pt>
                <c:pt idx="344">
                  <c:v>-7.2681174898633856</c:v>
                </c:pt>
                <c:pt idx="345">
                  <c:v>-5.4344459246975036</c:v>
                </c:pt>
                <c:pt idx="346">
                  <c:v>-5.7504016726800469</c:v>
                </c:pt>
                <c:pt idx="347">
                  <c:v>-5.5046950237792744</c:v>
                </c:pt>
                <c:pt idx="348">
                  <c:v>-4.9359084730718452</c:v>
                </c:pt>
                <c:pt idx="349">
                  <c:v>-3.903522187157026</c:v>
                </c:pt>
                <c:pt idx="350">
                  <c:v>-3.2944758549861319</c:v>
                </c:pt>
                <c:pt idx="351">
                  <c:v>-2.6464229678132436</c:v>
                </c:pt>
                <c:pt idx="352">
                  <c:v>-2.1678279387923896</c:v>
                </c:pt>
                <c:pt idx="353">
                  <c:v>-1.230762060149414</c:v>
                </c:pt>
                <c:pt idx="354">
                  <c:v>-0.95385530556415721</c:v>
                </c:pt>
                <c:pt idx="355">
                  <c:v>-1.8674443547169841</c:v>
                </c:pt>
                <c:pt idx="356">
                  <c:v>-1.268218172116452</c:v>
                </c:pt>
                <c:pt idx="357">
                  <c:v>0.26800526430542193</c:v>
                </c:pt>
                <c:pt idx="358">
                  <c:v>-0.18539101952115825</c:v>
                </c:pt>
                <c:pt idx="359">
                  <c:v>8.6446607552280758E-2</c:v>
                </c:pt>
                <c:pt idx="360">
                  <c:v>3.9720683669707303E-2</c:v>
                </c:pt>
                <c:pt idx="361">
                  <c:v>-7.3924117154048785E-2</c:v>
                </c:pt>
                <c:pt idx="362">
                  <c:v>-1.5209059984832207</c:v>
                </c:pt>
                <c:pt idx="363">
                  <c:v>-3.5797259706634086</c:v>
                </c:pt>
                <c:pt idx="364">
                  <c:v>-5.8192811190807543</c:v>
                </c:pt>
                <c:pt idx="365">
                  <c:v>-5.8131565802537546</c:v>
                </c:pt>
                <c:pt idx="366">
                  <c:v>-6.8014852636392096</c:v>
                </c:pt>
                <c:pt idx="367">
                  <c:v>-7.7312105915581792</c:v>
                </c:pt>
                <c:pt idx="368">
                  <c:v>-8.4708080450401777</c:v>
                </c:pt>
                <c:pt idx="369">
                  <c:v>-6.2327944234961077</c:v>
                </c:pt>
                <c:pt idx="370">
                  <c:v>-5.655679335010892</c:v>
                </c:pt>
                <c:pt idx="371">
                  <c:v>-5.8560763566287548</c:v>
                </c:pt>
                <c:pt idx="372">
                  <c:v>-5.8541102296177687</c:v>
                </c:pt>
                <c:pt idx="373">
                  <c:v>-5.5856702860628591</c:v>
                </c:pt>
                <c:pt idx="374">
                  <c:v>-5.0422278276462889</c:v>
                </c:pt>
                <c:pt idx="375">
                  <c:v>-4.1290046911436677</c:v>
                </c:pt>
                <c:pt idx="376">
                  <c:v>-5.1243338759337229</c:v>
                </c:pt>
                <c:pt idx="377">
                  <c:v>-5.6298059742388604</c:v>
                </c:pt>
                <c:pt idx="378">
                  <c:v>-5.7585140399612174</c:v>
                </c:pt>
                <c:pt idx="379">
                  <c:v>-6.5678834485837694</c:v>
                </c:pt>
                <c:pt idx="380">
                  <c:v>-7.9974732518676648</c:v>
                </c:pt>
                <c:pt idx="381">
                  <c:v>-9.6288552203581474</c:v>
                </c:pt>
                <c:pt idx="382">
                  <c:v>-11.439372616948058</c:v>
                </c:pt>
                <c:pt idx="383">
                  <c:v>-11.74594090027921</c:v>
                </c:pt>
                <c:pt idx="384">
                  <c:v>-12.114952115023481</c:v>
                </c:pt>
                <c:pt idx="385">
                  <c:v>-12.606638856397813</c:v>
                </c:pt>
                <c:pt idx="386">
                  <c:v>-12.545250750375345</c:v>
                </c:pt>
                <c:pt idx="387">
                  <c:v>-12.705589728085858</c:v>
                </c:pt>
                <c:pt idx="388">
                  <c:v>-12.229912840819683</c:v>
                </c:pt>
                <c:pt idx="389">
                  <c:v>-11.540160023003679</c:v>
                </c:pt>
                <c:pt idx="390">
                  <c:v>-11.408931818996534</c:v>
                </c:pt>
                <c:pt idx="391">
                  <c:v>-11.278696098021873</c:v>
                </c:pt>
                <c:pt idx="392">
                  <c:v>-11.744151173359672</c:v>
                </c:pt>
                <c:pt idx="393">
                  <c:v>-11.798062700014047</c:v>
                </c:pt>
                <c:pt idx="394">
                  <c:v>-11.254137580043935</c:v>
                </c:pt>
                <c:pt idx="395">
                  <c:v>-11.624780349949168</c:v>
                </c:pt>
                <c:pt idx="396">
                  <c:v>-11.923749620796375</c:v>
                </c:pt>
                <c:pt idx="397">
                  <c:v>-11.575052453790205</c:v>
                </c:pt>
                <c:pt idx="398">
                  <c:v>-11.341276722282519</c:v>
                </c:pt>
                <c:pt idx="399">
                  <c:v>-9.9687516392126554</c:v>
                </c:pt>
                <c:pt idx="400">
                  <c:v>-9.9193952561309313</c:v>
                </c:pt>
                <c:pt idx="401">
                  <c:v>-9.7780716620802259</c:v>
                </c:pt>
                <c:pt idx="402">
                  <c:v>-9.4414520467244305</c:v>
                </c:pt>
                <c:pt idx="403">
                  <c:v>-9.3434138005326322</c:v>
                </c:pt>
                <c:pt idx="404">
                  <c:v>-9.3817124432598007</c:v>
                </c:pt>
                <c:pt idx="405">
                  <c:v>-9.1794384547942141</c:v>
                </c:pt>
                <c:pt idx="406">
                  <c:v>-10.249161252275353</c:v>
                </c:pt>
                <c:pt idx="407">
                  <c:v>-9.6802277549444309</c:v>
                </c:pt>
                <c:pt idx="408">
                  <c:v>-7.8853942213551189</c:v>
                </c:pt>
                <c:pt idx="409">
                  <c:v>-7.6580214550749446</c:v>
                </c:pt>
                <c:pt idx="410">
                  <c:v>-7.1739123784735099</c:v>
                </c:pt>
                <c:pt idx="411">
                  <c:v>-6.443771454041415</c:v>
                </c:pt>
                <c:pt idx="412">
                  <c:v>-5.9365342344490788</c:v>
                </c:pt>
                <c:pt idx="413">
                  <c:v>-5.39743071947</c:v>
                </c:pt>
                <c:pt idx="414">
                  <c:v>-5.6994435129152734</c:v>
                </c:pt>
                <c:pt idx="415">
                  <c:v>-6.7687740934024481</c:v>
                </c:pt>
                <c:pt idx="416">
                  <c:v>-6.8629545349157866</c:v>
                </c:pt>
                <c:pt idx="417">
                  <c:v>-7.2692521192675343</c:v>
                </c:pt>
                <c:pt idx="418">
                  <c:v>-7.7470332234646166</c:v>
                </c:pt>
                <c:pt idx="419">
                  <c:v>-7.9762561618193226</c:v>
                </c:pt>
                <c:pt idx="420">
                  <c:v>-8.9946015121052643</c:v>
                </c:pt>
                <c:pt idx="421">
                  <c:v>-9.3693976562065764</c:v>
                </c:pt>
                <c:pt idx="422">
                  <c:v>-10.096349765189959</c:v>
                </c:pt>
                <c:pt idx="423">
                  <c:v>-10.495243574728363</c:v>
                </c:pt>
                <c:pt idx="424">
                  <c:v>-10.656558163089313</c:v>
                </c:pt>
                <c:pt idx="425">
                  <c:v>-11.068716267870855</c:v>
                </c:pt>
                <c:pt idx="426">
                  <c:v>-11.792298215090605</c:v>
                </c:pt>
                <c:pt idx="427">
                  <c:v>-11.522664128434602</c:v>
                </c:pt>
                <c:pt idx="428">
                  <c:v>-11.915258770373336</c:v>
                </c:pt>
                <c:pt idx="429">
                  <c:v>-11.97037044841429</c:v>
                </c:pt>
                <c:pt idx="430">
                  <c:v>-11.84832581250309</c:v>
                </c:pt>
                <c:pt idx="431">
                  <c:v>-12.12360840853947</c:v>
                </c:pt>
                <c:pt idx="432">
                  <c:v>-12.678073102531192</c:v>
                </c:pt>
                <c:pt idx="433">
                  <c:v>-12.215827826745089</c:v>
                </c:pt>
                <c:pt idx="434">
                  <c:v>-11.786274652668055</c:v>
                </c:pt>
                <c:pt idx="435">
                  <c:v>-11.261003690049863</c:v>
                </c:pt>
                <c:pt idx="436">
                  <c:v>-10.817277221239083</c:v>
                </c:pt>
                <c:pt idx="437">
                  <c:v>-9.8667569830295623</c:v>
                </c:pt>
                <c:pt idx="438">
                  <c:v>-8.5315334887673977</c:v>
                </c:pt>
                <c:pt idx="439">
                  <c:v>-5.0808590844831416</c:v>
                </c:pt>
                <c:pt idx="440">
                  <c:v>-2.1447946607932891</c:v>
                </c:pt>
                <c:pt idx="441">
                  <c:v>1.7744878497192602</c:v>
                </c:pt>
                <c:pt idx="442">
                  <c:v>5.0996372733262536</c:v>
                </c:pt>
                <c:pt idx="443">
                  <c:v>10.95686148294279</c:v>
                </c:pt>
                <c:pt idx="444">
                  <c:v>16.192542039219557</c:v>
                </c:pt>
                <c:pt idx="445">
                  <c:v>20.425185432635939</c:v>
                </c:pt>
                <c:pt idx="446">
                  <c:v>22.73599134077319</c:v>
                </c:pt>
                <c:pt idx="447">
                  <c:v>23.74219769010508</c:v>
                </c:pt>
                <c:pt idx="448">
                  <c:v>25.538587376536448</c:v>
                </c:pt>
                <c:pt idx="449">
                  <c:v>27.171084745793568</c:v>
                </c:pt>
                <c:pt idx="450">
                  <c:v>26.198425044496112</c:v>
                </c:pt>
                <c:pt idx="451">
                  <c:v>23.829259628530469</c:v>
                </c:pt>
                <c:pt idx="452">
                  <c:v>23.400927260582069</c:v>
                </c:pt>
                <c:pt idx="453">
                  <c:v>21.999605235102702</c:v>
                </c:pt>
                <c:pt idx="454">
                  <c:v>23.191302506472642</c:v>
                </c:pt>
                <c:pt idx="455">
                  <c:v>22.471633835564401</c:v>
                </c:pt>
                <c:pt idx="456">
                  <c:v>21.912019108514919</c:v>
                </c:pt>
                <c:pt idx="457">
                  <c:v>22.200464047553016</c:v>
                </c:pt>
                <c:pt idx="458">
                  <c:v>23.731443550616369</c:v>
                </c:pt>
                <c:pt idx="459">
                  <c:v>25.043823958819548</c:v>
                </c:pt>
                <c:pt idx="460">
                  <c:v>27.367273274336316</c:v>
                </c:pt>
                <c:pt idx="461">
                  <c:v>29.352114979247709</c:v>
                </c:pt>
                <c:pt idx="462">
                  <c:v>29.871965182156242</c:v>
                </c:pt>
                <c:pt idx="463">
                  <c:v>31.960435859496304</c:v>
                </c:pt>
                <c:pt idx="464">
                  <c:v>33.317418084138794</c:v>
                </c:pt>
                <c:pt idx="465">
                  <c:v>32.993423436364132</c:v>
                </c:pt>
                <c:pt idx="466">
                  <c:v>32.691615686406031</c:v>
                </c:pt>
                <c:pt idx="467">
                  <c:v>31.145636142849074</c:v>
                </c:pt>
                <c:pt idx="468">
                  <c:v>28.880324466769331</c:v>
                </c:pt>
                <c:pt idx="469">
                  <c:v>28.942805215464194</c:v>
                </c:pt>
                <c:pt idx="470">
                  <c:v>27.571073809531498</c:v>
                </c:pt>
                <c:pt idx="471">
                  <c:v>25.442033814577048</c:v>
                </c:pt>
                <c:pt idx="472">
                  <c:v>24.815000735242773</c:v>
                </c:pt>
                <c:pt idx="473">
                  <c:v>25.441235202183361</c:v>
                </c:pt>
                <c:pt idx="474">
                  <c:v>25.685811368790578</c:v>
                </c:pt>
                <c:pt idx="475">
                  <c:v>26.314706371564657</c:v>
                </c:pt>
                <c:pt idx="476">
                  <c:v>26.146701617603661</c:v>
                </c:pt>
                <c:pt idx="477">
                  <c:v>26.744268389829593</c:v>
                </c:pt>
                <c:pt idx="478">
                  <c:v>27.535524965518213</c:v>
                </c:pt>
                <c:pt idx="479">
                  <c:v>28.522676690229481</c:v>
                </c:pt>
                <c:pt idx="480">
                  <c:v>27.027204642355166</c:v>
                </c:pt>
                <c:pt idx="481">
                  <c:v>27.268587369882283</c:v>
                </c:pt>
                <c:pt idx="482">
                  <c:v>29.364423405690108</c:v>
                </c:pt>
                <c:pt idx="483">
                  <c:v>30.807589630733826</c:v>
                </c:pt>
                <c:pt idx="484">
                  <c:v>31.625081548384461</c:v>
                </c:pt>
                <c:pt idx="485">
                  <c:v>30.466473681449795</c:v>
                </c:pt>
                <c:pt idx="486">
                  <c:v>30.65480121702873</c:v>
                </c:pt>
                <c:pt idx="487">
                  <c:v>30.42925261150371</c:v>
                </c:pt>
                <c:pt idx="488">
                  <c:v>30.779891253781877</c:v>
                </c:pt>
                <c:pt idx="489">
                  <c:v>27.787743880501498</c:v>
                </c:pt>
                <c:pt idx="490">
                  <c:v>28.182192677173514</c:v>
                </c:pt>
                <c:pt idx="491">
                  <c:v>28.931062939336037</c:v>
                </c:pt>
                <c:pt idx="492">
                  <c:v>29.486770132383839</c:v>
                </c:pt>
                <c:pt idx="493">
                  <c:v>29.080082059900011</c:v>
                </c:pt>
                <c:pt idx="494">
                  <c:v>29.220426662407174</c:v>
                </c:pt>
                <c:pt idx="495">
                  <c:v>29.052808203474996</c:v>
                </c:pt>
                <c:pt idx="496">
                  <c:v>30.662562948875387</c:v>
                </c:pt>
                <c:pt idx="497">
                  <c:v>30.980599404161165</c:v>
                </c:pt>
                <c:pt idx="498">
                  <c:v>30.342010783453215</c:v>
                </c:pt>
                <c:pt idx="499">
                  <c:v>30.860547930807023</c:v>
                </c:pt>
                <c:pt idx="500">
                  <c:v>30.430272958534093</c:v>
                </c:pt>
                <c:pt idx="501">
                  <c:v>29.772438238269313</c:v>
                </c:pt>
                <c:pt idx="502">
                  <c:v>28.840949536274099</c:v>
                </c:pt>
                <c:pt idx="503">
                  <c:v>27.923511068068766</c:v>
                </c:pt>
                <c:pt idx="504">
                  <c:v>25.457029759029279</c:v>
                </c:pt>
                <c:pt idx="505">
                  <c:v>24.378914044254852</c:v>
                </c:pt>
                <c:pt idx="506">
                  <c:v>23.382629278830915</c:v>
                </c:pt>
                <c:pt idx="507">
                  <c:v>22.870849083536541</c:v>
                </c:pt>
                <c:pt idx="508">
                  <c:v>22.981563265533399</c:v>
                </c:pt>
                <c:pt idx="509">
                  <c:v>22.65084566589158</c:v>
                </c:pt>
                <c:pt idx="510">
                  <c:v>21.176723391789604</c:v>
                </c:pt>
                <c:pt idx="511">
                  <c:v>21.433075678093484</c:v>
                </c:pt>
                <c:pt idx="512">
                  <c:v>21.749130460417241</c:v>
                </c:pt>
                <c:pt idx="513">
                  <c:v>22.815063520142218</c:v>
                </c:pt>
                <c:pt idx="514">
                  <c:v>23.656065270832475</c:v>
                </c:pt>
                <c:pt idx="515">
                  <c:v>21.844592954099291</c:v>
                </c:pt>
                <c:pt idx="516">
                  <c:v>20.864615596194401</c:v>
                </c:pt>
                <c:pt idx="517">
                  <c:v>20.999824612422849</c:v>
                </c:pt>
                <c:pt idx="518">
                  <c:v>20.772573223486631</c:v>
                </c:pt>
                <c:pt idx="519">
                  <c:v>19.304890399196406</c:v>
                </c:pt>
                <c:pt idx="520">
                  <c:v>17.209090730351445</c:v>
                </c:pt>
                <c:pt idx="521">
                  <c:v>15.624961236247373</c:v>
                </c:pt>
                <c:pt idx="522">
                  <c:v>16.593682366462101</c:v>
                </c:pt>
                <c:pt idx="523">
                  <c:v>19.093883003409594</c:v>
                </c:pt>
                <c:pt idx="524">
                  <c:v>19.231166332377164</c:v>
                </c:pt>
                <c:pt idx="525">
                  <c:v>18.920564950689236</c:v>
                </c:pt>
                <c:pt idx="526">
                  <c:v>20.038829792995305</c:v>
                </c:pt>
                <c:pt idx="527">
                  <c:v>19.984305613744741</c:v>
                </c:pt>
                <c:pt idx="528">
                  <c:v>20.373522431090045</c:v>
                </c:pt>
                <c:pt idx="529">
                  <c:v>20.882534911139253</c:v>
                </c:pt>
                <c:pt idx="530">
                  <c:v>18.659320068553569</c:v>
                </c:pt>
                <c:pt idx="531">
                  <c:v>17.571687240788041</c:v>
                </c:pt>
                <c:pt idx="532">
                  <c:v>16.742947212678445</c:v>
                </c:pt>
                <c:pt idx="533">
                  <c:v>15.385492333778091</c:v>
                </c:pt>
                <c:pt idx="534">
                  <c:v>15.74406646467539</c:v>
                </c:pt>
                <c:pt idx="535">
                  <c:v>15.749413093657513</c:v>
                </c:pt>
                <c:pt idx="536">
                  <c:v>14.981466518847169</c:v>
                </c:pt>
                <c:pt idx="537">
                  <c:v>15.176575916394111</c:v>
                </c:pt>
                <c:pt idx="538">
                  <c:v>15.589723656586786</c:v>
                </c:pt>
                <c:pt idx="539">
                  <c:v>16.028220922902154</c:v>
                </c:pt>
                <c:pt idx="540">
                  <c:v>16.113376608524835</c:v>
                </c:pt>
                <c:pt idx="541">
                  <c:v>16.149752785187491</c:v>
                </c:pt>
                <c:pt idx="542">
                  <c:v>15.906127376256791</c:v>
                </c:pt>
                <c:pt idx="543">
                  <c:v>16.078658647722825</c:v>
                </c:pt>
                <c:pt idx="544">
                  <c:v>16.789179631668411</c:v>
                </c:pt>
                <c:pt idx="545">
                  <c:v>16.48024721244116</c:v>
                </c:pt>
                <c:pt idx="546">
                  <c:v>16.860179208025478</c:v>
                </c:pt>
                <c:pt idx="547">
                  <c:v>16.19140783478408</c:v>
                </c:pt>
                <c:pt idx="548">
                  <c:v>15.846172752912993</c:v>
                </c:pt>
                <c:pt idx="549">
                  <c:v>14.594148371711528</c:v>
                </c:pt>
                <c:pt idx="550">
                  <c:v>13.531487048772364</c:v>
                </c:pt>
                <c:pt idx="551">
                  <c:v>12.718135826206142</c:v>
                </c:pt>
                <c:pt idx="552">
                  <c:v>12.252791084396339</c:v>
                </c:pt>
                <c:pt idx="553">
                  <c:v>10.780945378708404</c:v>
                </c:pt>
                <c:pt idx="554">
                  <c:v>9.991170331582925</c:v>
                </c:pt>
                <c:pt idx="555">
                  <c:v>8.8483828314749235</c:v>
                </c:pt>
                <c:pt idx="556">
                  <c:v>8.3078499777765238</c:v>
                </c:pt>
                <c:pt idx="557">
                  <c:v>7.9041361903421059</c:v>
                </c:pt>
                <c:pt idx="558">
                  <c:v>7.56194971912337</c:v>
                </c:pt>
                <c:pt idx="559">
                  <c:v>6.3603356613365252</c:v>
                </c:pt>
                <c:pt idx="560">
                  <c:v>4.6280928759975142</c:v>
                </c:pt>
                <c:pt idx="561">
                  <c:v>4.0242640687713882</c:v>
                </c:pt>
                <c:pt idx="562">
                  <c:v>3.7887625851363995</c:v>
                </c:pt>
                <c:pt idx="563">
                  <c:v>3.9377630638211478</c:v>
                </c:pt>
                <c:pt idx="564">
                  <c:v>4.0402516186664714</c:v>
                </c:pt>
                <c:pt idx="565">
                  <c:v>2.9758035213444738</c:v>
                </c:pt>
                <c:pt idx="566">
                  <c:v>3.4218694835070971</c:v>
                </c:pt>
                <c:pt idx="567">
                  <c:v>4.3060254552528558</c:v>
                </c:pt>
                <c:pt idx="568">
                  <c:v>4.268327332084378</c:v>
                </c:pt>
                <c:pt idx="569">
                  <c:v>4.1666181013935688</c:v>
                </c:pt>
                <c:pt idx="570">
                  <c:v>4.5765467072276014</c:v>
                </c:pt>
                <c:pt idx="571">
                  <c:v>4.5430960399181473</c:v>
                </c:pt>
                <c:pt idx="572">
                  <c:v>4.4696603861796573</c:v>
                </c:pt>
                <c:pt idx="573">
                  <c:v>5.0015774578507912</c:v>
                </c:pt>
                <c:pt idx="574">
                  <c:v>6.4495099282540824</c:v>
                </c:pt>
                <c:pt idx="575">
                  <c:v>6.3998808825682518</c:v>
                </c:pt>
                <c:pt idx="576">
                  <c:v>6.281800113629548</c:v>
                </c:pt>
                <c:pt idx="577">
                  <c:v>6.0876639440367297</c:v>
                </c:pt>
                <c:pt idx="578">
                  <c:v>6.49071274043221</c:v>
                </c:pt>
                <c:pt idx="579">
                  <c:v>6.711705783534347</c:v>
                </c:pt>
                <c:pt idx="580">
                  <c:v>6.8266223433566253</c:v>
                </c:pt>
                <c:pt idx="581">
                  <c:v>6.0445337135100745</c:v>
                </c:pt>
                <c:pt idx="582">
                  <c:v>6.8917274599799816</c:v>
                </c:pt>
                <c:pt idx="583">
                  <c:v>7.1871564717606349</c:v>
                </c:pt>
                <c:pt idx="584">
                  <c:v>7.3220198701899664</c:v>
                </c:pt>
                <c:pt idx="585">
                  <c:v>7.0179870605244536</c:v>
                </c:pt>
                <c:pt idx="586">
                  <c:v>6.9664202855701101</c:v>
                </c:pt>
                <c:pt idx="587">
                  <c:v>7.4845193036790691</c:v>
                </c:pt>
                <c:pt idx="588">
                  <c:v>8.4395153463148223</c:v>
                </c:pt>
                <c:pt idx="589">
                  <c:v>7.1463351377810085</c:v>
                </c:pt>
                <c:pt idx="590">
                  <c:v>6.9587941363690353</c:v>
                </c:pt>
                <c:pt idx="591">
                  <c:v>6.9258248455212561</c:v>
                </c:pt>
                <c:pt idx="592">
                  <c:v>7.3716743399434277</c:v>
                </c:pt>
                <c:pt idx="593">
                  <c:v>7.244476243502235</c:v>
                </c:pt>
                <c:pt idx="594">
                  <c:v>7.5598990185056731</c:v>
                </c:pt>
                <c:pt idx="595">
                  <c:v>7.0799009868752112</c:v>
                </c:pt>
                <c:pt idx="596">
                  <c:v>7.3463339612324754</c:v>
                </c:pt>
                <c:pt idx="597">
                  <c:v>7.3630677353808789</c:v>
                </c:pt>
                <c:pt idx="598">
                  <c:v>7.2803186378930453</c:v>
                </c:pt>
                <c:pt idx="599">
                  <c:v>6.2297995144343092</c:v>
                </c:pt>
                <c:pt idx="600">
                  <c:v>5.845877351684762</c:v>
                </c:pt>
                <c:pt idx="601">
                  <c:v>4.7539428240678863</c:v>
                </c:pt>
                <c:pt idx="602">
                  <c:v>4.0679071870672461</c:v>
                </c:pt>
                <c:pt idx="603">
                  <c:v>4.082369463844894</c:v>
                </c:pt>
                <c:pt idx="604">
                  <c:v>4.1708895433612643</c:v>
                </c:pt>
                <c:pt idx="605">
                  <c:v>4.0839164845602358</c:v>
                </c:pt>
                <c:pt idx="606">
                  <c:v>4.6160465196867984</c:v>
                </c:pt>
                <c:pt idx="607">
                  <c:v>4.8458858396927313</c:v>
                </c:pt>
                <c:pt idx="608">
                  <c:v>4.3020603083872535</c:v>
                </c:pt>
                <c:pt idx="609">
                  <c:v>4.5378045850575637</c:v>
                </c:pt>
                <c:pt idx="610">
                  <c:v>4.6941586347530659</c:v>
                </c:pt>
                <c:pt idx="611">
                  <c:v>4.5264045216904556</c:v>
                </c:pt>
                <c:pt idx="612">
                  <c:v>4.4627568144174479</c:v>
                </c:pt>
                <c:pt idx="613">
                  <c:v>4.525514249388336</c:v>
                </c:pt>
                <c:pt idx="614">
                  <c:v>4.5113596562780902</c:v>
                </c:pt>
                <c:pt idx="615">
                  <c:v>5.1643357543971939</c:v>
                </c:pt>
                <c:pt idx="616">
                  <c:v>5.1217617060982343</c:v>
                </c:pt>
                <c:pt idx="617">
                  <c:v>4.6121315873801256</c:v>
                </c:pt>
                <c:pt idx="618">
                  <c:v>4.4660592818288087</c:v>
                </c:pt>
                <c:pt idx="619">
                  <c:v>4.1348863179154618</c:v>
                </c:pt>
                <c:pt idx="620">
                  <c:v>3.7002371569700929</c:v>
                </c:pt>
                <c:pt idx="621">
                  <c:v>3.8382491467576036</c:v>
                </c:pt>
                <c:pt idx="622">
                  <c:v>3.399982441058238</c:v>
                </c:pt>
                <c:pt idx="623">
                  <c:v>3.5141822286750268</c:v>
                </c:pt>
                <c:pt idx="624">
                  <c:v>4.9204626392247537</c:v>
                </c:pt>
                <c:pt idx="625">
                  <c:v>5.4206692036909709</c:v>
                </c:pt>
                <c:pt idx="626">
                  <c:v>5.9456260107588346</c:v>
                </c:pt>
                <c:pt idx="627">
                  <c:v>6.138537122238878</c:v>
                </c:pt>
                <c:pt idx="628">
                  <c:v>6.3426300653324574</c:v>
                </c:pt>
                <c:pt idx="629">
                  <c:v>6.5333537152157266</c:v>
                </c:pt>
                <c:pt idx="630">
                  <c:v>6.0804959032273311</c:v>
                </c:pt>
                <c:pt idx="631">
                  <c:v>5.2006033132428442</c:v>
                </c:pt>
                <c:pt idx="632">
                  <c:v>5.29480887703071</c:v>
                </c:pt>
                <c:pt idx="633">
                  <c:v>5.2695748285881949</c:v>
                </c:pt>
                <c:pt idx="634">
                  <c:v>5.2261703696733592</c:v>
                </c:pt>
                <c:pt idx="635">
                  <c:v>5.3708607700296085</c:v>
                </c:pt>
                <c:pt idx="636">
                  <c:v>5.7362665900190573</c:v>
                </c:pt>
                <c:pt idx="637">
                  <c:v>5.0959478157120586</c:v>
                </c:pt>
                <c:pt idx="638">
                  <c:v>4.6490652966779127</c:v>
                </c:pt>
                <c:pt idx="639">
                  <c:v>4.8071351165100475</c:v>
                </c:pt>
                <c:pt idx="640">
                  <c:v>4.4959756631017376</c:v>
                </c:pt>
                <c:pt idx="641">
                  <c:v>4.510919264311033</c:v>
                </c:pt>
                <c:pt idx="642">
                  <c:v>4.0433156006207414</c:v>
                </c:pt>
                <c:pt idx="643">
                  <c:v>3.7718760640951752</c:v>
                </c:pt>
                <c:pt idx="644">
                  <c:v>4.0137724635943508</c:v>
                </c:pt>
                <c:pt idx="645">
                  <c:v>4.4348996764986763</c:v>
                </c:pt>
                <c:pt idx="646">
                  <c:v>3.8236545264452504</c:v>
                </c:pt>
                <c:pt idx="647">
                  <c:v>4.1497073608301989</c:v>
                </c:pt>
                <c:pt idx="648">
                  <c:v>4.1957303720705275</c:v>
                </c:pt>
                <c:pt idx="649">
                  <c:v>4.2368296319951479</c:v>
                </c:pt>
                <c:pt idx="650">
                  <c:v>4.1873545923750486</c:v>
                </c:pt>
                <c:pt idx="651">
                  <c:v>4.91949968287435</c:v>
                </c:pt>
                <c:pt idx="652">
                  <c:v>4.6175932786262424</c:v>
                </c:pt>
                <c:pt idx="653">
                  <c:v>4.6978933940331391</c:v>
                </c:pt>
                <c:pt idx="654">
                  <c:v>4.3949851668445685</c:v>
                </c:pt>
                <c:pt idx="655">
                  <c:v>3.9254543381676994</c:v>
                </c:pt>
                <c:pt idx="656">
                  <c:v>4.2782079457641862</c:v>
                </c:pt>
                <c:pt idx="657">
                  <c:v>4.2268330367881806</c:v>
                </c:pt>
                <c:pt idx="658">
                  <c:v>4.0705351753793533</c:v>
                </c:pt>
                <c:pt idx="659">
                  <c:v>3.5696381812455811</c:v>
                </c:pt>
                <c:pt idx="660">
                  <c:v>3.2657007048234576</c:v>
                </c:pt>
                <c:pt idx="661">
                  <c:v>2.7711124441071391</c:v>
                </c:pt>
                <c:pt idx="662">
                  <c:v>3.007278723639589</c:v>
                </c:pt>
                <c:pt idx="663">
                  <c:v>3.0577456341223845</c:v>
                </c:pt>
                <c:pt idx="664">
                  <c:v>3.3689029757299385</c:v>
                </c:pt>
                <c:pt idx="665">
                  <c:v>3.7501167485761173</c:v>
                </c:pt>
                <c:pt idx="666">
                  <c:v>4.9996896138745992</c:v>
                </c:pt>
                <c:pt idx="667">
                  <c:v>4.9949438974443963</c:v>
                </c:pt>
                <c:pt idx="668">
                  <c:v>5.5352556452867825</c:v>
                </c:pt>
                <c:pt idx="669">
                  <c:v>5.8677519482814651</c:v>
                </c:pt>
                <c:pt idx="670">
                  <c:v>5.4495404486265828</c:v>
                </c:pt>
                <c:pt idx="671">
                  <c:v>5.5959859975655108</c:v>
                </c:pt>
                <c:pt idx="672">
                  <c:v>5.5064039490181385</c:v>
                </c:pt>
                <c:pt idx="673">
                  <c:v>5.011449144401344</c:v>
                </c:pt>
                <c:pt idx="674">
                  <c:v>5.4480740557866554</c:v>
                </c:pt>
                <c:pt idx="675">
                  <c:v>5.6581788025053905</c:v>
                </c:pt>
                <c:pt idx="676">
                  <c:v>5.9068660703303264</c:v>
                </c:pt>
                <c:pt idx="677">
                  <c:v>6.0317925428734531</c:v>
                </c:pt>
                <c:pt idx="678">
                  <c:v>5.6449500125156851</c:v>
                </c:pt>
                <c:pt idx="679">
                  <c:v>7.4356192971517583</c:v>
                </c:pt>
                <c:pt idx="680">
                  <c:v>8.3675587223685302</c:v>
                </c:pt>
                <c:pt idx="681">
                  <c:v>8.3487651638185305</c:v>
                </c:pt>
                <c:pt idx="682">
                  <c:v>8.6752310827490238</c:v>
                </c:pt>
                <c:pt idx="683">
                  <c:v>8.672576275823598</c:v>
                </c:pt>
                <c:pt idx="684">
                  <c:v>9.1469797226622696</c:v>
                </c:pt>
                <c:pt idx="685">
                  <c:v>9.1164312233609799</c:v>
                </c:pt>
                <c:pt idx="686">
                  <c:v>9.5210246307729722</c:v>
                </c:pt>
                <c:pt idx="687">
                  <c:v>9.6467457958679095</c:v>
                </c:pt>
                <c:pt idx="688">
                  <c:v>10.023913879087228</c:v>
                </c:pt>
                <c:pt idx="689">
                  <c:v>9.9218160724355187</c:v>
                </c:pt>
                <c:pt idx="690">
                  <c:v>9.9778842806738641</c:v>
                </c:pt>
                <c:pt idx="691">
                  <c:v>10.241290944461641</c:v>
                </c:pt>
                <c:pt idx="692">
                  <c:v>10.19578939857206</c:v>
                </c:pt>
                <c:pt idx="693">
                  <c:v>9.809970458190497</c:v>
                </c:pt>
                <c:pt idx="694">
                  <c:v>10.003872399200763</c:v>
                </c:pt>
                <c:pt idx="695">
                  <c:v>11.362412067919625</c:v>
                </c:pt>
                <c:pt idx="696">
                  <c:v>13.515510036420919</c:v>
                </c:pt>
                <c:pt idx="697">
                  <c:v>13.421333909312894</c:v>
                </c:pt>
                <c:pt idx="698">
                  <c:v>12.549973765719589</c:v>
                </c:pt>
                <c:pt idx="699">
                  <c:v>12.596430107147317</c:v>
                </c:pt>
                <c:pt idx="700">
                  <c:v>11.758998132732197</c:v>
                </c:pt>
                <c:pt idx="701">
                  <c:v>9.5452748522533124</c:v>
                </c:pt>
                <c:pt idx="702">
                  <c:v>8.8234415561002528</c:v>
                </c:pt>
                <c:pt idx="703">
                  <c:v>8.1758779739217395</c:v>
                </c:pt>
                <c:pt idx="704">
                  <c:v>7.1887653694584372</c:v>
                </c:pt>
                <c:pt idx="705">
                  <c:v>6.6797846517509587</c:v>
                </c:pt>
                <c:pt idx="706">
                  <c:v>6.0574951335212806</c:v>
                </c:pt>
                <c:pt idx="707">
                  <c:v>5.195458189404869</c:v>
                </c:pt>
                <c:pt idx="708">
                  <c:v>6.9330122126902953</c:v>
                </c:pt>
                <c:pt idx="709">
                  <c:v>5.6060404712614131</c:v>
                </c:pt>
                <c:pt idx="710">
                  <c:v>3.4067187626680457</c:v>
                </c:pt>
                <c:pt idx="711">
                  <c:v>3.6490123014166973</c:v>
                </c:pt>
                <c:pt idx="712">
                  <c:v>3.7724591533690597</c:v>
                </c:pt>
                <c:pt idx="713">
                  <c:v>4.0094587787522808</c:v>
                </c:pt>
                <c:pt idx="714">
                  <c:v>3.7512805088792169</c:v>
                </c:pt>
                <c:pt idx="715">
                  <c:v>3.5514378272801399</c:v>
                </c:pt>
                <c:pt idx="716">
                  <c:v>3.3178785095148724</c:v>
                </c:pt>
                <c:pt idx="717">
                  <c:v>2.6622924269208279</c:v>
                </c:pt>
                <c:pt idx="718">
                  <c:v>2.2701455683932767</c:v>
                </c:pt>
                <c:pt idx="719">
                  <c:v>2.1510534332352966</c:v>
                </c:pt>
                <c:pt idx="720">
                  <c:v>2.8870559428291451</c:v>
                </c:pt>
                <c:pt idx="721">
                  <c:v>3.3209940159054736</c:v>
                </c:pt>
                <c:pt idx="722">
                  <c:v>1.8701282481868515</c:v>
                </c:pt>
                <c:pt idx="723">
                  <c:v>1.745933114185297</c:v>
                </c:pt>
                <c:pt idx="724">
                  <c:v>1.5193453585497096</c:v>
                </c:pt>
                <c:pt idx="725">
                  <c:v>1.3217766736711922</c:v>
                </c:pt>
                <c:pt idx="726">
                  <c:v>0.77131945153481374</c:v>
                </c:pt>
                <c:pt idx="727">
                  <c:v>1.1696873300996216</c:v>
                </c:pt>
                <c:pt idx="728">
                  <c:v>-0.19945212577442284</c:v>
                </c:pt>
                <c:pt idx="729">
                  <c:v>0.66685990940650497</c:v>
                </c:pt>
                <c:pt idx="730">
                  <c:v>0.50243849825970543</c:v>
                </c:pt>
                <c:pt idx="731">
                  <c:v>0.56016211419283446</c:v>
                </c:pt>
                <c:pt idx="732">
                  <c:v>0.98324131230333289</c:v>
                </c:pt>
                <c:pt idx="733">
                  <c:v>1.2973308065942579</c:v>
                </c:pt>
                <c:pt idx="734">
                  <c:v>-1.11982676353257</c:v>
                </c:pt>
                <c:pt idx="735">
                  <c:v>-0.52113634926972152</c:v>
                </c:pt>
                <c:pt idx="736">
                  <c:v>-1.0452341791695181</c:v>
                </c:pt>
                <c:pt idx="737">
                  <c:v>-1.63688713404669</c:v>
                </c:pt>
                <c:pt idx="738">
                  <c:v>-1.9625831912568237</c:v>
                </c:pt>
                <c:pt idx="739">
                  <c:v>-2.4377143531458474</c:v>
                </c:pt>
                <c:pt idx="740">
                  <c:v>-2.7730399944066102</c:v>
                </c:pt>
                <c:pt idx="741">
                  <c:v>-1.2665151071680263</c:v>
                </c:pt>
                <c:pt idx="742">
                  <c:v>-1.5549790558570797</c:v>
                </c:pt>
                <c:pt idx="743">
                  <c:v>-1.7244265618720669</c:v>
                </c:pt>
                <c:pt idx="744">
                  <c:v>-0.25201036610861483</c:v>
                </c:pt>
                <c:pt idx="745">
                  <c:v>1.5056913521094089</c:v>
                </c:pt>
                <c:pt idx="746">
                  <c:v>3.321132172384833</c:v>
                </c:pt>
                <c:pt idx="747">
                  <c:v>5.5520075855022757</c:v>
                </c:pt>
                <c:pt idx="748">
                  <c:v>6.148871776902908</c:v>
                </c:pt>
                <c:pt idx="749">
                  <c:v>8.3862352113575191</c:v>
                </c:pt>
                <c:pt idx="750">
                  <c:v>10.199721017952674</c:v>
                </c:pt>
                <c:pt idx="751">
                  <c:v>10.221070339377809</c:v>
                </c:pt>
                <c:pt idx="752">
                  <c:v>10.596082602005803</c:v>
                </c:pt>
                <c:pt idx="753">
                  <c:v>10.604015706890802</c:v>
                </c:pt>
                <c:pt idx="754">
                  <c:v>9.9194413050022128</c:v>
                </c:pt>
                <c:pt idx="755">
                  <c:v>9.9193683070416618</c:v>
                </c:pt>
                <c:pt idx="756">
                  <c:v>9.583419149269691</c:v>
                </c:pt>
                <c:pt idx="757">
                  <c:v>9.4623715131501331</c:v>
                </c:pt>
                <c:pt idx="758">
                  <c:v>9.2061421196967945</c:v>
                </c:pt>
                <c:pt idx="759">
                  <c:v>8.7094444422582402</c:v>
                </c:pt>
                <c:pt idx="760">
                  <c:v>9.1667671847802996</c:v>
                </c:pt>
                <c:pt idx="761">
                  <c:v>9.5289777439360055</c:v>
                </c:pt>
                <c:pt idx="762">
                  <c:v>9.9152522556389879</c:v>
                </c:pt>
                <c:pt idx="763">
                  <c:v>10.251448986591948</c:v>
                </c:pt>
                <c:pt idx="764">
                  <c:v>10.740030703634257</c:v>
                </c:pt>
                <c:pt idx="765">
                  <c:v>10.916498535146674</c:v>
                </c:pt>
                <c:pt idx="766">
                  <c:v>10.955631039266796</c:v>
                </c:pt>
                <c:pt idx="767">
                  <c:v>10.658500072569733</c:v>
                </c:pt>
                <c:pt idx="768">
                  <c:v>10.485929853512689</c:v>
                </c:pt>
                <c:pt idx="769">
                  <c:v>10.144851121605987</c:v>
                </c:pt>
                <c:pt idx="770">
                  <c:v>10.026221743198716</c:v>
                </c:pt>
                <c:pt idx="771">
                  <c:v>11.390797650759248</c:v>
                </c:pt>
                <c:pt idx="772">
                  <c:v>11.91854883469567</c:v>
                </c:pt>
                <c:pt idx="773">
                  <c:v>10.907792650342927</c:v>
                </c:pt>
                <c:pt idx="774">
                  <c:v>10.975538154942281</c:v>
                </c:pt>
                <c:pt idx="775">
                  <c:v>10.707772018820501</c:v>
                </c:pt>
                <c:pt idx="776">
                  <c:v>10.456534794364343</c:v>
                </c:pt>
                <c:pt idx="777">
                  <c:v>10.204501027280921</c:v>
                </c:pt>
                <c:pt idx="778">
                  <c:v>9.4073261655053635</c:v>
                </c:pt>
                <c:pt idx="779">
                  <c:v>8.6000416250821807</c:v>
                </c:pt>
                <c:pt idx="780">
                  <c:v>9.9525497076965568</c:v>
                </c:pt>
                <c:pt idx="781">
                  <c:v>10.081785501716823</c:v>
                </c:pt>
                <c:pt idx="782">
                  <c:v>10.72563615527744</c:v>
                </c:pt>
                <c:pt idx="783">
                  <c:v>11.524898300239697</c:v>
                </c:pt>
                <c:pt idx="784">
                  <c:v>11.116504831381718</c:v>
                </c:pt>
                <c:pt idx="785">
                  <c:v>12.164076478184674</c:v>
                </c:pt>
                <c:pt idx="786">
                  <c:v>13.5824241571956</c:v>
                </c:pt>
                <c:pt idx="787">
                  <c:v>13.435460165252836</c:v>
                </c:pt>
                <c:pt idx="788">
                  <c:v>14.150706008269355</c:v>
                </c:pt>
                <c:pt idx="789">
                  <c:v>14.857880218951365</c:v>
                </c:pt>
                <c:pt idx="790">
                  <c:v>15.212901261229524</c:v>
                </c:pt>
                <c:pt idx="791">
                  <c:v>16.457470618658068</c:v>
                </c:pt>
                <c:pt idx="792">
                  <c:v>17.016498429803026</c:v>
                </c:pt>
                <c:pt idx="793">
                  <c:v>16.658519375737431</c:v>
                </c:pt>
                <c:pt idx="794">
                  <c:v>16.872062245037629</c:v>
                </c:pt>
                <c:pt idx="795">
                  <c:v>16.205112544691399</c:v>
                </c:pt>
                <c:pt idx="796">
                  <c:v>15.816809428548298</c:v>
                </c:pt>
                <c:pt idx="797">
                  <c:v>16.246113554855157</c:v>
                </c:pt>
                <c:pt idx="798">
                  <c:v>15.558915540671109</c:v>
                </c:pt>
                <c:pt idx="799">
                  <c:v>14.559952522987965</c:v>
                </c:pt>
                <c:pt idx="800">
                  <c:v>13.979371231300718</c:v>
                </c:pt>
                <c:pt idx="801">
                  <c:v>13.937282779378672</c:v>
                </c:pt>
                <c:pt idx="802">
                  <c:v>13.340926054535544</c:v>
                </c:pt>
                <c:pt idx="803">
                  <c:v>12.496111181849361</c:v>
                </c:pt>
                <c:pt idx="804">
                  <c:v>11.554588868274816</c:v>
                </c:pt>
                <c:pt idx="805">
                  <c:v>11.076101908684413</c:v>
                </c:pt>
                <c:pt idx="806">
                  <c:v>10.739613446348702</c:v>
                </c:pt>
                <c:pt idx="807">
                  <c:v>10.905278172460962</c:v>
                </c:pt>
                <c:pt idx="808">
                  <c:v>10.326224157412648</c:v>
                </c:pt>
                <c:pt idx="809">
                  <c:v>10.27098261739186</c:v>
                </c:pt>
                <c:pt idx="810">
                  <c:v>10.237711029993056</c:v>
                </c:pt>
                <c:pt idx="811">
                  <c:v>9.8398629981421362</c:v>
                </c:pt>
                <c:pt idx="812">
                  <c:v>9.7062802765562193</c:v>
                </c:pt>
                <c:pt idx="813">
                  <c:v>9.0117016489756292</c:v>
                </c:pt>
                <c:pt idx="814">
                  <c:v>8.577181895013835</c:v>
                </c:pt>
                <c:pt idx="815">
                  <c:v>8.6349371997201221</c:v>
                </c:pt>
                <c:pt idx="816">
                  <c:v>9.0646395302673284</c:v>
                </c:pt>
                <c:pt idx="817">
                  <c:v>8.6169021485794826</c:v>
                </c:pt>
                <c:pt idx="818">
                  <c:v>10.987567327472679</c:v>
                </c:pt>
                <c:pt idx="819">
                  <c:v>10.700128404472414</c:v>
                </c:pt>
                <c:pt idx="820">
                  <c:v>10.234558807412762</c:v>
                </c:pt>
                <c:pt idx="821">
                  <c:v>10.401479221723116</c:v>
                </c:pt>
                <c:pt idx="822">
                  <c:v>11.477052459763357</c:v>
                </c:pt>
                <c:pt idx="823">
                  <c:v>12.06080301978011</c:v>
                </c:pt>
                <c:pt idx="824">
                  <c:v>12.697561654532796</c:v>
                </c:pt>
                <c:pt idx="825">
                  <c:v>10.97395812832082</c:v>
                </c:pt>
                <c:pt idx="826">
                  <c:v>11.389585712109215</c:v>
                </c:pt>
                <c:pt idx="827">
                  <c:v>10.856452813139416</c:v>
                </c:pt>
                <c:pt idx="828">
                  <c:v>11.504767776847038</c:v>
                </c:pt>
                <c:pt idx="829">
                  <c:v>11.387724938557653</c:v>
                </c:pt>
                <c:pt idx="830">
                  <c:v>10.193157394124453</c:v>
                </c:pt>
                <c:pt idx="831">
                  <c:v>9.5871010777628971</c:v>
                </c:pt>
                <c:pt idx="832">
                  <c:v>10.064278778005699</c:v>
                </c:pt>
                <c:pt idx="833">
                  <c:v>11.117512963658722</c:v>
                </c:pt>
                <c:pt idx="834">
                  <c:v>14.030145657499316</c:v>
                </c:pt>
                <c:pt idx="835">
                  <c:v>12.152418073861394</c:v>
                </c:pt>
                <c:pt idx="836">
                  <c:v>11.162280148621793</c:v>
                </c:pt>
                <c:pt idx="837">
                  <c:v>11.280575922506534</c:v>
                </c:pt>
                <c:pt idx="838">
                  <c:v>11.509312055131899</c:v>
                </c:pt>
                <c:pt idx="839">
                  <c:v>11.190510599433518</c:v>
                </c:pt>
                <c:pt idx="840">
                  <c:v>9.4101328301020324</c:v>
                </c:pt>
                <c:pt idx="841">
                  <c:v>6.5390387350566739</c:v>
                </c:pt>
                <c:pt idx="842">
                  <c:v>7.3346127155618701</c:v>
                </c:pt>
                <c:pt idx="843">
                  <c:v>7.3408125472959158</c:v>
                </c:pt>
                <c:pt idx="844">
                  <c:v>6.6277101568157191</c:v>
                </c:pt>
                <c:pt idx="845">
                  <c:v>5.8650211952562774</c:v>
                </c:pt>
                <c:pt idx="846">
                  <c:v>4.9351104064757916</c:v>
                </c:pt>
                <c:pt idx="847">
                  <c:v>4.3096984788300716</c:v>
                </c:pt>
                <c:pt idx="848">
                  <c:v>3.4344013289932174</c:v>
                </c:pt>
                <c:pt idx="849">
                  <c:v>3.4448481471867853</c:v>
                </c:pt>
                <c:pt idx="850">
                  <c:v>3.1499621495440793</c:v>
                </c:pt>
                <c:pt idx="851">
                  <c:v>3.372848858211821</c:v>
                </c:pt>
                <c:pt idx="852">
                  <c:v>3.5066836876682634</c:v>
                </c:pt>
                <c:pt idx="853">
                  <c:v>3.9887580135495466</c:v>
                </c:pt>
                <c:pt idx="854">
                  <c:v>4.4975248781544268</c:v>
                </c:pt>
                <c:pt idx="855">
                  <c:v>4.0989937572203932</c:v>
                </c:pt>
                <c:pt idx="856">
                  <c:v>4.1396342873610754</c:v>
                </c:pt>
                <c:pt idx="857">
                  <c:v>4.2666064735268492</c:v>
                </c:pt>
                <c:pt idx="858">
                  <c:v>4.0385002255498508</c:v>
                </c:pt>
                <c:pt idx="859">
                  <c:v>3.8497240417225713</c:v>
                </c:pt>
                <c:pt idx="860">
                  <c:v>3.2144337580588749</c:v>
                </c:pt>
                <c:pt idx="861">
                  <c:v>2.1808483765377455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55C4-4CE5-BC94-923959630886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C4-4CE5-BC94-923959630886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2FF-4E91-AAD3-B6162C258F66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5C4-4CE5-BC94-923959630886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7170-4FD4-9992-C12DAF56955C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170-4FD4-9992-C12DAF56955C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5C4-4CE5-BC94-923959630886}"/>
              </c:ext>
            </c:extLst>
          </c:dPt>
          <c:cat>
            <c:strRef>
              <c:f>'Indicadores Semanais'!$Y$9:$Y$873</c:f>
              <c:strCache>
                <c:ptCount val="86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64">
                  <c:v>15-05-2022</c:v>
                </c:pt>
              </c:strCache>
            </c:strRef>
          </c:cat>
          <c:val>
            <c:numRef>
              <c:f>'Indicadores Semanais'!$AB$9:$AB$873</c:f>
              <c:numCache>
                <c:formatCode>0.0</c:formatCode>
                <c:ptCount val="865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-5.4009559245325391</c:v>
                </c:pt>
                <c:pt idx="366">
                  <c:v>-5.4009559245325391</c:v>
                </c:pt>
                <c:pt idx="367">
                  <c:v>-5.4009559245325391</c:v>
                </c:pt>
                <c:pt idx="368">
                  <c:v>-5.4009559245325391</c:v>
                </c:pt>
                <c:pt idx="369">
                  <c:v>-5.4009559245325391</c:v>
                </c:pt>
                <c:pt idx="370">
                  <c:v>-5.4009559245325391</c:v>
                </c:pt>
                <c:pt idx="371">
                  <c:v>-5.4009559245325391</c:v>
                </c:pt>
                <c:pt idx="372">
                  <c:v>-5.4009559245325391</c:v>
                </c:pt>
                <c:pt idx="373">
                  <c:v>-5.4009559245325391</c:v>
                </c:pt>
                <c:pt idx="374">
                  <c:v>-5.4009559245325391</c:v>
                </c:pt>
                <c:pt idx="375">
                  <c:v>-5.4009559245325391</c:v>
                </c:pt>
                <c:pt idx="376">
                  <c:v>-5.4009559245325391</c:v>
                </c:pt>
                <c:pt idx="377">
                  <c:v>-5.4009559245325391</c:v>
                </c:pt>
                <c:pt idx="378">
                  <c:v>-5.4009559245325391</c:v>
                </c:pt>
                <c:pt idx="379">
                  <c:v>-5.4009559245325391</c:v>
                </c:pt>
                <c:pt idx="380">
                  <c:v>-5.4009559245325391</c:v>
                </c:pt>
                <c:pt idx="381">
                  <c:v>-5.4009559245325391</c:v>
                </c:pt>
                <c:pt idx="382">
                  <c:v>-5.4009559245325391</c:v>
                </c:pt>
                <c:pt idx="383">
                  <c:v>-5.4009559245325391</c:v>
                </c:pt>
                <c:pt idx="384">
                  <c:v>-5.4009559245325391</c:v>
                </c:pt>
                <c:pt idx="385">
                  <c:v>-5.4009559245325391</c:v>
                </c:pt>
                <c:pt idx="386">
                  <c:v>-5.4009559245325391</c:v>
                </c:pt>
                <c:pt idx="387">
                  <c:v>-5.4009559245325391</c:v>
                </c:pt>
                <c:pt idx="388">
                  <c:v>-5.4009559245325391</c:v>
                </c:pt>
                <c:pt idx="389">
                  <c:v>-5.4009559245325391</c:v>
                </c:pt>
                <c:pt idx="390">
                  <c:v>-5.4009559245325391</c:v>
                </c:pt>
                <c:pt idx="391">
                  <c:v>-5.4009559245325391</c:v>
                </c:pt>
                <c:pt idx="392">
                  <c:v>-5.4009559245325391</c:v>
                </c:pt>
                <c:pt idx="393">
                  <c:v>-5.4009559245325391</c:v>
                </c:pt>
                <c:pt idx="394">
                  <c:v>-5.4009559245325391</c:v>
                </c:pt>
                <c:pt idx="395">
                  <c:v>-5.4009559245325391</c:v>
                </c:pt>
                <c:pt idx="396">
                  <c:v>-5.4009559245325391</c:v>
                </c:pt>
                <c:pt idx="397">
                  <c:v>-5.4009559245325391</c:v>
                </c:pt>
                <c:pt idx="398">
                  <c:v>-5.4009559245325391</c:v>
                </c:pt>
                <c:pt idx="399">
                  <c:v>-5.4009559245325391</c:v>
                </c:pt>
                <c:pt idx="400">
                  <c:v>-5.4009559245325391</c:v>
                </c:pt>
                <c:pt idx="401">
                  <c:v>-5.4009559245325391</c:v>
                </c:pt>
                <c:pt idx="402">
                  <c:v>-5.4009559245325391</c:v>
                </c:pt>
                <c:pt idx="403">
                  <c:v>-5.4009559245325391</c:v>
                </c:pt>
                <c:pt idx="404">
                  <c:v>-5.4009559245325391</c:v>
                </c:pt>
                <c:pt idx="405">
                  <c:v>-5.4009559245325391</c:v>
                </c:pt>
                <c:pt idx="406">
                  <c:v>-5.4009559245325391</c:v>
                </c:pt>
                <c:pt idx="407">
                  <c:v>-5.4009559245325391</c:v>
                </c:pt>
                <c:pt idx="408">
                  <c:v>-5.4009559245325391</c:v>
                </c:pt>
                <c:pt idx="409">
                  <c:v>-5.4009559245325391</c:v>
                </c:pt>
                <c:pt idx="410">
                  <c:v>-5.4009559245325391</c:v>
                </c:pt>
                <c:pt idx="411">
                  <c:v>-5.4009559245325391</c:v>
                </c:pt>
                <c:pt idx="412">
                  <c:v>-5.4009559245325391</c:v>
                </c:pt>
                <c:pt idx="413">
                  <c:v>-5.4009559245325391</c:v>
                </c:pt>
                <c:pt idx="414">
                  <c:v>-5.4009559245325391</c:v>
                </c:pt>
                <c:pt idx="415">
                  <c:v>-5.4009559245325391</c:v>
                </c:pt>
                <c:pt idx="416">
                  <c:v>-5.4009559245325391</c:v>
                </c:pt>
                <c:pt idx="417">
                  <c:v>-5.4009559245325391</c:v>
                </c:pt>
                <c:pt idx="418">
                  <c:v>-5.4009559245325391</c:v>
                </c:pt>
                <c:pt idx="419">
                  <c:v>-5.4009559245325391</c:v>
                </c:pt>
                <c:pt idx="420">
                  <c:v>-5.4009559245325391</c:v>
                </c:pt>
                <c:pt idx="421">
                  <c:v>-5.4009559245325391</c:v>
                </c:pt>
                <c:pt idx="422">
                  <c:v>-5.4009559245325391</c:v>
                </c:pt>
                <c:pt idx="423">
                  <c:v>-5.4009559245325391</c:v>
                </c:pt>
                <c:pt idx="424">
                  <c:v>-5.4009559245325391</c:v>
                </c:pt>
                <c:pt idx="425">
                  <c:v>-5.4009559245325391</c:v>
                </c:pt>
                <c:pt idx="426">
                  <c:v>-5.4009559245325391</c:v>
                </c:pt>
                <c:pt idx="427">
                  <c:v>-5.4009559245325391</c:v>
                </c:pt>
                <c:pt idx="428">
                  <c:v>-5.4009559245325391</c:v>
                </c:pt>
                <c:pt idx="429">
                  <c:v>-5.4009559245325391</c:v>
                </c:pt>
                <c:pt idx="430">
                  <c:v>-5.4009559245325391</c:v>
                </c:pt>
                <c:pt idx="431">
                  <c:v>-5.4009559245325391</c:v>
                </c:pt>
                <c:pt idx="432">
                  <c:v>-5.4009559245325391</c:v>
                </c:pt>
                <c:pt idx="433">
                  <c:v>-5.4009559245325391</c:v>
                </c:pt>
                <c:pt idx="434">
                  <c:v>-5.4009559245325391</c:v>
                </c:pt>
                <c:pt idx="435">
                  <c:v>-5.4009559245325391</c:v>
                </c:pt>
                <c:pt idx="436">
                  <c:v>-5.4009559245325391</c:v>
                </c:pt>
                <c:pt idx="437">
                  <c:v>-5.4009559245325391</c:v>
                </c:pt>
                <c:pt idx="438">
                  <c:v>-5.4009559245325391</c:v>
                </c:pt>
                <c:pt idx="439">
                  <c:v>-5.4009559245325391</c:v>
                </c:pt>
                <c:pt idx="440">
                  <c:v>-5.4009559245325391</c:v>
                </c:pt>
                <c:pt idx="441">
                  <c:v>-5.4009559245325391</c:v>
                </c:pt>
                <c:pt idx="442">
                  <c:v>-5.4009559245325391</c:v>
                </c:pt>
                <c:pt idx="443">
                  <c:v>-5.4009559245325391</c:v>
                </c:pt>
                <c:pt idx="444">
                  <c:v>-5.4009559245325391</c:v>
                </c:pt>
                <c:pt idx="445">
                  <c:v>-5.4009559245325391</c:v>
                </c:pt>
                <c:pt idx="446">
                  <c:v>-5.4009559245325391</c:v>
                </c:pt>
                <c:pt idx="447">
                  <c:v>-5.4009559245325391</c:v>
                </c:pt>
                <c:pt idx="448">
                  <c:v>-5.4009559245325391</c:v>
                </c:pt>
                <c:pt idx="449">
                  <c:v>-5.4009559245325391</c:v>
                </c:pt>
                <c:pt idx="450">
                  <c:v>-5.4009559245325391</c:v>
                </c:pt>
                <c:pt idx="451">
                  <c:v>-5.4009559245325391</c:v>
                </c:pt>
                <c:pt idx="452">
                  <c:v>-5.4009559245325391</c:v>
                </c:pt>
                <c:pt idx="453">
                  <c:v>-5.4009559245325391</c:v>
                </c:pt>
                <c:pt idx="454">
                  <c:v>-5.4009559245325391</c:v>
                </c:pt>
                <c:pt idx="455">
                  <c:v>16.497703823733744</c:v>
                </c:pt>
                <c:pt idx="456">
                  <c:v>16.497703823733744</c:v>
                </c:pt>
                <c:pt idx="457">
                  <c:v>16.497703823733744</c:v>
                </c:pt>
                <c:pt idx="458">
                  <c:v>16.497703823733744</c:v>
                </c:pt>
                <c:pt idx="459">
                  <c:v>16.497703823733744</c:v>
                </c:pt>
                <c:pt idx="460">
                  <c:v>16.497703823733744</c:v>
                </c:pt>
                <c:pt idx="461">
                  <c:v>16.497703823733744</c:v>
                </c:pt>
                <c:pt idx="462">
                  <c:v>16.497703823733744</c:v>
                </c:pt>
                <c:pt idx="463">
                  <c:v>16.497703823733744</c:v>
                </c:pt>
                <c:pt idx="464">
                  <c:v>16.497703823733744</c:v>
                </c:pt>
                <c:pt idx="465">
                  <c:v>16.497703823733744</c:v>
                </c:pt>
                <c:pt idx="466">
                  <c:v>16.497703823733744</c:v>
                </c:pt>
                <c:pt idx="467">
                  <c:v>16.497703823733744</c:v>
                </c:pt>
                <c:pt idx="468">
                  <c:v>16.497703823733744</c:v>
                </c:pt>
                <c:pt idx="469">
                  <c:v>16.497703823733744</c:v>
                </c:pt>
                <c:pt idx="470">
                  <c:v>16.497703823733744</c:v>
                </c:pt>
                <c:pt idx="471">
                  <c:v>16.497703823733744</c:v>
                </c:pt>
                <c:pt idx="472">
                  <c:v>16.497703823733744</c:v>
                </c:pt>
                <c:pt idx="473">
                  <c:v>16.497703823733744</c:v>
                </c:pt>
                <c:pt idx="474">
                  <c:v>16.497703823733744</c:v>
                </c:pt>
                <c:pt idx="475">
                  <c:v>16.497703823733744</c:v>
                </c:pt>
                <c:pt idx="476">
                  <c:v>16.497703823733744</c:v>
                </c:pt>
                <c:pt idx="477">
                  <c:v>16.497703823733744</c:v>
                </c:pt>
                <c:pt idx="478">
                  <c:v>16.497703823733744</c:v>
                </c:pt>
                <c:pt idx="479">
                  <c:v>16.497703823733744</c:v>
                </c:pt>
                <c:pt idx="480">
                  <c:v>16.497703823733744</c:v>
                </c:pt>
                <c:pt idx="481">
                  <c:v>16.497703823733744</c:v>
                </c:pt>
                <c:pt idx="482">
                  <c:v>16.497703823733744</c:v>
                </c:pt>
                <c:pt idx="483">
                  <c:v>16.497703823733744</c:v>
                </c:pt>
                <c:pt idx="484">
                  <c:v>16.497703823733744</c:v>
                </c:pt>
                <c:pt idx="485">
                  <c:v>16.497703823733744</c:v>
                </c:pt>
                <c:pt idx="486">
                  <c:v>16.497703823733744</c:v>
                </c:pt>
                <c:pt idx="487">
                  <c:v>16.497703823733744</c:v>
                </c:pt>
                <c:pt idx="488">
                  <c:v>16.497703823733744</c:v>
                </c:pt>
                <c:pt idx="489">
                  <c:v>16.497703823733744</c:v>
                </c:pt>
                <c:pt idx="490">
                  <c:v>16.497703823733744</c:v>
                </c:pt>
                <c:pt idx="491">
                  <c:v>16.497703823733744</c:v>
                </c:pt>
                <c:pt idx="492">
                  <c:v>16.497703823733744</c:v>
                </c:pt>
                <c:pt idx="493">
                  <c:v>16.497703823733744</c:v>
                </c:pt>
                <c:pt idx="494">
                  <c:v>16.497703823733744</c:v>
                </c:pt>
                <c:pt idx="495">
                  <c:v>16.497703823733744</c:v>
                </c:pt>
                <c:pt idx="496">
                  <c:v>16.497703823733744</c:v>
                </c:pt>
                <c:pt idx="497">
                  <c:v>16.497703823733744</c:v>
                </c:pt>
                <c:pt idx="498">
                  <c:v>16.497703823733744</c:v>
                </c:pt>
                <c:pt idx="499">
                  <c:v>16.497703823733744</c:v>
                </c:pt>
                <c:pt idx="500">
                  <c:v>16.497703823733744</c:v>
                </c:pt>
                <c:pt idx="501">
                  <c:v>16.497703823733744</c:v>
                </c:pt>
                <c:pt idx="502">
                  <c:v>16.497703823733744</c:v>
                </c:pt>
                <c:pt idx="503">
                  <c:v>16.497703823733744</c:v>
                </c:pt>
                <c:pt idx="504">
                  <c:v>16.497703823733744</c:v>
                </c:pt>
                <c:pt idx="505">
                  <c:v>16.497703823733744</c:v>
                </c:pt>
                <c:pt idx="506">
                  <c:v>16.497703823733744</c:v>
                </c:pt>
                <c:pt idx="507">
                  <c:v>16.497703823733744</c:v>
                </c:pt>
                <c:pt idx="508">
                  <c:v>16.497703823733744</c:v>
                </c:pt>
                <c:pt idx="509">
                  <c:v>16.497703823733744</c:v>
                </c:pt>
                <c:pt idx="510">
                  <c:v>16.497703823733744</c:v>
                </c:pt>
                <c:pt idx="511">
                  <c:v>16.497703823733744</c:v>
                </c:pt>
                <c:pt idx="512">
                  <c:v>16.497703823733744</c:v>
                </c:pt>
                <c:pt idx="513">
                  <c:v>16.497703823733744</c:v>
                </c:pt>
                <c:pt idx="514">
                  <c:v>16.497703823733744</c:v>
                </c:pt>
                <c:pt idx="515">
                  <c:v>16.497703823733744</c:v>
                </c:pt>
                <c:pt idx="516">
                  <c:v>16.497703823733744</c:v>
                </c:pt>
                <c:pt idx="517">
                  <c:v>16.497703823733744</c:v>
                </c:pt>
                <c:pt idx="518">
                  <c:v>16.497703823733744</c:v>
                </c:pt>
                <c:pt idx="519">
                  <c:v>16.497703823733744</c:v>
                </c:pt>
                <c:pt idx="520">
                  <c:v>16.497703823733744</c:v>
                </c:pt>
                <c:pt idx="521">
                  <c:v>16.497703823733744</c:v>
                </c:pt>
                <c:pt idx="522">
                  <c:v>16.497703823733744</c:v>
                </c:pt>
                <c:pt idx="523">
                  <c:v>16.497703823733744</c:v>
                </c:pt>
                <c:pt idx="524">
                  <c:v>16.497703823733744</c:v>
                </c:pt>
                <c:pt idx="525">
                  <c:v>16.497703823733744</c:v>
                </c:pt>
                <c:pt idx="526">
                  <c:v>16.497703823733744</c:v>
                </c:pt>
                <c:pt idx="527">
                  <c:v>16.497703823733744</c:v>
                </c:pt>
                <c:pt idx="528">
                  <c:v>16.497703823733744</c:v>
                </c:pt>
                <c:pt idx="529">
                  <c:v>16.497703823733744</c:v>
                </c:pt>
                <c:pt idx="530">
                  <c:v>16.497703823733744</c:v>
                </c:pt>
                <c:pt idx="531">
                  <c:v>16.497703823733744</c:v>
                </c:pt>
                <c:pt idx="532">
                  <c:v>16.497703823733744</c:v>
                </c:pt>
                <c:pt idx="533">
                  <c:v>16.497703823733744</c:v>
                </c:pt>
                <c:pt idx="534">
                  <c:v>16.497703823733744</c:v>
                </c:pt>
                <c:pt idx="535">
                  <c:v>16.497703823733744</c:v>
                </c:pt>
                <c:pt idx="536">
                  <c:v>16.497703823733744</c:v>
                </c:pt>
                <c:pt idx="537">
                  <c:v>16.497703823733744</c:v>
                </c:pt>
                <c:pt idx="538">
                  <c:v>16.497703823733744</c:v>
                </c:pt>
                <c:pt idx="539">
                  <c:v>16.497703823733744</c:v>
                </c:pt>
                <c:pt idx="540">
                  <c:v>16.497703823733744</c:v>
                </c:pt>
                <c:pt idx="541">
                  <c:v>16.497703823733744</c:v>
                </c:pt>
                <c:pt idx="542">
                  <c:v>16.497703823733744</c:v>
                </c:pt>
                <c:pt idx="543">
                  <c:v>16.497703823733744</c:v>
                </c:pt>
                <c:pt idx="544">
                  <c:v>16.497703823733744</c:v>
                </c:pt>
                <c:pt idx="545">
                  <c:v>16.497703823733744</c:v>
                </c:pt>
                <c:pt idx="546">
                  <c:v>4.3564816410588634</c:v>
                </c:pt>
                <c:pt idx="547">
                  <c:v>4.3564816410588634</c:v>
                </c:pt>
                <c:pt idx="548">
                  <c:v>4.3564816410588634</c:v>
                </c:pt>
                <c:pt idx="549">
                  <c:v>4.3564816410588634</c:v>
                </c:pt>
                <c:pt idx="550">
                  <c:v>4.3564816410588634</c:v>
                </c:pt>
                <c:pt idx="551">
                  <c:v>4.3564816410588634</c:v>
                </c:pt>
                <c:pt idx="552">
                  <c:v>4.3564816410588634</c:v>
                </c:pt>
                <c:pt idx="553">
                  <c:v>4.3564816410588634</c:v>
                </c:pt>
                <c:pt idx="554">
                  <c:v>4.3564816410588634</c:v>
                </c:pt>
                <c:pt idx="555">
                  <c:v>4.3564816410588634</c:v>
                </c:pt>
                <c:pt idx="556">
                  <c:v>4.3564816410588634</c:v>
                </c:pt>
                <c:pt idx="557">
                  <c:v>4.3564816410588634</c:v>
                </c:pt>
                <c:pt idx="558">
                  <c:v>4.3564816410588634</c:v>
                </c:pt>
                <c:pt idx="559">
                  <c:v>4.3564816410588634</c:v>
                </c:pt>
                <c:pt idx="560">
                  <c:v>4.3564816410588634</c:v>
                </c:pt>
                <c:pt idx="561">
                  <c:v>4.3564816410588634</c:v>
                </c:pt>
                <c:pt idx="562">
                  <c:v>4.3564816410588634</c:v>
                </c:pt>
                <c:pt idx="563">
                  <c:v>4.3564816410588634</c:v>
                </c:pt>
                <c:pt idx="564">
                  <c:v>4.3564816410588634</c:v>
                </c:pt>
                <c:pt idx="565">
                  <c:v>4.3564816410588634</c:v>
                </c:pt>
                <c:pt idx="566">
                  <c:v>4.3564816410588634</c:v>
                </c:pt>
                <c:pt idx="567">
                  <c:v>4.3564816410588634</c:v>
                </c:pt>
                <c:pt idx="568">
                  <c:v>4.3564816410588634</c:v>
                </c:pt>
                <c:pt idx="569">
                  <c:v>4.3564816410588634</c:v>
                </c:pt>
                <c:pt idx="570">
                  <c:v>4.3564816410588634</c:v>
                </c:pt>
                <c:pt idx="571">
                  <c:v>4.3564816410588634</c:v>
                </c:pt>
                <c:pt idx="572">
                  <c:v>4.3564816410588634</c:v>
                </c:pt>
                <c:pt idx="573">
                  <c:v>4.3564816410588634</c:v>
                </c:pt>
                <c:pt idx="574">
                  <c:v>4.3564816410588634</c:v>
                </c:pt>
                <c:pt idx="575">
                  <c:v>4.3564816410588634</c:v>
                </c:pt>
                <c:pt idx="576">
                  <c:v>4.3564816410588634</c:v>
                </c:pt>
                <c:pt idx="577">
                  <c:v>4.3564816410588634</c:v>
                </c:pt>
                <c:pt idx="578">
                  <c:v>4.3564816410588634</c:v>
                </c:pt>
                <c:pt idx="579">
                  <c:v>4.3564816410588634</c:v>
                </c:pt>
                <c:pt idx="580">
                  <c:v>4.3564816410588634</c:v>
                </c:pt>
                <c:pt idx="581">
                  <c:v>4.3564816410588634</c:v>
                </c:pt>
                <c:pt idx="582">
                  <c:v>4.3564816410588634</c:v>
                </c:pt>
                <c:pt idx="583">
                  <c:v>4.3564816410588634</c:v>
                </c:pt>
                <c:pt idx="584">
                  <c:v>4.3564816410588634</c:v>
                </c:pt>
                <c:pt idx="585">
                  <c:v>4.3564816410588634</c:v>
                </c:pt>
                <c:pt idx="586">
                  <c:v>4.3564816410588634</c:v>
                </c:pt>
                <c:pt idx="587">
                  <c:v>4.3564816410588634</c:v>
                </c:pt>
                <c:pt idx="588">
                  <c:v>4.3564816410588634</c:v>
                </c:pt>
                <c:pt idx="589">
                  <c:v>4.3564816410588634</c:v>
                </c:pt>
                <c:pt idx="590">
                  <c:v>4.3564816410588634</c:v>
                </c:pt>
                <c:pt idx="591">
                  <c:v>4.3564816410588634</c:v>
                </c:pt>
                <c:pt idx="592">
                  <c:v>4.3564816410588634</c:v>
                </c:pt>
                <c:pt idx="593">
                  <c:v>4.3564816410588634</c:v>
                </c:pt>
                <c:pt idx="594">
                  <c:v>4.3564816410588634</c:v>
                </c:pt>
                <c:pt idx="595">
                  <c:v>4.3564816410588634</c:v>
                </c:pt>
                <c:pt idx="596">
                  <c:v>4.3564816410588634</c:v>
                </c:pt>
                <c:pt idx="597">
                  <c:v>4.3564816410588634</c:v>
                </c:pt>
                <c:pt idx="598">
                  <c:v>4.3564816410588634</c:v>
                </c:pt>
                <c:pt idx="599">
                  <c:v>4.3564816410588634</c:v>
                </c:pt>
                <c:pt idx="600">
                  <c:v>4.3564816410588634</c:v>
                </c:pt>
                <c:pt idx="601">
                  <c:v>4.3564816410588634</c:v>
                </c:pt>
                <c:pt idx="602">
                  <c:v>4.3564816410588634</c:v>
                </c:pt>
                <c:pt idx="603">
                  <c:v>4.3564816410588634</c:v>
                </c:pt>
                <c:pt idx="604">
                  <c:v>4.3564816410588634</c:v>
                </c:pt>
                <c:pt idx="605">
                  <c:v>4.3564816410588634</c:v>
                </c:pt>
                <c:pt idx="606">
                  <c:v>4.3564816410588634</c:v>
                </c:pt>
                <c:pt idx="607">
                  <c:v>4.3564816410588634</c:v>
                </c:pt>
                <c:pt idx="608">
                  <c:v>4.3564816410588634</c:v>
                </c:pt>
                <c:pt idx="609">
                  <c:v>4.3564816410588634</c:v>
                </c:pt>
                <c:pt idx="610">
                  <c:v>4.3564816410588634</c:v>
                </c:pt>
                <c:pt idx="611">
                  <c:v>4.3564816410588634</c:v>
                </c:pt>
                <c:pt idx="612">
                  <c:v>4.3564816410588634</c:v>
                </c:pt>
                <c:pt idx="613">
                  <c:v>4.3564816410588634</c:v>
                </c:pt>
                <c:pt idx="614">
                  <c:v>4.3564816410588634</c:v>
                </c:pt>
                <c:pt idx="615">
                  <c:v>4.3564816410588634</c:v>
                </c:pt>
                <c:pt idx="616">
                  <c:v>4.3564816410588634</c:v>
                </c:pt>
                <c:pt idx="617">
                  <c:v>4.3564816410588634</c:v>
                </c:pt>
                <c:pt idx="618">
                  <c:v>4.3564816410588634</c:v>
                </c:pt>
                <c:pt idx="619">
                  <c:v>4.3564816410588634</c:v>
                </c:pt>
                <c:pt idx="620">
                  <c:v>4.3564816410588634</c:v>
                </c:pt>
                <c:pt idx="621">
                  <c:v>4.3564816410588634</c:v>
                </c:pt>
                <c:pt idx="622">
                  <c:v>4.3564816410588634</c:v>
                </c:pt>
                <c:pt idx="623">
                  <c:v>4.3564816410588634</c:v>
                </c:pt>
                <c:pt idx="624">
                  <c:v>4.3564816410588634</c:v>
                </c:pt>
                <c:pt idx="625">
                  <c:v>4.3564816410588634</c:v>
                </c:pt>
                <c:pt idx="626">
                  <c:v>4.3564816410588634</c:v>
                </c:pt>
                <c:pt idx="627">
                  <c:v>4.3564816410588634</c:v>
                </c:pt>
                <c:pt idx="628">
                  <c:v>4.3564816410588634</c:v>
                </c:pt>
                <c:pt idx="629">
                  <c:v>4.3564816410588634</c:v>
                </c:pt>
                <c:pt idx="630">
                  <c:v>4.3564816410588634</c:v>
                </c:pt>
                <c:pt idx="631">
                  <c:v>4.3564816410588634</c:v>
                </c:pt>
                <c:pt idx="632">
                  <c:v>4.3564816410588634</c:v>
                </c:pt>
                <c:pt idx="633">
                  <c:v>4.3564816410588634</c:v>
                </c:pt>
                <c:pt idx="634">
                  <c:v>4.3564816410588634</c:v>
                </c:pt>
                <c:pt idx="635">
                  <c:v>4.3564816410588634</c:v>
                </c:pt>
                <c:pt idx="636">
                  <c:v>4.3564816410588634</c:v>
                </c:pt>
                <c:pt idx="637">
                  <c:v>4.3564816410588634</c:v>
                </c:pt>
                <c:pt idx="638">
                  <c:v>5.853077124662434</c:v>
                </c:pt>
                <c:pt idx="639">
                  <c:v>5.853077124662434</c:v>
                </c:pt>
                <c:pt idx="640">
                  <c:v>5.853077124662434</c:v>
                </c:pt>
                <c:pt idx="641">
                  <c:v>5.853077124662434</c:v>
                </c:pt>
                <c:pt idx="642">
                  <c:v>5.853077124662434</c:v>
                </c:pt>
                <c:pt idx="643">
                  <c:v>5.853077124662434</c:v>
                </c:pt>
                <c:pt idx="644">
                  <c:v>5.853077124662434</c:v>
                </c:pt>
                <c:pt idx="645">
                  <c:v>5.853077124662434</c:v>
                </c:pt>
                <c:pt idx="646">
                  <c:v>5.853077124662434</c:v>
                </c:pt>
                <c:pt idx="647">
                  <c:v>5.853077124662434</c:v>
                </c:pt>
                <c:pt idx="648">
                  <c:v>5.853077124662434</c:v>
                </c:pt>
                <c:pt idx="649">
                  <c:v>5.853077124662434</c:v>
                </c:pt>
                <c:pt idx="650">
                  <c:v>5.853077124662434</c:v>
                </c:pt>
                <c:pt idx="651">
                  <c:v>5.853077124662434</c:v>
                </c:pt>
                <c:pt idx="652">
                  <c:v>5.853077124662434</c:v>
                </c:pt>
                <c:pt idx="653">
                  <c:v>5.853077124662434</c:v>
                </c:pt>
                <c:pt idx="654">
                  <c:v>5.853077124662434</c:v>
                </c:pt>
                <c:pt idx="655">
                  <c:v>5.853077124662434</c:v>
                </c:pt>
                <c:pt idx="656">
                  <c:v>5.853077124662434</c:v>
                </c:pt>
                <c:pt idx="657">
                  <c:v>5.853077124662434</c:v>
                </c:pt>
                <c:pt idx="658">
                  <c:v>5.853077124662434</c:v>
                </c:pt>
                <c:pt idx="659">
                  <c:v>5.853077124662434</c:v>
                </c:pt>
                <c:pt idx="660">
                  <c:v>5.853077124662434</c:v>
                </c:pt>
                <c:pt idx="661">
                  <c:v>5.853077124662434</c:v>
                </c:pt>
                <c:pt idx="662">
                  <c:v>5.853077124662434</c:v>
                </c:pt>
                <c:pt idx="663">
                  <c:v>5.853077124662434</c:v>
                </c:pt>
                <c:pt idx="664">
                  <c:v>5.853077124662434</c:v>
                </c:pt>
                <c:pt idx="665">
                  <c:v>5.853077124662434</c:v>
                </c:pt>
                <c:pt idx="666">
                  <c:v>5.853077124662434</c:v>
                </c:pt>
                <c:pt idx="667">
                  <c:v>5.853077124662434</c:v>
                </c:pt>
                <c:pt idx="668">
                  <c:v>5.853077124662434</c:v>
                </c:pt>
                <c:pt idx="669">
                  <c:v>5.853077124662434</c:v>
                </c:pt>
                <c:pt idx="670">
                  <c:v>5.853077124662434</c:v>
                </c:pt>
                <c:pt idx="671">
                  <c:v>5.853077124662434</c:v>
                </c:pt>
                <c:pt idx="672">
                  <c:v>5.853077124662434</c:v>
                </c:pt>
                <c:pt idx="673">
                  <c:v>5.853077124662434</c:v>
                </c:pt>
                <c:pt idx="674">
                  <c:v>5.853077124662434</c:v>
                </c:pt>
                <c:pt idx="675">
                  <c:v>5.853077124662434</c:v>
                </c:pt>
                <c:pt idx="676">
                  <c:v>5.853077124662434</c:v>
                </c:pt>
                <c:pt idx="677">
                  <c:v>5.853077124662434</c:v>
                </c:pt>
                <c:pt idx="678">
                  <c:v>5.853077124662434</c:v>
                </c:pt>
                <c:pt idx="679">
                  <c:v>5.853077124662434</c:v>
                </c:pt>
                <c:pt idx="680">
                  <c:v>5.853077124662434</c:v>
                </c:pt>
                <c:pt idx="681">
                  <c:v>5.853077124662434</c:v>
                </c:pt>
                <c:pt idx="682">
                  <c:v>5.853077124662434</c:v>
                </c:pt>
                <c:pt idx="683">
                  <c:v>5.853077124662434</c:v>
                </c:pt>
                <c:pt idx="684">
                  <c:v>5.853077124662434</c:v>
                </c:pt>
                <c:pt idx="685">
                  <c:v>5.853077124662434</c:v>
                </c:pt>
                <c:pt idx="686">
                  <c:v>5.853077124662434</c:v>
                </c:pt>
                <c:pt idx="687">
                  <c:v>5.853077124662434</c:v>
                </c:pt>
                <c:pt idx="688">
                  <c:v>5.853077124662434</c:v>
                </c:pt>
                <c:pt idx="689">
                  <c:v>5.853077124662434</c:v>
                </c:pt>
                <c:pt idx="690">
                  <c:v>5.853077124662434</c:v>
                </c:pt>
                <c:pt idx="691">
                  <c:v>5.853077124662434</c:v>
                </c:pt>
                <c:pt idx="692">
                  <c:v>5.853077124662434</c:v>
                </c:pt>
                <c:pt idx="693">
                  <c:v>5.853077124662434</c:v>
                </c:pt>
                <c:pt idx="694">
                  <c:v>5.853077124662434</c:v>
                </c:pt>
                <c:pt idx="695">
                  <c:v>5.853077124662434</c:v>
                </c:pt>
                <c:pt idx="696">
                  <c:v>5.853077124662434</c:v>
                </c:pt>
                <c:pt idx="697">
                  <c:v>5.853077124662434</c:v>
                </c:pt>
                <c:pt idx="698">
                  <c:v>5.853077124662434</c:v>
                </c:pt>
                <c:pt idx="699">
                  <c:v>5.853077124662434</c:v>
                </c:pt>
                <c:pt idx="700">
                  <c:v>5.853077124662434</c:v>
                </c:pt>
                <c:pt idx="701">
                  <c:v>5.853077124662434</c:v>
                </c:pt>
                <c:pt idx="702">
                  <c:v>5.853077124662434</c:v>
                </c:pt>
                <c:pt idx="703">
                  <c:v>5.853077124662434</c:v>
                </c:pt>
                <c:pt idx="704">
                  <c:v>5.853077124662434</c:v>
                </c:pt>
                <c:pt idx="705">
                  <c:v>5.853077124662434</c:v>
                </c:pt>
                <c:pt idx="706">
                  <c:v>5.853077124662434</c:v>
                </c:pt>
                <c:pt idx="707">
                  <c:v>5.853077124662434</c:v>
                </c:pt>
                <c:pt idx="708">
                  <c:v>5.853077124662434</c:v>
                </c:pt>
                <c:pt idx="709">
                  <c:v>5.853077124662434</c:v>
                </c:pt>
                <c:pt idx="710">
                  <c:v>5.853077124662434</c:v>
                </c:pt>
                <c:pt idx="711">
                  <c:v>5.853077124662434</c:v>
                </c:pt>
                <c:pt idx="712">
                  <c:v>5.853077124662434</c:v>
                </c:pt>
                <c:pt idx="713">
                  <c:v>5.853077124662434</c:v>
                </c:pt>
                <c:pt idx="714">
                  <c:v>5.853077124662434</c:v>
                </c:pt>
                <c:pt idx="715">
                  <c:v>5.853077124662434</c:v>
                </c:pt>
                <c:pt idx="716">
                  <c:v>5.853077124662434</c:v>
                </c:pt>
                <c:pt idx="717">
                  <c:v>5.853077124662434</c:v>
                </c:pt>
                <c:pt idx="718">
                  <c:v>5.853077124662434</c:v>
                </c:pt>
                <c:pt idx="719">
                  <c:v>5.853077124662434</c:v>
                </c:pt>
                <c:pt idx="720">
                  <c:v>5.853077124662434</c:v>
                </c:pt>
                <c:pt idx="721">
                  <c:v>5.853077124662434</c:v>
                </c:pt>
                <c:pt idx="722">
                  <c:v>5.853077124662434</c:v>
                </c:pt>
                <c:pt idx="723">
                  <c:v>5.853077124662434</c:v>
                </c:pt>
                <c:pt idx="724">
                  <c:v>5.853077124662434</c:v>
                </c:pt>
                <c:pt idx="725">
                  <c:v>5.853077124662434</c:v>
                </c:pt>
                <c:pt idx="726">
                  <c:v>5.853077124662434</c:v>
                </c:pt>
                <c:pt idx="727">
                  <c:v>5.853077124662434</c:v>
                </c:pt>
                <c:pt idx="728">
                  <c:v>5.853077124662434</c:v>
                </c:pt>
                <c:pt idx="729">
                  <c:v>5.853077124662434</c:v>
                </c:pt>
                <c:pt idx="730">
                  <c:v>11.9</c:v>
                </c:pt>
                <c:pt idx="731">
                  <c:v>11.9</c:v>
                </c:pt>
                <c:pt idx="732">
                  <c:v>11.9</c:v>
                </c:pt>
                <c:pt idx="733">
                  <c:v>11.9</c:v>
                </c:pt>
                <c:pt idx="734">
                  <c:v>11.9</c:v>
                </c:pt>
                <c:pt idx="735">
                  <c:v>11.9</c:v>
                </c:pt>
                <c:pt idx="736">
                  <c:v>11.9</c:v>
                </c:pt>
                <c:pt idx="737">
                  <c:v>11.9</c:v>
                </c:pt>
                <c:pt idx="738">
                  <c:v>11.9</c:v>
                </c:pt>
                <c:pt idx="739">
                  <c:v>11.9</c:v>
                </c:pt>
                <c:pt idx="740">
                  <c:v>11.9</c:v>
                </c:pt>
                <c:pt idx="741">
                  <c:v>11.9</c:v>
                </c:pt>
                <c:pt idx="742">
                  <c:v>11.9</c:v>
                </c:pt>
                <c:pt idx="743">
                  <c:v>11.9</c:v>
                </c:pt>
                <c:pt idx="744">
                  <c:v>11.9</c:v>
                </c:pt>
                <c:pt idx="745">
                  <c:v>11.9</c:v>
                </c:pt>
                <c:pt idx="746">
                  <c:v>11.9</c:v>
                </c:pt>
                <c:pt idx="747">
                  <c:v>11.9</c:v>
                </c:pt>
                <c:pt idx="748">
                  <c:v>11.9</c:v>
                </c:pt>
                <c:pt idx="749">
                  <c:v>11.9</c:v>
                </c:pt>
                <c:pt idx="750">
                  <c:v>11.9</c:v>
                </c:pt>
                <c:pt idx="751">
                  <c:v>11.9</c:v>
                </c:pt>
                <c:pt idx="752">
                  <c:v>11.9</c:v>
                </c:pt>
                <c:pt idx="753">
                  <c:v>11.9</c:v>
                </c:pt>
                <c:pt idx="754">
                  <c:v>11.9</c:v>
                </c:pt>
                <c:pt idx="755">
                  <c:v>11.9</c:v>
                </c:pt>
                <c:pt idx="756">
                  <c:v>11.9</c:v>
                </c:pt>
                <c:pt idx="757">
                  <c:v>11.9</c:v>
                </c:pt>
                <c:pt idx="758">
                  <c:v>11.9</c:v>
                </c:pt>
                <c:pt idx="759">
                  <c:v>11.9</c:v>
                </c:pt>
                <c:pt idx="760">
                  <c:v>11.9</c:v>
                </c:pt>
                <c:pt idx="761">
                  <c:v>11.9</c:v>
                </c:pt>
                <c:pt idx="762">
                  <c:v>11.9</c:v>
                </c:pt>
                <c:pt idx="763">
                  <c:v>11.9</c:v>
                </c:pt>
                <c:pt idx="764">
                  <c:v>11.9</c:v>
                </c:pt>
                <c:pt idx="765">
                  <c:v>11.9</c:v>
                </c:pt>
                <c:pt idx="766">
                  <c:v>11.9</c:v>
                </c:pt>
                <c:pt idx="767">
                  <c:v>11.9</c:v>
                </c:pt>
                <c:pt idx="768">
                  <c:v>11.9</c:v>
                </c:pt>
                <c:pt idx="769">
                  <c:v>11.9</c:v>
                </c:pt>
                <c:pt idx="770">
                  <c:v>11.9</c:v>
                </c:pt>
                <c:pt idx="771">
                  <c:v>11.9</c:v>
                </c:pt>
                <c:pt idx="772">
                  <c:v>11.9</c:v>
                </c:pt>
                <c:pt idx="773">
                  <c:v>11.9</c:v>
                </c:pt>
                <c:pt idx="774">
                  <c:v>11.9</c:v>
                </c:pt>
                <c:pt idx="775">
                  <c:v>11.9</c:v>
                </c:pt>
                <c:pt idx="776">
                  <c:v>11.9</c:v>
                </c:pt>
                <c:pt idx="777">
                  <c:v>11.9</c:v>
                </c:pt>
                <c:pt idx="778">
                  <c:v>11.9</c:v>
                </c:pt>
                <c:pt idx="779">
                  <c:v>11.9</c:v>
                </c:pt>
                <c:pt idx="780">
                  <c:v>11.9</c:v>
                </c:pt>
                <c:pt idx="781">
                  <c:v>11.9</c:v>
                </c:pt>
                <c:pt idx="782">
                  <c:v>11.9</c:v>
                </c:pt>
                <c:pt idx="783">
                  <c:v>11.9</c:v>
                </c:pt>
                <c:pt idx="784">
                  <c:v>11.9</c:v>
                </c:pt>
                <c:pt idx="785">
                  <c:v>11.9</c:v>
                </c:pt>
                <c:pt idx="786">
                  <c:v>11.9</c:v>
                </c:pt>
                <c:pt idx="787">
                  <c:v>11.9</c:v>
                </c:pt>
                <c:pt idx="788">
                  <c:v>11.9</c:v>
                </c:pt>
                <c:pt idx="789">
                  <c:v>11.9</c:v>
                </c:pt>
                <c:pt idx="790">
                  <c:v>11.9</c:v>
                </c:pt>
                <c:pt idx="791">
                  <c:v>11.9</c:v>
                </c:pt>
                <c:pt idx="792">
                  <c:v>11.9</c:v>
                </c:pt>
                <c:pt idx="793">
                  <c:v>11.9</c:v>
                </c:pt>
                <c:pt idx="794">
                  <c:v>11.9</c:v>
                </c:pt>
                <c:pt idx="795">
                  <c:v>11.9</c:v>
                </c:pt>
                <c:pt idx="796">
                  <c:v>11.9</c:v>
                </c:pt>
                <c:pt idx="797">
                  <c:v>11.9</c:v>
                </c:pt>
                <c:pt idx="798">
                  <c:v>11.9</c:v>
                </c:pt>
                <c:pt idx="799">
                  <c:v>11.9</c:v>
                </c:pt>
                <c:pt idx="800">
                  <c:v>11.9</c:v>
                </c:pt>
                <c:pt idx="801">
                  <c:v>11.9</c:v>
                </c:pt>
                <c:pt idx="802">
                  <c:v>11.9</c:v>
                </c:pt>
                <c:pt idx="803">
                  <c:v>11.9</c:v>
                </c:pt>
                <c:pt idx="804">
                  <c:v>11.9</c:v>
                </c:pt>
                <c:pt idx="805">
                  <c:v>11.9</c:v>
                </c:pt>
                <c:pt idx="806">
                  <c:v>11.9</c:v>
                </c:pt>
                <c:pt idx="807">
                  <c:v>11.9</c:v>
                </c:pt>
                <c:pt idx="808">
                  <c:v>11.9</c:v>
                </c:pt>
                <c:pt idx="809">
                  <c:v>11.9</c:v>
                </c:pt>
                <c:pt idx="810">
                  <c:v>11.9</c:v>
                </c:pt>
                <c:pt idx="811">
                  <c:v>11.9</c:v>
                </c:pt>
                <c:pt idx="812">
                  <c:v>11.9</c:v>
                </c:pt>
                <c:pt idx="813">
                  <c:v>11.9</c:v>
                </c:pt>
                <c:pt idx="814">
                  <c:v>11.9</c:v>
                </c:pt>
                <c:pt idx="815">
                  <c:v>11.9</c:v>
                </c:pt>
                <c:pt idx="816">
                  <c:v>11.9</c:v>
                </c:pt>
                <c:pt idx="817">
                  <c:v>11.9</c:v>
                </c:pt>
                <c:pt idx="818">
                  <c:v>11.9</c:v>
                </c:pt>
                <c:pt idx="819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Semanais'!$Y$9:$Y$873</c:f>
              <c:strCache>
                <c:ptCount val="86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64">
                  <c:v>15-05-2022</c:v>
                </c:pt>
              </c:strCache>
            </c:strRef>
          </c:cat>
          <c:val>
            <c:numRef>
              <c:f>'Indicadores Semanais'!$AC$9:$AC$873</c:f>
              <c:numCache>
                <c:formatCode>0.0</c:formatCode>
                <c:ptCount val="865"/>
                <c:pt idx="0">
                  <c:v>-2.3390519959861678</c:v>
                </c:pt>
                <c:pt idx="1">
                  <c:v>3.5220952077148411</c:v>
                </c:pt>
                <c:pt idx="2">
                  <c:v>4.3122898842965895</c:v>
                </c:pt>
                <c:pt idx="3">
                  <c:v>6.1914384740867234</c:v>
                </c:pt>
                <c:pt idx="4">
                  <c:v>9.7102137756721874</c:v>
                </c:pt>
                <c:pt idx="5">
                  <c:v>10.773784673669539</c:v>
                </c:pt>
                <c:pt idx="6">
                  <c:v>12.673084292932543</c:v>
                </c:pt>
                <c:pt idx="7">
                  <c:v>9.1220947960517265</c:v>
                </c:pt>
                <c:pt idx="8">
                  <c:v>10.379370956944214</c:v>
                </c:pt>
                <c:pt idx="9">
                  <c:v>7.1591811785769437</c:v>
                </c:pt>
                <c:pt idx="10">
                  <c:v>9.909856994457968</c:v>
                </c:pt>
                <c:pt idx="11">
                  <c:v>9.1520001664041359</c:v>
                </c:pt>
                <c:pt idx="12">
                  <c:v>10.598730699421395</c:v>
                </c:pt>
                <c:pt idx="13">
                  <c:v>8.1471392009793817</c:v>
                </c:pt>
                <c:pt idx="14">
                  <c:v>6.9997103285970326</c:v>
                </c:pt>
                <c:pt idx="15">
                  <c:v>3.9090224565033083</c:v>
                </c:pt>
                <c:pt idx="16">
                  <c:v>5.9365805093986097</c:v>
                </c:pt>
                <c:pt idx="17">
                  <c:v>5.06749313874802</c:v>
                </c:pt>
                <c:pt idx="18">
                  <c:v>8.7388432945235195</c:v>
                </c:pt>
                <c:pt idx="19">
                  <c:v>5.6352440492011908</c:v>
                </c:pt>
                <c:pt idx="20">
                  <c:v>4.8777750434310718</c:v>
                </c:pt>
                <c:pt idx="21">
                  <c:v>5.8678080623381987</c:v>
                </c:pt>
                <c:pt idx="22">
                  <c:v>6.0902825678310677</c:v>
                </c:pt>
                <c:pt idx="23">
                  <c:v>5.387262749279671</c:v>
                </c:pt>
                <c:pt idx="24">
                  <c:v>4.9752001531247316</c:v>
                </c:pt>
                <c:pt idx="25">
                  <c:v>6.4248900486883542</c:v>
                </c:pt>
                <c:pt idx="26">
                  <c:v>4.3160939985912989</c:v>
                </c:pt>
                <c:pt idx="27">
                  <c:v>5.5888863504096093</c:v>
                </c:pt>
                <c:pt idx="28">
                  <c:v>7.6272213953383954</c:v>
                </c:pt>
                <c:pt idx="29">
                  <c:v>5.7419963933308225</c:v>
                </c:pt>
                <c:pt idx="30">
                  <c:v>5.0998211885687823</c:v>
                </c:pt>
                <c:pt idx="31">
                  <c:v>5.6006276182128261</c:v>
                </c:pt>
                <c:pt idx="32">
                  <c:v>5.3497607636047633</c:v>
                </c:pt>
                <c:pt idx="33">
                  <c:v>6.7637988500451485</c:v>
                </c:pt>
                <c:pt idx="34">
                  <c:v>2.6504625424894357</c:v>
                </c:pt>
                <c:pt idx="35">
                  <c:v>2.5196501307735559</c:v>
                </c:pt>
                <c:pt idx="36">
                  <c:v>4.4320005901030299</c:v>
                </c:pt>
                <c:pt idx="37">
                  <c:v>6.1356074251949053</c:v>
                </c:pt>
                <c:pt idx="38">
                  <c:v>5.3297798721407617</c:v>
                </c:pt>
                <c:pt idx="39">
                  <c:v>4.3495003095150651</c:v>
                </c:pt>
                <c:pt idx="40">
                  <c:v>4.0896974038847844</c:v>
                </c:pt>
                <c:pt idx="41">
                  <c:v>1.9753407909308009</c:v>
                </c:pt>
                <c:pt idx="42">
                  <c:v>2.6968451752289866</c:v>
                </c:pt>
                <c:pt idx="43">
                  <c:v>6.1877920284269123</c:v>
                </c:pt>
                <c:pt idx="44">
                  <c:v>2.1712205910565672</c:v>
                </c:pt>
                <c:pt idx="45">
                  <c:v>0.10283310954241642</c:v>
                </c:pt>
                <c:pt idx="46">
                  <c:v>6.1373816777363857</c:v>
                </c:pt>
                <c:pt idx="47">
                  <c:v>11.683720906917273</c:v>
                </c:pt>
                <c:pt idx="48">
                  <c:v>7.2000244633361632</c:v>
                </c:pt>
                <c:pt idx="49">
                  <c:v>4.0708870165496052</c:v>
                </c:pt>
                <c:pt idx="50">
                  <c:v>5.991349502023823</c:v>
                </c:pt>
                <c:pt idx="51">
                  <c:v>4.3635489289460878</c:v>
                </c:pt>
                <c:pt idx="52">
                  <c:v>7.2675080426492684</c:v>
                </c:pt>
                <c:pt idx="53">
                  <c:v>4.8965941081361422</c:v>
                </c:pt>
                <c:pt idx="54">
                  <c:v>7.3164440869778531</c:v>
                </c:pt>
                <c:pt idx="55">
                  <c:v>5.6897885930885366</c:v>
                </c:pt>
                <c:pt idx="56">
                  <c:v>7.3494958796575816</c:v>
                </c:pt>
                <c:pt idx="57">
                  <c:v>1.728644900911803</c:v>
                </c:pt>
                <c:pt idx="58">
                  <c:v>5.681043215995544</c:v>
                </c:pt>
                <c:pt idx="59">
                  <c:v>4.1355587817743213</c:v>
                </c:pt>
                <c:pt idx="60">
                  <c:v>6.7982328902942584</c:v>
                </c:pt>
                <c:pt idx="61">
                  <c:v>1.4600488351264289</c:v>
                </c:pt>
                <c:pt idx="62">
                  <c:v>5.3053618331098278</c:v>
                </c:pt>
                <c:pt idx="63">
                  <c:v>6.829418826127224</c:v>
                </c:pt>
                <c:pt idx="64">
                  <c:v>7.0246881668403631</c:v>
                </c:pt>
                <c:pt idx="65">
                  <c:v>7.0842507040178191</c:v>
                </c:pt>
                <c:pt idx="66">
                  <c:v>12.111124323676805</c:v>
                </c:pt>
                <c:pt idx="67">
                  <c:v>12.328348504996313</c:v>
                </c:pt>
                <c:pt idx="68">
                  <c:v>12.529634506216667</c:v>
                </c:pt>
                <c:pt idx="69">
                  <c:v>11.781596298005255</c:v>
                </c:pt>
                <c:pt idx="70">
                  <c:v>10.98865313199731</c:v>
                </c:pt>
                <c:pt idx="71">
                  <c:v>10.454759617962097</c:v>
                </c:pt>
                <c:pt idx="72">
                  <c:v>3.8058653593214871</c:v>
                </c:pt>
                <c:pt idx="73">
                  <c:v>7.6186432730463594</c:v>
                </c:pt>
                <c:pt idx="74">
                  <c:v>7.3313885562096033</c:v>
                </c:pt>
                <c:pt idx="75">
                  <c:v>4.9752272816540284</c:v>
                </c:pt>
                <c:pt idx="76">
                  <c:v>3.242853220046868</c:v>
                </c:pt>
                <c:pt idx="77">
                  <c:v>-8.3144926660939831</c:v>
                </c:pt>
                <c:pt idx="78">
                  <c:v>-9.2946970865839944</c:v>
                </c:pt>
                <c:pt idx="79">
                  <c:v>-14.052852526296391</c:v>
                </c:pt>
                <c:pt idx="80">
                  <c:v>-20.785878705597909</c:v>
                </c:pt>
                <c:pt idx="81">
                  <c:v>-17.573059143979393</c:v>
                </c:pt>
                <c:pt idx="82">
                  <c:v>-19.465170620058473</c:v>
                </c:pt>
                <c:pt idx="83">
                  <c:v>-20.141743235381099</c:v>
                </c:pt>
                <c:pt idx="84">
                  <c:v>-21.383931932793885</c:v>
                </c:pt>
                <c:pt idx="85">
                  <c:v>-19.26198991228739</c:v>
                </c:pt>
                <c:pt idx="86">
                  <c:v>-22.075249167793572</c:v>
                </c:pt>
                <c:pt idx="87">
                  <c:v>-23.64671241514678</c:v>
                </c:pt>
                <c:pt idx="88">
                  <c:v>-14.576933586524646</c:v>
                </c:pt>
                <c:pt idx="89">
                  <c:v>-12.666727772878986</c:v>
                </c:pt>
                <c:pt idx="90">
                  <c:v>-16.168788288940021</c:v>
                </c:pt>
                <c:pt idx="91">
                  <c:v>-19.572724802436383</c:v>
                </c:pt>
                <c:pt idx="92">
                  <c:v>-17.127077341864151</c:v>
                </c:pt>
                <c:pt idx="93">
                  <c:v>-22.538786040075337</c:v>
                </c:pt>
                <c:pt idx="94">
                  <c:v>-21.287153022348178</c:v>
                </c:pt>
                <c:pt idx="95">
                  <c:v>-18.914603259701266</c:v>
                </c:pt>
                <c:pt idx="96">
                  <c:v>-17.176671675980032</c:v>
                </c:pt>
                <c:pt idx="97">
                  <c:v>-16.023775184816969</c:v>
                </c:pt>
                <c:pt idx="98">
                  <c:v>-17.282194864617495</c:v>
                </c:pt>
                <c:pt idx="99">
                  <c:v>-24.805759853464409</c:v>
                </c:pt>
                <c:pt idx="100">
                  <c:v>-21.122345107080648</c:v>
                </c:pt>
                <c:pt idx="101">
                  <c:v>-28.719390506922664</c:v>
                </c:pt>
                <c:pt idx="102">
                  <c:v>-15.224517394178179</c:v>
                </c:pt>
                <c:pt idx="103">
                  <c:v>-17.267684773577301</c:v>
                </c:pt>
                <c:pt idx="104">
                  <c:v>-16.245982081076974</c:v>
                </c:pt>
                <c:pt idx="105">
                  <c:v>-16.333737546365199</c:v>
                </c:pt>
                <c:pt idx="106">
                  <c:v>-22.799466374020398</c:v>
                </c:pt>
                <c:pt idx="107">
                  <c:v>-20.106148466517283</c:v>
                </c:pt>
                <c:pt idx="108">
                  <c:v>-22.993428671047539</c:v>
                </c:pt>
                <c:pt idx="109">
                  <c:v>-14.35342792573752</c:v>
                </c:pt>
                <c:pt idx="110">
                  <c:v>-11.405564316697735</c:v>
                </c:pt>
                <c:pt idx="111">
                  <c:v>-18.630037171874491</c:v>
                </c:pt>
                <c:pt idx="112">
                  <c:v>-14.511639175104946</c:v>
                </c:pt>
                <c:pt idx="113">
                  <c:v>-16.498237268443233</c:v>
                </c:pt>
                <c:pt idx="114">
                  <c:v>-21.351090520583199</c:v>
                </c:pt>
                <c:pt idx="115">
                  <c:v>-23.188760185939046</c:v>
                </c:pt>
                <c:pt idx="116">
                  <c:v>-20.181423002160528</c:v>
                </c:pt>
                <c:pt idx="117">
                  <c:v>-17.846108134926268</c:v>
                </c:pt>
                <c:pt idx="118">
                  <c:v>-15.685513524864163</c:v>
                </c:pt>
                <c:pt idx="119">
                  <c:v>-13.815110869040254</c:v>
                </c:pt>
                <c:pt idx="120">
                  <c:v>-20.60396988620839</c:v>
                </c:pt>
                <c:pt idx="121">
                  <c:v>-23.531913499201309</c:v>
                </c:pt>
                <c:pt idx="122">
                  <c:v>-27.062746742747208</c:v>
                </c:pt>
                <c:pt idx="123">
                  <c:v>-17.113608004467551</c:v>
                </c:pt>
                <c:pt idx="124">
                  <c:v>-18.132393886135432</c:v>
                </c:pt>
                <c:pt idx="125">
                  <c:v>-18.640093273025656</c:v>
                </c:pt>
                <c:pt idx="126">
                  <c:v>-20.629598774737403</c:v>
                </c:pt>
                <c:pt idx="127">
                  <c:v>-16.043632729654718</c:v>
                </c:pt>
                <c:pt idx="128">
                  <c:v>-21.697811979998107</c:v>
                </c:pt>
                <c:pt idx="129">
                  <c:v>-25.164562482357965</c:v>
                </c:pt>
                <c:pt idx="130">
                  <c:v>-19.291533376376279</c:v>
                </c:pt>
                <c:pt idx="131">
                  <c:v>-15.859872184946425</c:v>
                </c:pt>
                <c:pt idx="132">
                  <c:v>-16.141342141589305</c:v>
                </c:pt>
                <c:pt idx="133">
                  <c:v>-16.710787426287766</c:v>
                </c:pt>
                <c:pt idx="134">
                  <c:v>-19.718606186698153</c:v>
                </c:pt>
                <c:pt idx="135">
                  <c:v>-21.721264417964662</c:v>
                </c:pt>
                <c:pt idx="136">
                  <c:v>-22.830612657554155</c:v>
                </c:pt>
                <c:pt idx="137">
                  <c:v>-19.457948173540217</c:v>
                </c:pt>
                <c:pt idx="138">
                  <c:v>-16.142462119914029</c:v>
                </c:pt>
                <c:pt idx="139">
                  <c:v>-13.763079248252964</c:v>
                </c:pt>
                <c:pt idx="140">
                  <c:v>-17.181106194901332</c:v>
                </c:pt>
                <c:pt idx="141">
                  <c:v>-15.663350597871371</c:v>
                </c:pt>
                <c:pt idx="142">
                  <c:v>-20.326943143644726</c:v>
                </c:pt>
                <c:pt idx="143">
                  <c:v>-21.082240559959672</c:v>
                </c:pt>
                <c:pt idx="144">
                  <c:v>-15.918712943108758</c:v>
                </c:pt>
                <c:pt idx="145">
                  <c:v>-10.860717176474722</c:v>
                </c:pt>
                <c:pt idx="146">
                  <c:v>-14.294036445070574</c:v>
                </c:pt>
                <c:pt idx="147">
                  <c:v>-12.047460794253212</c:v>
                </c:pt>
                <c:pt idx="148">
                  <c:v>-9.4164605772485714</c:v>
                </c:pt>
                <c:pt idx="149">
                  <c:v>-11.485356681685261</c:v>
                </c:pt>
                <c:pt idx="150">
                  <c:v>-18.272262093421816</c:v>
                </c:pt>
                <c:pt idx="151">
                  <c:v>-14.220876451527047</c:v>
                </c:pt>
                <c:pt idx="152">
                  <c:v>-10.24362608260644</c:v>
                </c:pt>
                <c:pt idx="153">
                  <c:v>-10.772519832202931</c:v>
                </c:pt>
                <c:pt idx="154">
                  <c:v>-11.427653188749161</c:v>
                </c:pt>
                <c:pt idx="155">
                  <c:v>-10.607294007193374</c:v>
                </c:pt>
                <c:pt idx="156">
                  <c:v>-14.252587689554673</c:v>
                </c:pt>
                <c:pt idx="157">
                  <c:v>-15.865427116774796</c:v>
                </c:pt>
                <c:pt idx="158">
                  <c:v>-10.121119559598469</c:v>
                </c:pt>
                <c:pt idx="159">
                  <c:v>-8.1833346779863518</c:v>
                </c:pt>
                <c:pt idx="160">
                  <c:v>-7.0765003056534823</c:v>
                </c:pt>
                <c:pt idx="161">
                  <c:v>-24.145674904396969</c:v>
                </c:pt>
                <c:pt idx="162">
                  <c:v>-18.374878200937957</c:v>
                </c:pt>
                <c:pt idx="163">
                  <c:v>-18.736030739058378</c:v>
                </c:pt>
                <c:pt idx="164">
                  <c:v>-18.385722009869511</c:v>
                </c:pt>
                <c:pt idx="165">
                  <c:v>-1.0275896309463945</c:v>
                </c:pt>
                <c:pt idx="166">
                  <c:v>-10.576533184289062</c:v>
                </c:pt>
                <c:pt idx="167">
                  <c:v>-13.484386993395916</c:v>
                </c:pt>
                <c:pt idx="168">
                  <c:v>-14.434941606827778</c:v>
                </c:pt>
                <c:pt idx="169">
                  <c:v>-10.235586145201168</c:v>
                </c:pt>
                <c:pt idx="170">
                  <c:v>-17.101426375361726</c:v>
                </c:pt>
                <c:pt idx="171">
                  <c:v>-17.770249143998086</c:v>
                </c:pt>
                <c:pt idx="172">
                  <c:v>-12.504252597181392</c:v>
                </c:pt>
                <c:pt idx="173">
                  <c:v>-12.06828664171897</c:v>
                </c:pt>
                <c:pt idx="174">
                  <c:v>-10.852176769845357</c:v>
                </c:pt>
                <c:pt idx="175">
                  <c:v>-12.512923670203733</c:v>
                </c:pt>
                <c:pt idx="176">
                  <c:v>-9.4507037143459485</c:v>
                </c:pt>
                <c:pt idx="177">
                  <c:v>-14.994336966333236</c:v>
                </c:pt>
                <c:pt idx="178">
                  <c:v>-13.679057698598712</c:v>
                </c:pt>
                <c:pt idx="179">
                  <c:v>-9.5626334005662841</c:v>
                </c:pt>
                <c:pt idx="180">
                  <c:v>-6.5506777398417171</c:v>
                </c:pt>
                <c:pt idx="181">
                  <c:v>-7.1157941788160741</c:v>
                </c:pt>
                <c:pt idx="182">
                  <c:v>-9.5490841124163097</c:v>
                </c:pt>
                <c:pt idx="183">
                  <c:v>-6.8900496011458046</c:v>
                </c:pt>
                <c:pt idx="184">
                  <c:v>-12.249717046624383</c:v>
                </c:pt>
                <c:pt idx="185">
                  <c:v>-12.827300039714657</c:v>
                </c:pt>
                <c:pt idx="186">
                  <c:v>-7.6439441616824269</c:v>
                </c:pt>
                <c:pt idx="187">
                  <c:v>-3.2286606151786543</c:v>
                </c:pt>
                <c:pt idx="188">
                  <c:v>-2.5782052170820293</c:v>
                </c:pt>
                <c:pt idx="189">
                  <c:v>-4.0135023060177417</c:v>
                </c:pt>
                <c:pt idx="190">
                  <c:v>-5.1871175554808957</c:v>
                </c:pt>
                <c:pt idx="191">
                  <c:v>-10.161175742389233</c:v>
                </c:pt>
                <c:pt idx="192">
                  <c:v>-13.395422422513903</c:v>
                </c:pt>
                <c:pt idx="193">
                  <c:v>-7.9785587807126461</c:v>
                </c:pt>
                <c:pt idx="194">
                  <c:v>-4.9456653576271776</c:v>
                </c:pt>
                <c:pt idx="195">
                  <c:v>-2.6403958793647462</c:v>
                </c:pt>
                <c:pt idx="196">
                  <c:v>-2.8651499627459742</c:v>
                </c:pt>
                <c:pt idx="197">
                  <c:v>-3.6743443592667973</c:v>
                </c:pt>
                <c:pt idx="198">
                  <c:v>-6.3644058911221322</c:v>
                </c:pt>
                <c:pt idx="199">
                  <c:v>-9.1197148937132653</c:v>
                </c:pt>
                <c:pt idx="200">
                  <c:v>-5.3359932987329728</c:v>
                </c:pt>
                <c:pt idx="201">
                  <c:v>-1.6135693969341105</c:v>
                </c:pt>
                <c:pt idx="202">
                  <c:v>-1.4128655670795354</c:v>
                </c:pt>
                <c:pt idx="203">
                  <c:v>-0.72271184971170044</c:v>
                </c:pt>
                <c:pt idx="204">
                  <c:v>-3.6349896678858613</c:v>
                </c:pt>
                <c:pt idx="205">
                  <c:v>-6.2798424044711254</c:v>
                </c:pt>
                <c:pt idx="206">
                  <c:v>-10.496806924438602</c:v>
                </c:pt>
                <c:pt idx="207">
                  <c:v>-5.42125449065108</c:v>
                </c:pt>
                <c:pt idx="208">
                  <c:v>-7.132500208176225</c:v>
                </c:pt>
                <c:pt idx="209">
                  <c:v>-6.9651246005787044</c:v>
                </c:pt>
                <c:pt idx="210">
                  <c:v>-2.8865844696729681</c:v>
                </c:pt>
                <c:pt idx="211">
                  <c:v>-3.7075768353560505</c:v>
                </c:pt>
                <c:pt idx="212">
                  <c:v>-4.7577678114867297</c:v>
                </c:pt>
                <c:pt idx="213">
                  <c:v>-5.4071860614005658</c:v>
                </c:pt>
                <c:pt idx="214">
                  <c:v>-4.3512905239261812</c:v>
                </c:pt>
                <c:pt idx="215">
                  <c:v>-1.3115757562002415</c:v>
                </c:pt>
                <c:pt idx="216">
                  <c:v>-4.0638066858764859</c:v>
                </c:pt>
                <c:pt idx="217">
                  <c:v>-0.20811499809911993</c:v>
                </c:pt>
                <c:pt idx="218">
                  <c:v>0.8108245147326727</c:v>
                </c:pt>
                <c:pt idx="219">
                  <c:v>0.11921356606956124</c:v>
                </c:pt>
                <c:pt idx="220">
                  <c:v>-2.0183242187143691</c:v>
                </c:pt>
                <c:pt idx="221">
                  <c:v>-1.3898258029996384</c:v>
                </c:pt>
                <c:pt idx="222">
                  <c:v>-0.54287893028825351</c:v>
                </c:pt>
                <c:pt idx="223">
                  <c:v>-2.2430073032326305</c:v>
                </c:pt>
                <c:pt idx="224">
                  <c:v>-3.900228171144704E-2</c:v>
                </c:pt>
                <c:pt idx="225">
                  <c:v>-0.60256380563515677</c:v>
                </c:pt>
                <c:pt idx="226">
                  <c:v>-0.86579403718643277</c:v>
                </c:pt>
                <c:pt idx="227">
                  <c:v>1.8463403190582994</c:v>
                </c:pt>
                <c:pt idx="228">
                  <c:v>2.6073390056382379</c:v>
                </c:pt>
                <c:pt idx="229">
                  <c:v>0.2080650460380582</c:v>
                </c:pt>
                <c:pt idx="230">
                  <c:v>-2.4190876411927036</c:v>
                </c:pt>
                <c:pt idx="231">
                  <c:v>-8.6104816478439261E-2</c:v>
                </c:pt>
                <c:pt idx="232">
                  <c:v>-3.4169902275972959</c:v>
                </c:pt>
                <c:pt idx="233">
                  <c:v>-3.1031752971008473</c:v>
                </c:pt>
                <c:pt idx="234">
                  <c:v>-3.2394008612997567</c:v>
                </c:pt>
                <c:pt idx="235">
                  <c:v>-2.5409373291552839</c:v>
                </c:pt>
                <c:pt idx="236">
                  <c:v>-1.0742792207398111</c:v>
                </c:pt>
                <c:pt idx="237">
                  <c:v>1.477390641207549</c:v>
                </c:pt>
                <c:pt idx="238">
                  <c:v>-8.8270783402720099E-2</c:v>
                </c:pt>
                <c:pt idx="239">
                  <c:v>1.6368181609675077</c:v>
                </c:pt>
                <c:pt idx="240">
                  <c:v>0.79628016160684467</c:v>
                </c:pt>
                <c:pt idx="241">
                  <c:v>-2.1128580829657437</c:v>
                </c:pt>
                <c:pt idx="242">
                  <c:v>-2.3313593480515351</c:v>
                </c:pt>
                <c:pt idx="243">
                  <c:v>1.0548416418826747</c:v>
                </c:pt>
                <c:pt idx="244">
                  <c:v>1.1247662192396035</c:v>
                </c:pt>
                <c:pt idx="245">
                  <c:v>1.3167970155018196</c:v>
                </c:pt>
                <c:pt idx="246">
                  <c:v>3.5510724450923021</c:v>
                </c:pt>
                <c:pt idx="247">
                  <c:v>-0.83238937088982823</c:v>
                </c:pt>
                <c:pt idx="248">
                  <c:v>-1.6642429382583543</c:v>
                </c:pt>
                <c:pt idx="249">
                  <c:v>0.28851554229085252</c:v>
                </c:pt>
                <c:pt idx="250">
                  <c:v>0.49352003417159551</c:v>
                </c:pt>
                <c:pt idx="251">
                  <c:v>0.64029263661528546</c:v>
                </c:pt>
                <c:pt idx="252">
                  <c:v>2.0578801966711211</c:v>
                </c:pt>
                <c:pt idx="253">
                  <c:v>-0.54664477584790916</c:v>
                </c:pt>
                <c:pt idx="254">
                  <c:v>-1.393131933869185</c:v>
                </c:pt>
                <c:pt idx="255">
                  <c:v>-1.2978355221725479</c:v>
                </c:pt>
                <c:pt idx="256">
                  <c:v>-1.9517739903903077</c:v>
                </c:pt>
                <c:pt idx="257">
                  <c:v>-1.6062046638343617</c:v>
                </c:pt>
                <c:pt idx="258">
                  <c:v>1.9025233365232737</c:v>
                </c:pt>
                <c:pt idx="259">
                  <c:v>-0.97206720909849764</c:v>
                </c:pt>
                <c:pt idx="260">
                  <c:v>1.1827861763264309</c:v>
                </c:pt>
                <c:pt idx="261">
                  <c:v>-3.0829494131196924</c:v>
                </c:pt>
                <c:pt idx="262">
                  <c:v>-5.7156593509747324</c:v>
                </c:pt>
                <c:pt idx="263">
                  <c:v>-1.7566732111443741</c:v>
                </c:pt>
                <c:pt idx="264">
                  <c:v>-1.0608763380343049</c:v>
                </c:pt>
                <c:pt idx="265">
                  <c:v>-0.61138483715981806</c:v>
                </c:pt>
                <c:pt idx="266">
                  <c:v>-1.2030495722645753</c:v>
                </c:pt>
                <c:pt idx="267">
                  <c:v>1.081522398520022</c:v>
                </c:pt>
                <c:pt idx="268">
                  <c:v>-1.2000387740061456</c:v>
                </c:pt>
                <c:pt idx="269">
                  <c:v>-2.8696265348207532</c:v>
                </c:pt>
                <c:pt idx="270">
                  <c:v>-3.9188297474754421</c:v>
                </c:pt>
                <c:pt idx="271">
                  <c:v>-2.9511324130507717</c:v>
                </c:pt>
                <c:pt idx="272">
                  <c:v>-0.46188287304491382</c:v>
                </c:pt>
                <c:pt idx="273">
                  <c:v>-2.4743138160130371</c:v>
                </c:pt>
                <c:pt idx="274">
                  <c:v>-1.6009175886049718</c:v>
                </c:pt>
                <c:pt idx="275">
                  <c:v>-1.7051721260610009</c:v>
                </c:pt>
                <c:pt idx="276">
                  <c:v>-7.861001341342515</c:v>
                </c:pt>
                <c:pt idx="277">
                  <c:v>-6.9294132654064953</c:v>
                </c:pt>
                <c:pt idx="278">
                  <c:v>1.0252692417781475</c:v>
                </c:pt>
                <c:pt idx="279">
                  <c:v>1.4805436051850194</c:v>
                </c:pt>
                <c:pt idx="280">
                  <c:v>-2.0120477177702725</c:v>
                </c:pt>
                <c:pt idx="281">
                  <c:v>-0.28790909057883596</c:v>
                </c:pt>
                <c:pt idx="282">
                  <c:v>0.23624909436053088</c:v>
                </c:pt>
                <c:pt idx="283">
                  <c:v>-4.2687680392284761</c:v>
                </c:pt>
                <c:pt idx="284">
                  <c:v>-4.0342338941321287</c:v>
                </c:pt>
                <c:pt idx="285">
                  <c:v>-1.5366022995467006</c:v>
                </c:pt>
                <c:pt idx="286">
                  <c:v>0.97436182009629135</c:v>
                </c:pt>
                <c:pt idx="287">
                  <c:v>-2.3862962001262815</c:v>
                </c:pt>
                <c:pt idx="288">
                  <c:v>-1.425800049651798</c:v>
                </c:pt>
                <c:pt idx="289">
                  <c:v>-0.28970203216141499</c:v>
                </c:pt>
                <c:pt idx="290">
                  <c:v>-1.1349343394996652</c:v>
                </c:pt>
                <c:pt idx="291">
                  <c:v>-0.97169774105908857</c:v>
                </c:pt>
                <c:pt idx="292">
                  <c:v>-0.12611044972898355</c:v>
                </c:pt>
                <c:pt idx="293">
                  <c:v>2.4823965133805643</c:v>
                </c:pt>
                <c:pt idx="294">
                  <c:v>-1.9559451210667333</c:v>
                </c:pt>
                <c:pt idx="295">
                  <c:v>3.6034012227681274</c:v>
                </c:pt>
                <c:pt idx="296">
                  <c:v>2.2976601743438039</c:v>
                </c:pt>
                <c:pt idx="297">
                  <c:v>3.2036546448868393</c:v>
                </c:pt>
                <c:pt idx="298">
                  <c:v>9.8306368750073148E-2</c:v>
                </c:pt>
                <c:pt idx="299">
                  <c:v>0.98321967581622971</c:v>
                </c:pt>
                <c:pt idx="300">
                  <c:v>-5.5801638855395339</c:v>
                </c:pt>
                <c:pt idx="301">
                  <c:v>-0.81605553425264077</c:v>
                </c:pt>
                <c:pt idx="302">
                  <c:v>0.59769828915314349</c:v>
                </c:pt>
                <c:pt idx="303">
                  <c:v>-4.5016868962191694</c:v>
                </c:pt>
                <c:pt idx="304">
                  <c:v>-0.87552071155857902</c:v>
                </c:pt>
                <c:pt idx="305">
                  <c:v>2.9044258862175809</c:v>
                </c:pt>
                <c:pt idx="306">
                  <c:v>2.347281683523164</c:v>
                </c:pt>
                <c:pt idx="307">
                  <c:v>4.0054793026040016</c:v>
                </c:pt>
                <c:pt idx="308">
                  <c:v>2.528376670832742</c:v>
                </c:pt>
                <c:pt idx="309">
                  <c:v>1.9383488573791539</c:v>
                </c:pt>
                <c:pt idx="310">
                  <c:v>1.7484503086330676</c:v>
                </c:pt>
                <c:pt idx="311">
                  <c:v>-3.2840397473514429</c:v>
                </c:pt>
                <c:pt idx="312">
                  <c:v>-0.25948561707855333</c:v>
                </c:pt>
                <c:pt idx="313">
                  <c:v>-2.9364475149993439</c:v>
                </c:pt>
                <c:pt idx="314">
                  <c:v>-1.6543737030077068</c:v>
                </c:pt>
                <c:pt idx="315">
                  <c:v>-4.2293204939571467</c:v>
                </c:pt>
                <c:pt idx="316">
                  <c:v>-0.35604554070337713</c:v>
                </c:pt>
                <c:pt idx="317">
                  <c:v>-10.426484118069141</c:v>
                </c:pt>
                <c:pt idx="318">
                  <c:v>-16.425433557416852</c:v>
                </c:pt>
                <c:pt idx="319">
                  <c:v>-1.4099315514671531</c:v>
                </c:pt>
                <c:pt idx="320">
                  <c:v>-3.9813013454987498</c:v>
                </c:pt>
                <c:pt idx="321">
                  <c:v>-4.5422696051347344</c:v>
                </c:pt>
                <c:pt idx="322">
                  <c:v>-4.043722358446928</c:v>
                </c:pt>
                <c:pt idx="323">
                  <c:v>-1.2539913879718796</c:v>
                </c:pt>
                <c:pt idx="324">
                  <c:v>-11.963380992839362</c:v>
                </c:pt>
                <c:pt idx="325">
                  <c:v>-13.005437627451784</c:v>
                </c:pt>
                <c:pt idx="326">
                  <c:v>-1.1043864136331365</c:v>
                </c:pt>
                <c:pt idx="327">
                  <c:v>-4.5103589511882944</c:v>
                </c:pt>
                <c:pt idx="328">
                  <c:v>-1.346358399047304</c:v>
                </c:pt>
                <c:pt idx="329">
                  <c:v>-1.9661785923723585</c:v>
                </c:pt>
                <c:pt idx="330">
                  <c:v>6.7789038721112576</c:v>
                </c:pt>
                <c:pt idx="331">
                  <c:v>-4.4365620459080333</c:v>
                </c:pt>
                <c:pt idx="332">
                  <c:v>-15.436720062852174</c:v>
                </c:pt>
                <c:pt idx="333">
                  <c:v>-9.7300491757999765</c:v>
                </c:pt>
                <c:pt idx="334">
                  <c:v>-11.528319660387908</c:v>
                </c:pt>
                <c:pt idx="335">
                  <c:v>1.7120623407699895</c:v>
                </c:pt>
                <c:pt idx="336">
                  <c:v>-0.50620558848709152</c:v>
                </c:pt>
                <c:pt idx="337">
                  <c:v>-1.5120730064769106</c:v>
                </c:pt>
                <c:pt idx="338">
                  <c:v>-6.0302308905558135</c:v>
                </c:pt>
                <c:pt idx="339">
                  <c:v>-8.7657170568076026</c:v>
                </c:pt>
                <c:pt idx="340">
                  <c:v>-10.849962901232217</c:v>
                </c:pt>
                <c:pt idx="341">
                  <c:v>-10.439665174270246</c:v>
                </c:pt>
                <c:pt idx="342">
                  <c:v>10.582783299173414</c:v>
                </c:pt>
                <c:pt idx="343">
                  <c:v>3.8881869663218964</c:v>
                </c:pt>
                <c:pt idx="344">
                  <c:v>0.6410909901507722</c:v>
                </c:pt>
                <c:pt idx="345">
                  <c:v>-6.4827253304063532</c:v>
                </c:pt>
                <c:pt idx="346">
                  <c:v>-9.515800028733338</c:v>
                </c:pt>
                <c:pt idx="347">
                  <c:v>-1.3309254882978507</c:v>
                </c:pt>
                <c:pt idx="348">
                  <c:v>-2.1040079713053501</c:v>
                </c:pt>
                <c:pt idx="349">
                  <c:v>-0.27741597052755651</c:v>
                </c:pt>
                <c:pt idx="350">
                  <c:v>-5.3675876944129186</c:v>
                </c:pt>
                <c:pt idx="351">
                  <c:v>-3.4079292917678998</c:v>
                </c:pt>
                <c:pt idx="352">
                  <c:v>-6.5671313819172639</c:v>
                </c:pt>
                <c:pt idx="353">
                  <c:v>-9.0722220333332189</c:v>
                </c:pt>
                <c:pt idx="354">
                  <c:v>-3.546433267981385</c:v>
                </c:pt>
                <c:pt idx="355">
                  <c:v>0.60250342190131789</c:v>
                </c:pt>
                <c:pt idx="356">
                  <c:v>-1.2718329500550141</c:v>
                </c:pt>
                <c:pt idx="357">
                  <c:v>-11.967961556252121</c:v>
                </c:pt>
                <c:pt idx="358">
                  <c:v>-4.5267393200376631</c:v>
                </c:pt>
                <c:pt idx="359">
                  <c:v>0.31307153824184297</c:v>
                </c:pt>
                <c:pt idx="360">
                  <c:v>4.7458640724705958</c:v>
                </c:pt>
                <c:pt idx="361">
                  <c:v>0.2138038906807509</c:v>
                </c:pt>
                <c:pt idx="362">
                  <c:v>8.4246415076424199</c:v>
                </c:pt>
                <c:pt idx="363">
                  <c:v>3.4262267675491529</c:v>
                </c:pt>
                <c:pt idx="364">
                  <c:v>-3.0768221628299131</c:v>
                </c:pt>
                <c:pt idx="365">
                  <c:v>-11.093497604658694</c:v>
                </c:pt>
                <c:pt idx="366">
                  <c:v>-8.1628086163408398</c:v>
                </c:pt>
                <c:pt idx="367">
                  <c:v>-7.2822193851560684</c:v>
                </c:pt>
                <c:pt idx="368">
                  <c:v>2.2671035203632073</c:v>
                </c:pt>
                <c:pt idx="369">
                  <c:v>2.9109856236335645</c:v>
                </c:pt>
                <c:pt idx="370">
                  <c:v>0.58730917596345478</c:v>
                </c:pt>
                <c:pt idx="371">
                  <c:v>-0.58450289152668233</c:v>
                </c:pt>
                <c:pt idx="372">
                  <c:v>3.4861614928403952</c:v>
                </c:pt>
                <c:pt idx="373">
                  <c:v>-1.4501600168433271</c:v>
                </c:pt>
                <c:pt idx="374">
                  <c:v>-6.5289805469856788</c:v>
                </c:pt>
                <c:pt idx="375">
                  <c:v>5.2994225128601755</c:v>
                </c:pt>
                <c:pt idx="376">
                  <c:v>6.0630956439020594</c:v>
                </c:pt>
                <c:pt idx="377">
                  <c:v>7.5842733154803454</c:v>
                </c:pt>
                <c:pt idx="378">
                  <c:v>7.4440720469062711</c:v>
                </c:pt>
                <c:pt idx="379">
                  <c:v>-4.8624061556913034</c:v>
                </c:pt>
                <c:pt idx="380">
                  <c:v>-6.1066462542050033</c:v>
                </c:pt>
                <c:pt idx="381">
                  <c:v>-7.3883985760853932</c:v>
                </c:pt>
                <c:pt idx="382">
                  <c:v>-1.6634397239728571</c:v>
                </c:pt>
                <c:pt idx="383">
                  <c:v>-4.6550847635688797</c:v>
                </c:pt>
                <c:pt idx="384">
                  <c:v>-4.9615425028865019</c:v>
                </c:pt>
                <c:pt idx="385">
                  <c:v>-4.6625773220211215</c:v>
                </c:pt>
                <c:pt idx="386">
                  <c:v>-3.3321481168544977</c:v>
                </c:pt>
                <c:pt idx="387">
                  <c:v>-7.0820465929316612</c:v>
                </c:pt>
                <c:pt idx="388">
                  <c:v>-9.7756887849540135</c:v>
                </c:pt>
                <c:pt idx="389">
                  <c:v>-1.0149752841942359</c:v>
                </c:pt>
                <c:pt idx="390">
                  <c:v>-8.0923391611122923</c:v>
                </c:pt>
                <c:pt idx="391">
                  <c:v>-5.2454554661950965</c:v>
                </c:pt>
                <c:pt idx="392">
                  <c:v>-1.6930175867982342</c:v>
                </c:pt>
                <c:pt idx="393">
                  <c:v>-3.7504639496283545</c:v>
                </c:pt>
                <c:pt idx="394">
                  <c:v>-7.3205940464585382</c:v>
                </c:pt>
                <c:pt idx="395">
                  <c:v>-15.643514444768442</c:v>
                </c:pt>
                <c:pt idx="396">
                  <c:v>-4.067532290460349</c:v>
                </c:pt>
                <c:pt idx="397">
                  <c:v>-8.6028821651280936</c:v>
                </c:pt>
                <c:pt idx="398">
                  <c:v>-10.217066376664903</c:v>
                </c:pt>
                <c:pt idx="399">
                  <c:v>-10.564690881484751</c:v>
                </c:pt>
                <c:pt idx="400">
                  <c:v>-9.1288433699269405</c:v>
                </c:pt>
                <c:pt idx="401">
                  <c:v>-13.439810889631474</c:v>
                </c:pt>
                <c:pt idx="402">
                  <c:v>-11.311661610588601</c:v>
                </c:pt>
                <c:pt idx="403">
                  <c:v>-10.878291953840986</c:v>
                </c:pt>
                <c:pt idx="404">
                  <c:v>-10.922964066165903</c:v>
                </c:pt>
                <c:pt idx="405">
                  <c:v>-9.9917820928296663</c:v>
                </c:pt>
                <c:pt idx="406">
                  <c:v>-9.8974128507626347</c:v>
                </c:pt>
                <c:pt idx="407">
                  <c:v>-8.8844006905453199</c:v>
                </c:pt>
                <c:pt idx="408">
                  <c:v>-11.395469576487955</c:v>
                </c:pt>
                <c:pt idx="409">
                  <c:v>-21.177465861220753</c:v>
                </c:pt>
                <c:pt idx="410">
                  <c:v>-8.3214226313301509</c:v>
                </c:pt>
                <c:pt idx="411">
                  <c:v>1.2799046698746395</c:v>
                </c:pt>
                <c:pt idx="412">
                  <c:v>-1.3157219765825801</c:v>
                </c:pt>
                <c:pt idx="413">
                  <c:v>-2.9480400901730377</c:v>
                </c:pt>
                <c:pt idx="414">
                  <c:v>-1.4659050277482351</c:v>
                </c:pt>
                <c:pt idx="415">
                  <c:v>-4.2942641901107947</c:v>
                </c:pt>
                <c:pt idx="416">
                  <c:v>-9.2911035150967081</c:v>
                </c:pt>
                <c:pt idx="417">
                  <c:v>-0.20540647295761971</c:v>
                </c:pt>
                <c:pt idx="418">
                  <c:v>-2.3636533495736956</c:v>
                </c:pt>
                <c:pt idx="419">
                  <c:v>-6.7084745393972725</c:v>
                </c:pt>
                <c:pt idx="420">
                  <c:v>-4.7133811128353926</c:v>
                </c:pt>
                <c:pt idx="421">
                  <c:v>-3.0609787433103151</c:v>
                </c:pt>
                <c:pt idx="422">
                  <c:v>-6.6653725349917039</c:v>
                </c:pt>
                <c:pt idx="423">
                  <c:v>-14.798896220379333</c:v>
                </c:pt>
                <c:pt idx="424">
                  <c:v>-6.0560403784069905</c:v>
                </c:pt>
                <c:pt idx="425">
                  <c:v>-4.8833214553059889</c:v>
                </c:pt>
                <c:pt idx="426">
                  <c:v>-9.8987871827576015</c:v>
                </c:pt>
                <c:pt idx="427">
                  <c:v>-9.5039355152076865</c:v>
                </c:pt>
                <c:pt idx="428">
                  <c:v>-7.4421119113950596</c:v>
                </c:pt>
                <c:pt idx="429">
                  <c:v>-13.213181589015505</c:v>
                </c:pt>
                <c:pt idx="430">
                  <c:v>-17.764366379331847</c:v>
                </c:pt>
                <c:pt idx="431">
                  <c:v>-8.1544083642952643</c:v>
                </c:pt>
                <c:pt idx="432">
                  <c:v>-7.333189291390056</c:v>
                </c:pt>
                <c:pt idx="433">
                  <c:v>-9.0329592920414257</c:v>
                </c:pt>
                <c:pt idx="434">
                  <c:v>-10.753353048499648</c:v>
                </c:pt>
                <c:pt idx="435">
                  <c:v>-8.058148602388215</c:v>
                </c:pt>
                <c:pt idx="436">
                  <c:v>-6.9062878562606045</c:v>
                </c:pt>
                <c:pt idx="437">
                  <c:v>-17.462920590387398</c:v>
                </c:pt>
                <c:pt idx="438">
                  <c:v>-7.0278631137817484</c:v>
                </c:pt>
                <c:pt idx="439">
                  <c:v>-7.3813527873184057</c:v>
                </c:pt>
                <c:pt idx="440">
                  <c:v>-8.3654992961260746</c:v>
                </c:pt>
                <c:pt idx="441">
                  <c:v>-8.9898350889453553</c:v>
                </c:pt>
                <c:pt idx="442">
                  <c:v>-7.4808525155514758</c:v>
                </c:pt>
                <c:pt idx="443">
                  <c:v>-10.14665723771806</c:v>
                </c:pt>
                <c:pt idx="444">
                  <c:v>-11.969915425523482</c:v>
                </c:pt>
                <c:pt idx="445">
                  <c:v>-11.960731790427587</c:v>
                </c:pt>
                <c:pt idx="446">
                  <c:v>3.2083187846883732</c:v>
                </c:pt>
                <c:pt idx="447">
                  <c:v>-1.9740718674285063E-2</c:v>
                </c:pt>
                <c:pt idx="448">
                  <c:v>-2.6556099195461229</c:v>
                </c:pt>
                <c:pt idx="449">
                  <c:v>-2.4655482551649754</c:v>
                </c:pt>
                <c:pt idx="450">
                  <c:v>-7.0529255420517956</c:v>
                </c:pt>
                <c:pt idx="451">
                  <c:v>-10.518068881593862</c:v>
                </c:pt>
                <c:pt idx="452">
                  <c:v>-10.822756625013739</c:v>
                </c:pt>
                <c:pt idx="453">
                  <c:v>-6.0690817887122535</c:v>
                </c:pt>
                <c:pt idx="454">
                  <c:v>-7.0150611295642875</c:v>
                </c:pt>
                <c:pt idx="455">
                  <c:v>-3.2271198270578338E-2</c:v>
                </c:pt>
                <c:pt idx="456">
                  <c:v>-9.1398118678751814</c:v>
                </c:pt>
                <c:pt idx="457">
                  <c:v>-3.4639684233746806</c:v>
                </c:pt>
                <c:pt idx="458">
                  <c:v>-12.281665690285877</c:v>
                </c:pt>
                <c:pt idx="459">
                  <c:v>-6.3208834430260197</c:v>
                </c:pt>
                <c:pt idx="460">
                  <c:v>0.59922771339817871</c:v>
                </c:pt>
                <c:pt idx="461">
                  <c:v>-0.23510451655333497</c:v>
                </c:pt>
                <c:pt idx="462">
                  <c:v>6.7187160831669814</c:v>
                </c:pt>
                <c:pt idx="463">
                  <c:v>-6.0789521394340795E-2</c:v>
                </c:pt>
                <c:pt idx="464">
                  <c:v>-2.7031307645498828</c:v>
                </c:pt>
                <c:pt idx="465">
                  <c:v>-10.314634012974579</c:v>
                </c:pt>
                <c:pt idx="466">
                  <c:v>-6.7386919087820445</c:v>
                </c:pt>
                <c:pt idx="467">
                  <c:v>9.4656123400399679</c:v>
                </c:pt>
                <c:pt idx="468">
                  <c:v>2.5902018898853072</c:v>
                </c:pt>
                <c:pt idx="469">
                  <c:v>3.0627059476524749</c:v>
                </c:pt>
                <c:pt idx="470">
                  <c:v>-4.8395659967898155</c:v>
                </c:pt>
                <c:pt idx="471">
                  <c:v>-3.6660373840935989</c:v>
                </c:pt>
                <c:pt idx="472">
                  <c:v>-0.79636579645743666</c:v>
                </c:pt>
                <c:pt idx="473">
                  <c:v>-2.3059911249657858</c:v>
                </c:pt>
                <c:pt idx="474">
                  <c:v>3.5037593581716919</c:v>
                </c:pt>
                <c:pt idx="475">
                  <c:v>3.7712784064220841</c:v>
                </c:pt>
                <c:pt idx="476">
                  <c:v>6.7114960513883659</c:v>
                </c:pt>
                <c:pt idx="477">
                  <c:v>0.8236869691442763</c:v>
                </c:pt>
                <c:pt idx="478">
                  <c:v>1.0508224162302184</c:v>
                </c:pt>
                <c:pt idx="479">
                  <c:v>-6.8861473726583426</c:v>
                </c:pt>
                <c:pt idx="480">
                  <c:v>0.69191038450536269</c:v>
                </c:pt>
                <c:pt idx="481">
                  <c:v>0.86472849620295733</c:v>
                </c:pt>
                <c:pt idx="482">
                  <c:v>0.87897985915597587</c:v>
                </c:pt>
                <c:pt idx="483">
                  <c:v>0.2816566216595362</c:v>
                </c:pt>
                <c:pt idx="484">
                  <c:v>4.9351776483241423</c:v>
                </c:pt>
                <c:pt idx="485">
                  <c:v>6.2446769447303438</c:v>
                </c:pt>
                <c:pt idx="486">
                  <c:v>-0.66782008133699833</c:v>
                </c:pt>
                <c:pt idx="487">
                  <c:v>-2.294220784982997</c:v>
                </c:pt>
                <c:pt idx="488">
                  <c:v>-0.65437273567231102</c:v>
                </c:pt>
                <c:pt idx="489">
                  <c:v>2.6461677649398467</c:v>
                </c:pt>
                <c:pt idx="490">
                  <c:v>0.67965351274297348</c:v>
                </c:pt>
                <c:pt idx="491">
                  <c:v>0.35115559932646079</c:v>
                </c:pt>
                <c:pt idx="492">
                  <c:v>-4.534425833328811</c:v>
                </c:pt>
                <c:pt idx="493">
                  <c:v>1.3817297532526993</c:v>
                </c:pt>
                <c:pt idx="494">
                  <c:v>5.0268563820436754</c:v>
                </c:pt>
                <c:pt idx="495">
                  <c:v>-0.30877547005701445</c:v>
                </c:pt>
                <c:pt idx="496">
                  <c:v>2.7449774145881918</c:v>
                </c:pt>
                <c:pt idx="497">
                  <c:v>-0.94894672175652772</c:v>
                </c:pt>
                <c:pt idx="498">
                  <c:v>3.2545435208500635</c:v>
                </c:pt>
                <c:pt idx="499">
                  <c:v>6.1697445229180232</c:v>
                </c:pt>
                <c:pt idx="500">
                  <c:v>7.3411120485314285</c:v>
                </c:pt>
                <c:pt idx="501">
                  <c:v>3.9671318883358566</c:v>
                </c:pt>
                <c:pt idx="502">
                  <c:v>0.94637456847354429</c:v>
                </c:pt>
                <c:pt idx="503">
                  <c:v>2.6364646097170521</c:v>
                </c:pt>
                <c:pt idx="504">
                  <c:v>1.2193855689843502</c:v>
                </c:pt>
                <c:pt idx="505">
                  <c:v>1.6855560631247215</c:v>
                </c:pt>
                <c:pt idx="506">
                  <c:v>7.8472881555074139</c:v>
                </c:pt>
                <c:pt idx="507">
                  <c:v>-3.7916769080091228</c:v>
                </c:pt>
                <c:pt idx="508">
                  <c:v>4.5553472456299176</c:v>
                </c:pt>
                <c:pt idx="509">
                  <c:v>3.8799243913579318</c:v>
                </c:pt>
                <c:pt idx="510">
                  <c:v>6.9567617784428677</c:v>
                </c:pt>
                <c:pt idx="511">
                  <c:v>5.6974700738773265</c:v>
                </c:pt>
                <c:pt idx="512">
                  <c:v>2.9384280193223162</c:v>
                </c:pt>
                <c:pt idx="513">
                  <c:v>-4.1042220229627446E-2</c:v>
                </c:pt>
                <c:pt idx="514">
                  <c:v>-1.2095421070980166</c:v>
                </c:pt>
                <c:pt idx="515">
                  <c:v>15.79445314302707</c:v>
                </c:pt>
                <c:pt idx="516">
                  <c:v>11.41986721489809</c:v>
                </c:pt>
                <c:pt idx="517">
                  <c:v>7.9769661031940302</c:v>
                </c:pt>
                <c:pt idx="518">
                  <c:v>-12.022571268534435</c:v>
                </c:pt>
                <c:pt idx="519">
                  <c:v>-1.8896333990824701</c:v>
                </c:pt>
                <c:pt idx="520">
                  <c:v>1.6599839236253189</c:v>
                </c:pt>
                <c:pt idx="521">
                  <c:v>-1.5799502666352936</c:v>
                </c:pt>
                <c:pt idx="522">
                  <c:v>0.91429463589827265</c:v>
                </c:pt>
                <c:pt idx="523">
                  <c:v>-0.29671697780096906</c:v>
                </c:pt>
                <c:pt idx="524">
                  <c:v>4.3784671328009921</c:v>
                </c:pt>
                <c:pt idx="525">
                  <c:v>2.6061049460284238</c:v>
                </c:pt>
                <c:pt idx="526">
                  <c:v>-2.4563943716097043</c:v>
                </c:pt>
                <c:pt idx="527">
                  <c:v>-1.913547043164229</c:v>
                </c:pt>
                <c:pt idx="528">
                  <c:v>-7.2322534632149882E-3</c:v>
                </c:pt>
                <c:pt idx="529">
                  <c:v>10.417599126615414</c:v>
                </c:pt>
                <c:pt idx="530">
                  <c:v>2.6032316760839649</c:v>
                </c:pt>
                <c:pt idx="531">
                  <c:v>6.5811960874610662</c:v>
                </c:pt>
                <c:pt idx="532">
                  <c:v>4.6100383398231912</c:v>
                </c:pt>
                <c:pt idx="533">
                  <c:v>2.3071551813799829</c:v>
                </c:pt>
                <c:pt idx="534">
                  <c:v>-3.4667160921841003</c:v>
                </c:pt>
                <c:pt idx="535">
                  <c:v>-6.550580413736796</c:v>
                </c:pt>
                <c:pt idx="536">
                  <c:v>-0.43294122879269992</c:v>
                </c:pt>
                <c:pt idx="537">
                  <c:v>1.2567851637773657</c:v>
                </c:pt>
                <c:pt idx="538">
                  <c:v>2.0956151625099722</c:v>
                </c:pt>
                <c:pt idx="539">
                  <c:v>-4.8844669169892114</c:v>
                </c:pt>
                <c:pt idx="540">
                  <c:v>6.3888346310562838E-2</c:v>
                </c:pt>
                <c:pt idx="541">
                  <c:v>0.42541007684160093</c:v>
                </c:pt>
                <c:pt idx="542">
                  <c:v>-3.1674594093012587</c:v>
                </c:pt>
                <c:pt idx="543">
                  <c:v>1.640257006801221</c:v>
                </c:pt>
                <c:pt idx="544">
                  <c:v>1.4738912634437895</c:v>
                </c:pt>
                <c:pt idx="545">
                  <c:v>2.8405089218688033</c:v>
                </c:pt>
                <c:pt idx="546">
                  <c:v>1.7599115749702605</c:v>
                </c:pt>
                <c:pt idx="547">
                  <c:v>7.0451576615504905</c:v>
                </c:pt>
                <c:pt idx="548">
                  <c:v>1.2341826700727552</c:v>
                </c:pt>
                <c:pt idx="549">
                  <c:v>3.5945478103700026</c:v>
                </c:pt>
                <c:pt idx="550">
                  <c:v>0.95505344641280487</c:v>
                </c:pt>
                <c:pt idx="551">
                  <c:v>5.2647983734755996</c:v>
                </c:pt>
                <c:pt idx="552">
                  <c:v>-2.3549425934419332E-2</c:v>
                </c:pt>
                <c:pt idx="553">
                  <c:v>-0.69926260425386033</c:v>
                </c:pt>
                <c:pt idx="554">
                  <c:v>4.228125544283273</c:v>
                </c:pt>
                <c:pt idx="555">
                  <c:v>-3.3221346048961493</c:v>
                </c:pt>
                <c:pt idx="556">
                  <c:v>-5.5653981297987656</c:v>
                </c:pt>
                <c:pt idx="557">
                  <c:v>-5.4129285838681511</c:v>
                </c:pt>
                <c:pt idx="558">
                  <c:v>-1.7318987054206048</c:v>
                </c:pt>
                <c:pt idx="559">
                  <c:v>-3.1465886995677579</c:v>
                </c:pt>
                <c:pt idx="560">
                  <c:v>-1.4636114971456067</c:v>
                </c:pt>
                <c:pt idx="561">
                  <c:v>3.4036455789816529</c:v>
                </c:pt>
                <c:pt idx="562">
                  <c:v>-4.1203404816644706</c:v>
                </c:pt>
                <c:pt idx="563">
                  <c:v>-13.245425870428562</c:v>
                </c:pt>
                <c:pt idx="564">
                  <c:v>-4.8570864433419558</c:v>
                </c:pt>
                <c:pt idx="565">
                  <c:v>-2.3273503395657542</c:v>
                </c:pt>
                <c:pt idx="566">
                  <c:v>-0.32365699628184075</c:v>
                </c:pt>
                <c:pt idx="567">
                  <c:v>0.40102374385364215</c:v>
                </c:pt>
                <c:pt idx="568">
                  <c:v>2.5247029421748834E-2</c:v>
                </c:pt>
                <c:pt idx="569">
                  <c:v>-4.6037163471529254</c:v>
                </c:pt>
                <c:pt idx="570">
                  <c:v>-7.535555770315554</c:v>
                </c:pt>
                <c:pt idx="571">
                  <c:v>-6.4517333420551211</c:v>
                </c:pt>
                <c:pt idx="572">
                  <c:v>1.0718516410564263</c:v>
                </c:pt>
                <c:pt idx="573">
                  <c:v>-0.1323414866429431</c:v>
                </c:pt>
                <c:pt idx="574">
                  <c:v>-0.69832829864236601</c:v>
                </c:pt>
                <c:pt idx="575">
                  <c:v>0.28999335390284386</c:v>
                </c:pt>
                <c:pt idx="576">
                  <c:v>-0.26125623294794309</c:v>
                </c:pt>
                <c:pt idx="577">
                  <c:v>3.9923826039526773</c:v>
                </c:pt>
                <c:pt idx="578">
                  <c:v>-2.8927344338242449</c:v>
                </c:pt>
                <c:pt idx="579">
                  <c:v>-2.3514057738861709</c:v>
                </c:pt>
                <c:pt idx="580">
                  <c:v>-1.7063025667776515</c:v>
                </c:pt>
                <c:pt idx="581">
                  <c:v>-0.2859233990505885</c:v>
                </c:pt>
                <c:pt idx="582">
                  <c:v>2.1847932031571844</c:v>
                </c:pt>
                <c:pt idx="583">
                  <c:v>3.1092458727660812</c:v>
                </c:pt>
                <c:pt idx="584">
                  <c:v>2.6938861310220403</c:v>
                </c:pt>
                <c:pt idx="585">
                  <c:v>6.9628660871785826</c:v>
                </c:pt>
                <c:pt idx="586">
                  <c:v>2.2401391730302151</c:v>
                </c:pt>
                <c:pt idx="587">
                  <c:v>-0.14878276118420786</c:v>
                </c:pt>
                <c:pt idx="588">
                  <c:v>-2.8723326225671144</c:v>
                </c:pt>
                <c:pt idx="589">
                  <c:v>1.9762752414928002</c:v>
                </c:pt>
                <c:pt idx="590">
                  <c:v>4.0911583274701542</c:v>
                </c:pt>
                <c:pt idx="591">
                  <c:v>6.3054159853879668</c:v>
                </c:pt>
                <c:pt idx="592">
                  <c:v>5.0246460319258262</c:v>
                </c:pt>
                <c:pt idx="593">
                  <c:v>4.611392414732336</c:v>
                </c:pt>
                <c:pt idx="594">
                  <c:v>1.1536316908997009</c:v>
                </c:pt>
                <c:pt idx="595">
                  <c:v>9.0571155553220706E-5</c:v>
                </c:pt>
                <c:pt idx="596">
                  <c:v>-2.1487630704738052</c:v>
                </c:pt>
                <c:pt idx="597">
                  <c:v>5.0797001902073617</c:v>
                </c:pt>
                <c:pt idx="598">
                  <c:v>2.3774993169925409</c:v>
                </c:pt>
                <c:pt idx="599">
                  <c:v>0.79795842994343502</c:v>
                </c:pt>
                <c:pt idx="600">
                  <c:v>-0.78000321618402779</c:v>
                </c:pt>
                <c:pt idx="601">
                  <c:v>1.1165380391637569</c:v>
                </c:pt>
                <c:pt idx="602">
                  <c:v>-1.336354497366699</c:v>
                </c:pt>
                <c:pt idx="603">
                  <c:v>0.46544971875941599</c:v>
                </c:pt>
                <c:pt idx="604">
                  <c:v>2.142000870976517</c:v>
                </c:pt>
                <c:pt idx="605">
                  <c:v>1.906057474088513</c:v>
                </c:pt>
                <c:pt idx="606">
                  <c:v>1.820719660986498</c:v>
                </c:pt>
                <c:pt idx="607">
                  <c:v>1.4862121353006046</c:v>
                </c:pt>
                <c:pt idx="608">
                  <c:v>0.66067644335117848</c:v>
                </c:pt>
                <c:pt idx="609">
                  <c:v>-2.4493479359455392</c:v>
                </c:pt>
                <c:pt idx="610">
                  <c:v>-0.12141056000852757</c:v>
                </c:pt>
                <c:pt idx="611">
                  <c:v>-1.0407156516931622</c:v>
                </c:pt>
                <c:pt idx="612">
                  <c:v>1.5047019765742249</c:v>
                </c:pt>
                <c:pt idx="613">
                  <c:v>1.9041709924334782</c:v>
                </c:pt>
                <c:pt idx="614">
                  <c:v>1.9900354495265589</c:v>
                </c:pt>
                <c:pt idx="615">
                  <c:v>4.4963077811452763</c:v>
                </c:pt>
                <c:pt idx="616">
                  <c:v>2.794018526534515</c:v>
                </c:pt>
                <c:pt idx="617">
                  <c:v>2.5595857854156634E-2</c:v>
                </c:pt>
                <c:pt idx="618">
                  <c:v>-0.26613324691392393</c:v>
                </c:pt>
                <c:pt idx="619">
                  <c:v>0.60911064189772901</c:v>
                </c:pt>
                <c:pt idx="620">
                  <c:v>-2.4674471623120553</c:v>
                </c:pt>
                <c:pt idx="621">
                  <c:v>-2.0561401659053047</c:v>
                </c:pt>
                <c:pt idx="622">
                  <c:v>1.1415248907422182</c:v>
                </c:pt>
                <c:pt idx="623">
                  <c:v>-1.860363482130424</c:v>
                </c:pt>
                <c:pt idx="624">
                  <c:v>-1.9511034505957809</c:v>
                </c:pt>
                <c:pt idx="625">
                  <c:v>0.89692523049338035</c:v>
                </c:pt>
                <c:pt idx="626">
                  <c:v>1.9492054155819005</c:v>
                </c:pt>
                <c:pt idx="627">
                  <c:v>3.2233755894560829</c:v>
                </c:pt>
                <c:pt idx="628">
                  <c:v>-0.50000288339752785</c:v>
                </c:pt>
                <c:pt idx="629">
                  <c:v>2.4975262788987038</c:v>
                </c:pt>
                <c:pt idx="630">
                  <c:v>-3.1484898131411114</c:v>
                </c:pt>
                <c:pt idx="631">
                  <c:v>2.9837636599878437</c:v>
                </c:pt>
                <c:pt idx="632">
                  <c:v>-0.89804431785113081</c:v>
                </c:pt>
                <c:pt idx="633">
                  <c:v>-1.8989467627282011</c:v>
                </c:pt>
                <c:pt idx="634">
                  <c:v>-1.5492911225638153</c:v>
                </c:pt>
                <c:pt idx="635">
                  <c:v>-1.2050966830359897</c:v>
                </c:pt>
                <c:pt idx="636">
                  <c:v>0.7727168247466949</c:v>
                </c:pt>
                <c:pt idx="637">
                  <c:v>0.87626421864437987</c:v>
                </c:pt>
                <c:pt idx="638">
                  <c:v>6.1744844322580974</c:v>
                </c:pt>
                <c:pt idx="639">
                  <c:v>3.8858695276940978</c:v>
                </c:pt>
                <c:pt idx="640">
                  <c:v>-2.0096805412248528</c:v>
                </c:pt>
                <c:pt idx="641">
                  <c:v>-2.2167275910235134</c:v>
                </c:pt>
                <c:pt idx="642">
                  <c:v>0.6381006419877906</c:v>
                </c:pt>
                <c:pt idx="643">
                  <c:v>5.033930541266102</c:v>
                </c:pt>
                <c:pt idx="644">
                  <c:v>1.2593234108671822</c:v>
                </c:pt>
                <c:pt idx="645">
                  <c:v>1.9260898969534423</c:v>
                </c:pt>
                <c:pt idx="646">
                  <c:v>2.101102896727312</c:v>
                </c:pt>
                <c:pt idx="647">
                  <c:v>0.7757501209995894</c:v>
                </c:pt>
                <c:pt idx="648">
                  <c:v>1.3378269708812667</c:v>
                </c:pt>
                <c:pt idx="649">
                  <c:v>2.4689428641068787</c:v>
                </c:pt>
                <c:pt idx="650">
                  <c:v>4.9246091932268996</c:v>
                </c:pt>
                <c:pt idx="651">
                  <c:v>5.9299693113302112</c:v>
                </c:pt>
                <c:pt idx="652">
                  <c:v>4.5797185018363678</c:v>
                </c:pt>
                <c:pt idx="653">
                  <c:v>3.6335244897748282</c:v>
                </c:pt>
                <c:pt idx="654">
                  <c:v>3.6331652348151238</c:v>
                </c:pt>
                <c:pt idx="655">
                  <c:v>3.7869965382986095</c:v>
                </c:pt>
                <c:pt idx="656">
                  <c:v>1.6988627425990757</c:v>
                </c:pt>
                <c:pt idx="657">
                  <c:v>1.5535997311956606</c:v>
                </c:pt>
                <c:pt idx="658">
                  <c:v>-0.71682250566776418</c:v>
                </c:pt>
                <c:pt idx="659">
                  <c:v>3.1339364667024654</c:v>
                </c:pt>
                <c:pt idx="660">
                  <c:v>3.7629952483202231</c:v>
                </c:pt>
                <c:pt idx="661">
                  <c:v>5.8669410353408722</c:v>
                </c:pt>
                <c:pt idx="662">
                  <c:v>2.0788943985528618</c:v>
                </c:pt>
                <c:pt idx="663">
                  <c:v>-0.40729239743889423</c:v>
                </c:pt>
                <c:pt idx="664">
                  <c:v>-0.80206840344855834</c:v>
                </c:pt>
                <c:pt idx="665">
                  <c:v>-2.0255495652943694</c:v>
                </c:pt>
                <c:pt idx="666">
                  <c:v>4.5243260960854599</c:v>
                </c:pt>
                <c:pt idx="667">
                  <c:v>1.4776890962892537</c:v>
                </c:pt>
                <c:pt idx="668">
                  <c:v>-2.1899411419297792</c:v>
                </c:pt>
                <c:pt idx="669">
                  <c:v>2.8816845004509162</c:v>
                </c:pt>
                <c:pt idx="670">
                  <c:v>4.8158176601607323</c:v>
                </c:pt>
                <c:pt idx="671">
                  <c:v>2.8187677063518777</c:v>
                </c:pt>
                <c:pt idx="672">
                  <c:v>0.9797463502637811</c:v>
                </c:pt>
                <c:pt idx="673">
                  <c:v>1.1635668109323944</c:v>
                </c:pt>
                <c:pt idx="674">
                  <c:v>0.45081170880929733</c:v>
                </c:pt>
                <c:pt idx="675">
                  <c:v>4.952840107159389</c:v>
                </c:pt>
                <c:pt idx="676">
                  <c:v>1.0348370732810537</c:v>
                </c:pt>
                <c:pt idx="677">
                  <c:v>1.1502421861281817</c:v>
                </c:pt>
                <c:pt idx="678">
                  <c:v>-1.0790884459975274</c:v>
                </c:pt>
                <c:pt idx="679">
                  <c:v>1.1053175999497142</c:v>
                </c:pt>
                <c:pt idx="680">
                  <c:v>-0.15691397999820822</c:v>
                </c:pt>
                <c:pt idx="681">
                  <c:v>1.205185306344859</c:v>
                </c:pt>
                <c:pt idx="682">
                  <c:v>8.2979444390417427</c:v>
                </c:pt>
                <c:pt idx="683">
                  <c:v>-1.8305506390306192</c:v>
                </c:pt>
                <c:pt idx="684">
                  <c:v>4.4610452854665965</c:v>
                </c:pt>
                <c:pt idx="685">
                  <c:v>2.9089777509554864</c:v>
                </c:pt>
                <c:pt idx="686">
                  <c:v>1.6956548649924059</c:v>
                </c:pt>
                <c:pt idx="687">
                  <c:v>1.441967877566924</c:v>
                </c:pt>
                <c:pt idx="688">
                  <c:v>-1.2433745442593533</c:v>
                </c:pt>
                <c:pt idx="689">
                  <c:v>3.8094772907675747</c:v>
                </c:pt>
                <c:pt idx="690">
                  <c:v>-4.3979089875442128</c:v>
                </c:pt>
                <c:pt idx="691">
                  <c:v>-1.3427684052879982</c:v>
                </c:pt>
                <c:pt idx="692">
                  <c:v>-3.1270332346374801</c:v>
                </c:pt>
                <c:pt idx="693">
                  <c:v>-0.60898316112573525</c:v>
                </c:pt>
                <c:pt idx="694">
                  <c:v>7.100863631577667</c:v>
                </c:pt>
                <c:pt idx="695">
                  <c:v>6.9002626162795622</c:v>
                </c:pt>
                <c:pt idx="696">
                  <c:v>10.366113943307326</c:v>
                </c:pt>
                <c:pt idx="697">
                  <c:v>-5.7268999540472691</c:v>
                </c:pt>
                <c:pt idx="698">
                  <c:v>4.3925964957417136</c:v>
                </c:pt>
                <c:pt idx="699">
                  <c:v>5.8628535644855475</c:v>
                </c:pt>
                <c:pt idx="700">
                  <c:v>-0.68170611639743584</c:v>
                </c:pt>
                <c:pt idx="701">
                  <c:v>0.57444844475786283</c:v>
                </c:pt>
                <c:pt idx="702">
                  <c:v>2.154014709263194</c:v>
                </c:pt>
                <c:pt idx="703">
                  <c:v>6.7164258042271996</c:v>
                </c:pt>
                <c:pt idx="704">
                  <c:v>-6.7183666794382049</c:v>
                </c:pt>
                <c:pt idx="705">
                  <c:v>2.8365411885879439</c:v>
                </c:pt>
                <c:pt idx="706">
                  <c:v>6.2946425501956327</c:v>
                </c:pt>
                <c:pt idx="707">
                  <c:v>0.47266896757803067</c:v>
                </c:pt>
                <c:pt idx="708">
                  <c:v>0.33580469986695505</c:v>
                </c:pt>
                <c:pt idx="709">
                  <c:v>-1.6322977100701337</c:v>
                </c:pt>
                <c:pt idx="710">
                  <c:v>0.56224668582068205</c:v>
                </c:pt>
                <c:pt idx="711">
                  <c:v>2.1353922414379269</c:v>
                </c:pt>
                <c:pt idx="712">
                  <c:v>1.814344459220834</c:v>
                </c:pt>
                <c:pt idx="713">
                  <c:v>-8.6651246410454519E-2</c:v>
                </c:pt>
                <c:pt idx="714">
                  <c:v>1.2420503618183005</c:v>
                </c:pt>
                <c:pt idx="715">
                  <c:v>-0.68069209068518433</c:v>
                </c:pt>
                <c:pt idx="716">
                  <c:v>-0.37194126896139323</c:v>
                </c:pt>
                <c:pt idx="717">
                  <c:v>0.69456873725188473</c:v>
                </c:pt>
                <c:pt idx="718">
                  <c:v>3.8497773356929201</c:v>
                </c:pt>
                <c:pt idx="719">
                  <c:v>2.0459800032434998</c:v>
                </c:pt>
                <c:pt idx="720">
                  <c:v>-2.7718842284275951</c:v>
                </c:pt>
                <c:pt idx="721">
                  <c:v>-0.7203398541977748</c:v>
                </c:pt>
                <c:pt idx="722">
                  <c:v>3.6062876796491281</c:v>
                </c:pt>
                <c:pt idx="723">
                  <c:v>0.2975212799082243</c:v>
                </c:pt>
                <c:pt idx="724">
                  <c:v>7.3350666049344113</c:v>
                </c:pt>
                <c:pt idx="725">
                  <c:v>5.0969808644123873</c:v>
                </c:pt>
                <c:pt idx="726">
                  <c:v>1.1710801677504321</c:v>
                </c:pt>
                <c:pt idx="727">
                  <c:v>-4.7260923756993662</c:v>
                </c:pt>
                <c:pt idx="728">
                  <c:v>0.94384332529457993</c:v>
                </c:pt>
                <c:pt idx="729">
                  <c:v>-0.92852510095801222</c:v>
                </c:pt>
                <c:pt idx="730">
                  <c:v>-7.6348149651246757</c:v>
                </c:pt>
                <c:pt idx="731">
                  <c:v>-12.69301809387504</c:v>
                </c:pt>
                <c:pt idx="732">
                  <c:v>-6.1052061762089522</c:v>
                </c:pt>
                <c:pt idx="733">
                  <c:v>-4.6283225516027358</c:v>
                </c:pt>
                <c:pt idx="734">
                  <c:v>-6.5009274936103907</c:v>
                </c:pt>
                <c:pt idx="735">
                  <c:v>-4.3853125472055723</c:v>
                </c:pt>
                <c:pt idx="736">
                  <c:v>-8.2752172650741613</c:v>
                </c:pt>
                <c:pt idx="737">
                  <c:v>-8.6521482042419109</c:v>
                </c:pt>
                <c:pt idx="738">
                  <c:v>-2.3708596505787227</c:v>
                </c:pt>
                <c:pt idx="739">
                  <c:v>-7.8438360803798872</c:v>
                </c:pt>
                <c:pt idx="740">
                  <c:v>-4.4355595189560688</c:v>
                </c:pt>
                <c:pt idx="741">
                  <c:v>-6.0388629669339906</c:v>
                </c:pt>
                <c:pt idx="742">
                  <c:v>-2.08714230773748</c:v>
                </c:pt>
                <c:pt idx="743">
                  <c:v>-2.8337356304222681</c:v>
                </c:pt>
                <c:pt idx="744">
                  <c:v>-4.8294412174484762</c:v>
                </c:pt>
                <c:pt idx="745">
                  <c:v>-9.6135995931576446</c:v>
                </c:pt>
                <c:pt idx="746">
                  <c:v>-10.867955353085648</c:v>
                </c:pt>
                <c:pt idx="747">
                  <c:v>-2.9675510878479088</c:v>
                </c:pt>
                <c:pt idx="748">
                  <c:v>-5.7206114215988606</c:v>
                </c:pt>
                <c:pt idx="749">
                  <c:v>4.6061141838535491E-2</c:v>
                </c:pt>
                <c:pt idx="750">
                  <c:v>-0.5630770352057084</c:v>
                </c:pt>
                <c:pt idx="751">
                  <c:v>-3.833478630321224</c:v>
                </c:pt>
                <c:pt idx="752">
                  <c:v>2.7474769166546196</c:v>
                </c:pt>
                <c:pt idx="753">
                  <c:v>8.7822365957805459E-2</c:v>
                </c:pt>
                <c:pt idx="754">
                  <c:v>2.2808622270195258</c:v>
                </c:pt>
                <c:pt idx="755">
                  <c:v>-1.4901091732474185</c:v>
                </c:pt>
                <c:pt idx="756">
                  <c:v>2.1097316301797377</c:v>
                </c:pt>
                <c:pt idx="757">
                  <c:v>-0.7012310395639787</c:v>
                </c:pt>
                <c:pt idx="758">
                  <c:v>-2.0101912017217387</c:v>
                </c:pt>
                <c:pt idx="759">
                  <c:v>1.4996273274397112</c:v>
                </c:pt>
                <c:pt idx="760">
                  <c:v>-7.0203925456018652</c:v>
                </c:pt>
                <c:pt idx="761">
                  <c:v>-2.7439638376546753</c:v>
                </c:pt>
                <c:pt idx="762">
                  <c:v>-6.9512102126141144</c:v>
                </c:pt>
                <c:pt idx="763">
                  <c:v>-1.3720956018824495</c:v>
                </c:pt>
                <c:pt idx="764">
                  <c:v>-4.6107153061375072</c:v>
                </c:pt>
                <c:pt idx="765">
                  <c:v>-2.9569080830655707</c:v>
                </c:pt>
                <c:pt idx="766">
                  <c:v>1.008753056048846</c:v>
                </c:pt>
                <c:pt idx="767">
                  <c:v>4.6668611462450826</c:v>
                </c:pt>
                <c:pt idx="768">
                  <c:v>-5.1248206551912574</c:v>
                </c:pt>
                <c:pt idx="769">
                  <c:v>-5.6321318481154776</c:v>
                </c:pt>
                <c:pt idx="770">
                  <c:v>1.1475809257126173</c:v>
                </c:pt>
                <c:pt idx="771">
                  <c:v>-3.1665153749736277</c:v>
                </c:pt>
                <c:pt idx="772">
                  <c:v>3.6681940931481734</c:v>
                </c:pt>
                <c:pt idx="773">
                  <c:v>9.1967308137531205</c:v>
                </c:pt>
                <c:pt idx="774">
                  <c:v>4.5109376547175231</c:v>
                </c:pt>
                <c:pt idx="775">
                  <c:v>5.8898569106025604</c:v>
                </c:pt>
                <c:pt idx="776">
                  <c:v>4.9920975342357963</c:v>
                </c:pt>
                <c:pt idx="777">
                  <c:v>10.880523169138129</c:v>
                </c:pt>
                <c:pt idx="778">
                  <c:v>2.1224406738071195</c:v>
                </c:pt>
                <c:pt idx="779">
                  <c:v>3.7619725969639148</c:v>
                </c:pt>
                <c:pt idx="780">
                  <c:v>8.4301619464171011</c:v>
                </c:pt>
                <c:pt idx="781">
                  <c:v>4.7903673250018386</c:v>
                </c:pt>
                <c:pt idx="782">
                  <c:v>0.49787254346600207</c:v>
                </c:pt>
                <c:pt idx="783">
                  <c:v>2.1996701869021678</c:v>
                </c:pt>
                <c:pt idx="784">
                  <c:v>5.410698538574394</c:v>
                </c:pt>
                <c:pt idx="785">
                  <c:v>6.6730884046405805</c:v>
                </c:pt>
                <c:pt idx="786">
                  <c:v>8.3244226110565904</c:v>
                </c:pt>
                <c:pt idx="787">
                  <c:v>4.2287717751682123</c:v>
                </c:pt>
                <c:pt idx="788">
                  <c:v>6.1938367880862444</c:v>
                </c:pt>
                <c:pt idx="789">
                  <c:v>6.8413858325172043</c:v>
                </c:pt>
                <c:pt idx="790">
                  <c:v>0.97458377469321533</c:v>
                </c:pt>
                <c:pt idx="791">
                  <c:v>8.5987201447127291</c:v>
                </c:pt>
                <c:pt idx="792">
                  <c:v>5.1188252096173557</c:v>
                </c:pt>
                <c:pt idx="793">
                  <c:v>5.0242174787770182</c:v>
                </c:pt>
                <c:pt idx="794">
                  <c:v>4.8989781319209982</c:v>
                </c:pt>
                <c:pt idx="795">
                  <c:v>7.17134915999371</c:v>
                </c:pt>
                <c:pt idx="796">
                  <c:v>-2.7623384126899708</c:v>
                </c:pt>
                <c:pt idx="797">
                  <c:v>0.46494328017389819</c:v>
                </c:pt>
                <c:pt idx="798">
                  <c:v>3.8667747625967763</c:v>
                </c:pt>
                <c:pt idx="799">
                  <c:v>5.7821622605793692</c:v>
                </c:pt>
                <c:pt idx="800">
                  <c:v>6.2828161303566787</c:v>
                </c:pt>
                <c:pt idx="801">
                  <c:v>8.5042906155997144</c:v>
                </c:pt>
                <c:pt idx="802">
                  <c:v>3.376621560230447</c:v>
                </c:pt>
                <c:pt idx="803">
                  <c:v>1.194007712909098</c:v>
                </c:pt>
                <c:pt idx="804">
                  <c:v>-3.7357418872574044E-2</c:v>
                </c:pt>
                <c:pt idx="805">
                  <c:v>0.85879846555319261</c:v>
                </c:pt>
                <c:pt idx="806">
                  <c:v>-0.92138805169690841</c:v>
                </c:pt>
                <c:pt idx="807">
                  <c:v>4.2786134653565426</c:v>
                </c:pt>
                <c:pt idx="808">
                  <c:v>4.8967997485503076</c:v>
                </c:pt>
                <c:pt idx="809">
                  <c:v>10.013554277312522</c:v>
                </c:pt>
                <c:pt idx="810">
                  <c:v>-5.1804168216346085</c:v>
                </c:pt>
                <c:pt idx="811">
                  <c:v>12.12706432823893</c:v>
                </c:pt>
                <c:pt idx="812">
                  <c:v>10.027821972036818</c:v>
                </c:pt>
                <c:pt idx="813">
                  <c:v>8.6861521881181005</c:v>
                </c:pt>
                <c:pt idx="814">
                  <c:v>8.7290930107433837</c:v>
                </c:pt>
                <c:pt idx="815">
                  <c:v>5.327283130095168</c:v>
                </c:pt>
                <c:pt idx="816">
                  <c:v>8.5276510880354124</c:v>
                </c:pt>
                <c:pt idx="817">
                  <c:v>-4.5479962881698555</c:v>
                </c:pt>
                <c:pt idx="818">
                  <c:v>7.2656760635052819</c:v>
                </c:pt>
                <c:pt idx="819">
                  <c:v>9.3271686272069303</c:v>
                </c:pt>
                <c:pt idx="820">
                  <c:v>4.8745807211578125</c:v>
                </c:pt>
                <c:pt idx="821">
                  <c:v>14.928488237314227</c:v>
                </c:pt>
                <c:pt idx="822">
                  <c:v>5.0860207430331883</c:v>
                </c:pt>
                <c:pt idx="823">
                  <c:v>0.55476404738624296</c:v>
                </c:pt>
                <c:pt idx="824">
                  <c:v>-4.9075951013875567</c:v>
                </c:pt>
                <c:pt idx="825">
                  <c:v>7.9381879846634575</c:v>
                </c:pt>
                <c:pt idx="826">
                  <c:v>8.120095679903244</c:v>
                </c:pt>
                <c:pt idx="827">
                  <c:v>10.423742355466544</c:v>
                </c:pt>
                <c:pt idx="828">
                  <c:v>9.6499271196149721</c:v>
                </c:pt>
                <c:pt idx="829">
                  <c:v>10.003594374598094</c:v>
                </c:pt>
                <c:pt idx="830">
                  <c:v>0.9654244422525835</c:v>
                </c:pt>
                <c:pt idx="831">
                  <c:v>4.3407207045168121</c:v>
                </c:pt>
                <c:pt idx="832">
                  <c:v>20.097205477511395</c:v>
                </c:pt>
                <c:pt idx="833">
                  <c:v>0.1130174765582268</c:v>
                </c:pt>
                <c:pt idx="834">
                  <c:v>4.390751655178633</c:v>
                </c:pt>
                <c:pt idx="835">
                  <c:v>8.7639866241104016</c:v>
                </c:pt>
                <c:pt idx="836">
                  <c:v>6.467595040630485</c:v>
                </c:pt>
                <c:pt idx="837">
                  <c:v>17.607060837662786</c:v>
                </c:pt>
                <c:pt idx="838">
                  <c:v>-14.667175403401245</c:v>
                </c:pt>
                <c:pt idx="839">
                  <c:v>-1.6510574340975523</c:v>
                </c:pt>
                <c:pt idx="840">
                  <c:v>3.8012085308688484</c:v>
                </c:pt>
                <c:pt idx="841">
                  <c:v>8.2975520839196406</c:v>
                </c:pt>
                <c:pt idx="842">
                  <c:v>12.669537994556904</c:v>
                </c:pt>
                <c:pt idx="843">
                  <c:v>2.9320047268462304</c:v>
                </c:pt>
                <c:pt idx="844">
                  <c:v>-1.4415069589646521</c:v>
                </c:pt>
                <c:pt idx="845">
                  <c:v>2.8709208625256082</c:v>
                </c:pt>
                <c:pt idx="846">
                  <c:v>7.14053714266268</c:v>
                </c:pt>
                <c:pt idx="847">
                  <c:v>4.9481323030012874</c:v>
                </c:pt>
                <c:pt idx="848">
                  <c:v>2.7273411996787189</c:v>
                </c:pt>
                <c:pt idx="849">
                  <c:v>6.0529027920133984</c:v>
                </c:pt>
                <c:pt idx="850">
                  <c:v>4.5326779417797383</c:v>
                </c:pt>
                <c:pt idx="851">
                  <c:v>0.94966797730423025</c:v>
                </c:pt>
                <c:pt idx="852">
                  <c:v>-1.4901271190657894</c:v>
                </c:pt>
                <c:pt idx="853">
                  <c:v>1.131210985808508</c:v>
                </c:pt>
                <c:pt idx="854">
                  <c:v>1.6871201504503404</c:v>
                </c:pt>
                <c:pt idx="855">
                  <c:v>-1.033339634375551</c:v>
                </c:pt>
                <c:pt idx="856">
                  <c:v>6.9728374915100346</c:v>
                </c:pt>
                <c:pt idx="857">
                  <c:v>0.20142018038976062</c:v>
                </c:pt>
                <c:pt idx="858">
                  <c:v>1.6961394779581269</c:v>
                </c:pt>
                <c:pt idx="859">
                  <c:v>4.2285044101818556</c:v>
                </c:pt>
                <c:pt idx="860">
                  <c:v>-1.1865604068736246</c:v>
                </c:pt>
                <c:pt idx="861">
                  <c:v>-0.99357526602030077</c:v>
                </c:pt>
                <c:pt idx="862">
                  <c:v>-3.4114727947904129</c:v>
                </c:pt>
                <c:pt idx="863">
                  <c:v>4.2654922246923519</c:v>
                </c:pt>
                <c:pt idx="864">
                  <c:v>9.2697381336080582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Semanais'!$Y$9:$Y$873</c:f>
              <c:strCache>
                <c:ptCount val="86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64">
                  <c:v>15-05-2022</c:v>
                </c:pt>
              </c:strCache>
            </c:strRef>
          </c:cat>
          <c:val>
            <c:numRef>
              <c:f>'Indicadores Semanais'!$AD$9:$AD$873</c:f>
              <c:numCache>
                <c:formatCode>0.0</c:formatCode>
                <c:ptCount val="865"/>
                <c:pt idx="0">
                  <c:v>4.8028011732699554</c:v>
                </c:pt>
                <c:pt idx="1">
                  <c:v>5.1931355930487184</c:v>
                </c:pt>
                <c:pt idx="2">
                  <c:v>5.2232617739439586</c:v>
                </c:pt>
                <c:pt idx="3">
                  <c:v>6.4062649017694655</c:v>
                </c:pt>
                <c:pt idx="4">
                  <c:v>8.0435715863463066</c:v>
                </c:pt>
                <c:pt idx="5">
                  <c:v>9.0231824076647893</c:v>
                </c:pt>
                <c:pt idx="6">
                  <c:v>9.4298811639905544</c:v>
                </c:pt>
                <c:pt idx="7">
                  <c:v>9.9610838097578753</c:v>
                </c:pt>
                <c:pt idx="8">
                  <c:v>9.8813390084338675</c:v>
                </c:pt>
                <c:pt idx="9">
                  <c:v>9.8563312978269888</c:v>
                </c:pt>
                <c:pt idx="10">
                  <c:v>9.2097677132622522</c:v>
                </c:pt>
                <c:pt idx="11">
                  <c:v>8.9065699321972964</c:v>
                </c:pt>
                <c:pt idx="12">
                  <c:v>7.9822344321343097</c:v>
                </c:pt>
                <c:pt idx="13">
                  <c:v>7.8075771936802614</c:v>
                </c:pt>
                <c:pt idx="14">
                  <c:v>7.1158109285788402</c:v>
                </c:pt>
                <c:pt idx="15">
                  <c:v>7.0567885183101806</c:v>
                </c:pt>
                <c:pt idx="16">
                  <c:v>6.3477189968501522</c:v>
                </c:pt>
                <c:pt idx="17">
                  <c:v>5.8806669743432503</c:v>
                </c:pt>
                <c:pt idx="18">
                  <c:v>5.7189666505919883</c:v>
                </c:pt>
                <c:pt idx="19">
                  <c:v>6.0305752379245252</c:v>
                </c:pt>
                <c:pt idx="20">
                  <c:v>5.9521012721932482</c:v>
                </c:pt>
                <c:pt idx="21">
                  <c:v>5.93891655996135</c:v>
                </c:pt>
                <c:pt idx="22">
                  <c:v>5.6083518105563268</c:v>
                </c:pt>
                <c:pt idx="23">
                  <c:v>5.4199018033263417</c:v>
                </c:pt>
                <c:pt idx="24">
                  <c:v>5.5214891328947049</c:v>
                </c:pt>
                <c:pt idx="25">
                  <c:v>5.7728338947518756</c:v>
                </c:pt>
                <c:pt idx="26">
                  <c:v>5.7230787269661265</c:v>
                </c:pt>
                <c:pt idx="27">
                  <c:v>5.6820156468645706</c:v>
                </c:pt>
                <c:pt idx="28">
                  <c:v>5.7713624275914412</c:v>
                </c:pt>
                <c:pt idx="29">
                  <c:v>5.6177725297223571</c:v>
                </c:pt>
                <c:pt idx="30">
                  <c:v>5.9674446513586208</c:v>
                </c:pt>
                <c:pt idx="31">
                  <c:v>5.547669821655739</c:v>
                </c:pt>
                <c:pt idx="32">
                  <c:v>4.8180167838607622</c:v>
                </c:pt>
                <c:pt idx="33">
                  <c:v>4.6308745262567914</c:v>
                </c:pt>
                <c:pt idx="34">
                  <c:v>4.7788439886319525</c:v>
                </c:pt>
                <c:pt idx="35">
                  <c:v>4.7401514534788003</c:v>
                </c:pt>
                <c:pt idx="36">
                  <c:v>4.5972571028945577</c:v>
                </c:pt>
                <c:pt idx="37">
                  <c:v>4.2152426105859337</c:v>
                </c:pt>
                <c:pt idx="38">
                  <c:v>4.1187966460775574</c:v>
                </c:pt>
                <c:pt idx="39">
                  <c:v>4.144110223856905</c:v>
                </c:pt>
                <c:pt idx="40">
                  <c:v>4.3949375721888879</c:v>
                </c:pt>
                <c:pt idx="41">
                  <c:v>3.8285965958834112</c:v>
                </c:pt>
                <c:pt idx="42">
                  <c:v>3.0818899155122188</c:v>
                </c:pt>
                <c:pt idx="43">
                  <c:v>3.3373015395438363</c:v>
                </c:pt>
                <c:pt idx="44">
                  <c:v>4.4221620399770485</c:v>
                </c:pt>
                <c:pt idx="45">
                  <c:v>5.1685454217492435</c:v>
                </c:pt>
                <c:pt idx="46">
                  <c:v>5.364837113366475</c:v>
                </c:pt>
                <c:pt idx="47">
                  <c:v>5.3367738953088901</c:v>
                </c:pt>
                <c:pt idx="48">
                  <c:v>5.6499636578645367</c:v>
                </c:pt>
                <c:pt idx="49">
                  <c:v>6.6734886483083722</c:v>
                </c:pt>
                <c:pt idx="50">
                  <c:v>6.4962332812226231</c:v>
                </c:pt>
                <c:pt idx="51">
                  <c:v>5.872336592659849</c:v>
                </c:pt>
                <c:pt idx="52">
                  <c:v>5.6565886111959021</c:v>
                </c:pt>
                <c:pt idx="53">
                  <c:v>6.1249613059256136</c:v>
                </c:pt>
                <c:pt idx="54">
                  <c:v>5.5160035057667534</c:v>
                </c:pt>
                <c:pt idx="55">
                  <c:v>5.704216975345247</c:v>
                </c:pt>
                <c:pt idx="56">
                  <c:v>5.2567956523631114</c:v>
                </c:pt>
                <c:pt idx="57">
                  <c:v>5.5284583355285566</c:v>
                </c:pt>
                <c:pt idx="58">
                  <c:v>4.6918304424069248</c:v>
                </c:pt>
                <c:pt idx="59">
                  <c:v>4.6369123338385378</c:v>
                </c:pt>
                <c:pt idx="60">
                  <c:v>4.5626156119056294</c:v>
                </c:pt>
                <c:pt idx="61">
                  <c:v>5.319193221323995</c:v>
                </c:pt>
                <c:pt idx="62">
                  <c:v>5.5196514338986065</c:v>
                </c:pt>
                <c:pt idx="63">
                  <c:v>6.6590179398846754</c:v>
                </c:pt>
                <c:pt idx="64">
                  <c:v>7.4490344562706827</c:v>
                </c:pt>
                <c:pt idx="65">
                  <c:v>9.0304038378550029</c:v>
                </c:pt>
                <c:pt idx="66">
                  <c:v>9.9555801899829213</c:v>
                </c:pt>
                <c:pt idx="67">
                  <c:v>10.549756519392933</c:v>
                </c:pt>
                <c:pt idx="68">
                  <c:v>11.039766726696039</c:v>
                </c:pt>
                <c:pt idx="69">
                  <c:v>10.571425963167991</c:v>
                </c:pt>
                <c:pt idx="70">
                  <c:v>9.9296429559350692</c:v>
                </c:pt>
                <c:pt idx="71">
                  <c:v>9.2157915346798251</c:v>
                </c:pt>
                <c:pt idx="72">
                  <c:v>8.1365905025994483</c:v>
                </c:pt>
                <c:pt idx="73">
                  <c:v>6.916770062891108</c:v>
                </c:pt>
                <c:pt idx="74">
                  <c:v>4.1591778060209226</c:v>
                </c:pt>
                <c:pt idx="75">
                  <c:v>1.3378268482286242</c:v>
                </c:pt>
                <c:pt idx="76">
                  <c:v>-1.2134185640025013</c:v>
                </c:pt>
                <c:pt idx="77">
                  <c:v>-5.2712074180945399</c:v>
                </c:pt>
                <c:pt idx="78">
                  <c:v>-8.8289856609786828</c:v>
                </c:pt>
                <c:pt idx="79">
                  <c:v>-12.320471075509039</c:v>
                </c:pt>
                <c:pt idx="80">
                  <c:v>-15.661127711998748</c:v>
                </c:pt>
                <c:pt idx="81">
                  <c:v>-17.528190464384448</c:v>
                </c:pt>
                <c:pt idx="82">
                  <c:v>-18.952089439484933</c:v>
                </c:pt>
                <c:pt idx="83">
                  <c:v>-20.098146102555962</c:v>
                </c:pt>
                <c:pt idx="84">
                  <c:v>-20.506836632491513</c:v>
                </c:pt>
                <c:pt idx="85">
                  <c:v>-20.078818695712265</c:v>
                </c:pt>
                <c:pt idx="86">
                  <c:v>-19.107612574686623</c:v>
                </c:pt>
                <c:pt idx="87">
                  <c:v>-18.540047582337898</c:v>
                </c:pt>
                <c:pt idx="88">
                  <c:v>-18.28130370657254</c:v>
                </c:pt>
                <c:pt idx="89">
                  <c:v>-17.976316196512077</c:v>
                </c:pt>
                <c:pt idx="90">
                  <c:v>-18.042535749695187</c:v>
                </c:pt>
                <c:pt idx="91">
                  <c:v>-17.705455836438244</c:v>
                </c:pt>
                <c:pt idx="92">
                  <c:v>-18.32512293260633</c:v>
                </c:pt>
                <c:pt idx="93">
                  <c:v>-18.969400633049336</c:v>
                </c:pt>
                <c:pt idx="94">
                  <c:v>-18.948684475317471</c:v>
                </c:pt>
                <c:pt idx="95">
                  <c:v>-18.621465912771921</c:v>
                </c:pt>
                <c:pt idx="96">
                  <c:v>-19.71842055728624</c:v>
                </c:pt>
                <c:pt idx="97">
                  <c:v>-19.516071852572711</c:v>
                </c:pt>
                <c:pt idx="98">
                  <c:v>-20.577820064654784</c:v>
                </c:pt>
                <c:pt idx="99">
                  <c:v>-20.050664941008627</c:v>
                </c:pt>
                <c:pt idx="100">
                  <c:v>-20.063666812093953</c:v>
                </c:pt>
                <c:pt idx="101">
                  <c:v>-20.09541065441681</c:v>
                </c:pt>
                <c:pt idx="102">
                  <c:v>-19.959916751809342</c:v>
                </c:pt>
                <c:pt idx="103">
                  <c:v>-19.673303397603053</c:v>
                </c:pt>
                <c:pt idx="104">
                  <c:v>-19.528132448951144</c:v>
                </c:pt>
                <c:pt idx="105">
                  <c:v>-18.710137900968984</c:v>
                </c:pt>
                <c:pt idx="106">
                  <c:v>-18.585696548334599</c:v>
                </c:pt>
                <c:pt idx="107">
                  <c:v>-17.748250768780377</c:v>
                </c:pt>
                <c:pt idx="108">
                  <c:v>-18.088830067465739</c:v>
                </c:pt>
                <c:pt idx="109">
                  <c:v>-17.828530300142845</c:v>
                </c:pt>
                <c:pt idx="110">
                  <c:v>-16.928354713631823</c:v>
                </c:pt>
                <c:pt idx="111">
                  <c:v>-17.106203578498381</c:v>
                </c:pt>
                <c:pt idx="112">
                  <c:v>-17.13410808062574</c:v>
                </c:pt>
                <c:pt idx="113">
                  <c:v>-17.966678805829027</c:v>
                </c:pt>
                <c:pt idx="114">
                  <c:v>-18.886756494147388</c:v>
                </c:pt>
                <c:pt idx="115">
                  <c:v>-18.466110258860198</c:v>
                </c:pt>
                <c:pt idx="116">
                  <c:v>-18.36660621513667</c:v>
                </c:pt>
                <c:pt idx="117">
                  <c:v>-18.953139446245977</c:v>
                </c:pt>
                <c:pt idx="118">
                  <c:v>-19.264685586048564</c:v>
                </c:pt>
                <c:pt idx="119">
                  <c:v>-19.818112237021158</c:v>
                </c:pt>
                <c:pt idx="120">
                  <c:v>-19.379852951636451</c:v>
                </c:pt>
                <c:pt idx="121">
                  <c:v>-19.420750916094903</c:v>
                </c:pt>
                <c:pt idx="122">
                  <c:v>-19.842833737260829</c:v>
                </c:pt>
                <c:pt idx="123">
                  <c:v>-20.816332009503277</c:v>
                </c:pt>
                <c:pt idx="124">
                  <c:v>-20.164855272852751</c:v>
                </c:pt>
                <c:pt idx="125">
                  <c:v>-19.902840770109439</c:v>
                </c:pt>
                <c:pt idx="126">
                  <c:v>-19.631671590053834</c:v>
                </c:pt>
                <c:pt idx="127">
                  <c:v>-19.942803786040795</c:v>
                </c:pt>
                <c:pt idx="128">
                  <c:v>-19.618157828728076</c:v>
                </c:pt>
                <c:pt idx="129">
                  <c:v>-19.261193381380028</c:v>
                </c:pt>
                <c:pt idx="130">
                  <c:v>-18.701363188744363</c:v>
                </c:pt>
                <c:pt idx="131">
                  <c:v>-19.226359396893429</c:v>
                </c:pt>
                <c:pt idx="132">
                  <c:v>-19.229709745174368</c:v>
                </c:pt>
                <c:pt idx="133">
                  <c:v>-18.896288341630964</c:v>
                </c:pt>
                <c:pt idx="134">
                  <c:v>-18.920061884082958</c:v>
                </c:pt>
                <c:pt idx="135">
                  <c:v>-18.960431874792611</c:v>
                </c:pt>
                <c:pt idx="136">
                  <c:v>-18.620680032887417</c:v>
                </c:pt>
                <c:pt idx="137">
                  <c:v>-18.687868428403647</c:v>
                </c:pt>
                <c:pt idx="138">
                  <c:v>-18.108546201428389</c:v>
                </c:pt>
                <c:pt idx="139">
                  <c:v>-17.909357447954115</c:v>
                </c:pt>
                <c:pt idx="140">
                  <c:v>-17.659590005440617</c:v>
                </c:pt>
                <c:pt idx="141">
                  <c:v>-17.153984972521837</c:v>
                </c:pt>
                <c:pt idx="142">
                  <c:v>-16.399449980601936</c:v>
                </c:pt>
                <c:pt idx="143">
                  <c:v>-16.475301008718738</c:v>
                </c:pt>
                <c:pt idx="144">
                  <c:v>-15.741923094340434</c:v>
                </c:pt>
                <c:pt idx="145">
                  <c:v>-14.849510234251463</c:v>
                </c:pt>
                <c:pt idx="146">
                  <c:v>-13.586426453971539</c:v>
                </c:pt>
                <c:pt idx="147">
                  <c:v>-13.185000958751845</c:v>
                </c:pt>
                <c:pt idx="148">
                  <c:v>-12.942452888525887</c:v>
                </c:pt>
                <c:pt idx="149">
                  <c:v>-12.854297017973275</c:v>
                </c:pt>
                <c:pt idx="150">
                  <c:v>-12.35122321613504</c:v>
                </c:pt>
                <c:pt idx="151">
                  <c:v>-12.262679272491605</c:v>
                </c:pt>
                <c:pt idx="152">
                  <c:v>-12.43279833391229</c:v>
                </c:pt>
                <c:pt idx="153">
                  <c:v>-12.828117049322206</c:v>
                </c:pt>
                <c:pt idx="154">
                  <c:v>-12.484283481229776</c:v>
                </c:pt>
                <c:pt idx="155">
                  <c:v>-11.898603925239978</c:v>
                </c:pt>
                <c:pt idx="156">
                  <c:v>-11.604276581722823</c:v>
                </c:pt>
                <c:pt idx="157">
                  <c:v>-11.076273792215758</c:v>
                </c:pt>
                <c:pt idx="158">
                  <c:v>-12.893134037308302</c:v>
                </c:pt>
                <c:pt idx="159">
                  <c:v>-14.002788922128957</c:v>
                </c:pt>
                <c:pt idx="160">
                  <c:v>-14.643280786343771</c:v>
                </c:pt>
                <c:pt idx="161">
                  <c:v>-15.003322913928731</c:v>
                </c:pt>
                <c:pt idx="162">
                  <c:v>-13.704247209835577</c:v>
                </c:pt>
                <c:pt idx="163">
                  <c:v>-14.046132710735964</c:v>
                </c:pt>
                <c:pt idx="164">
                  <c:v>-14.96154509469917</c:v>
                </c:pt>
                <c:pt idx="165">
                  <c:v>-13.574297480760714</c:v>
                </c:pt>
                <c:pt idx="166">
                  <c:v>-12.411541472798316</c:v>
                </c:pt>
                <c:pt idx="167">
                  <c:v>-12.178026563698793</c:v>
                </c:pt>
                <c:pt idx="168">
                  <c:v>-12.090101868574305</c:v>
                </c:pt>
                <c:pt idx="169">
                  <c:v>-13.729625149465019</c:v>
                </c:pt>
                <c:pt idx="170">
                  <c:v>-13.94273278624072</c:v>
                </c:pt>
                <c:pt idx="171">
                  <c:v>-13.566702754304925</c:v>
                </c:pt>
                <c:pt idx="172">
                  <c:v>-13.292128763358633</c:v>
                </c:pt>
                <c:pt idx="173">
                  <c:v>-13.180002701807888</c:v>
                </c:pt>
                <c:pt idx="174">
                  <c:v>-12.878989929089531</c:v>
                </c:pt>
                <c:pt idx="175">
                  <c:v>-12.294534008318193</c:v>
                </c:pt>
                <c:pt idx="176">
                  <c:v>-11.874302694516034</c:v>
                </c:pt>
                <c:pt idx="177">
                  <c:v>-11.086072851390712</c:v>
                </c:pt>
                <c:pt idx="178">
                  <c:v>-10.5523039098151</c:v>
                </c:pt>
                <c:pt idx="179">
                  <c:v>-10.128898258702611</c:v>
                </c:pt>
                <c:pt idx="180">
                  <c:v>-9.7630905282454474</c:v>
                </c:pt>
                <c:pt idx="181">
                  <c:v>-9.3710019682870414</c:v>
                </c:pt>
                <c:pt idx="182">
                  <c:v>-9.2493223027321765</c:v>
                </c:pt>
                <c:pt idx="183">
                  <c:v>-8.9752238400344826</c:v>
                </c:pt>
                <c:pt idx="184">
                  <c:v>-8.5006499650826157</c:v>
                </c:pt>
                <c:pt idx="185">
                  <c:v>-7.8524229705491804</c:v>
                </c:pt>
                <c:pt idx="186">
                  <c:v>-7.0616255696350994</c:v>
                </c:pt>
                <c:pt idx="187">
                  <c:v>-6.8183495631115409</c:v>
                </c:pt>
                <c:pt idx="188">
                  <c:v>-6.5199865196493771</c:v>
                </c:pt>
                <c:pt idx="189">
                  <c:v>-6.6011468600492691</c:v>
                </c:pt>
                <c:pt idx="190">
                  <c:v>-6.6489489484821576</c:v>
                </c:pt>
                <c:pt idx="191">
                  <c:v>-6.8942353402605177</c:v>
                </c:pt>
                <c:pt idx="192">
                  <c:v>-6.9031197205866208</c:v>
                </c:pt>
                <c:pt idx="193">
                  <c:v>-6.7390693858335107</c:v>
                </c:pt>
                <c:pt idx="194">
                  <c:v>-6.5229589292314971</c:v>
                </c:pt>
                <c:pt idx="195">
                  <c:v>-5.9805632361933396</c:v>
                </c:pt>
                <c:pt idx="196">
                  <c:v>-5.3697478749361052</c:v>
                </c:pt>
                <c:pt idx="197">
                  <c:v>-4.9922385203675805</c:v>
                </c:pt>
                <c:pt idx="198">
                  <c:v>-4.5162248116971426</c:v>
                </c:pt>
                <c:pt idx="199">
                  <c:v>-4.3408633385135413</c:v>
                </c:pt>
                <c:pt idx="200">
                  <c:v>-4.0348007509372161</c:v>
                </c:pt>
                <c:pt idx="201">
                  <c:v>-4.0291786521685111</c:v>
                </c:pt>
                <c:pt idx="202">
                  <c:v>-4.0170981540755104</c:v>
                </c:pt>
                <c:pt idx="203">
                  <c:v>-4.2138255870362729</c:v>
                </c:pt>
                <c:pt idx="204">
                  <c:v>-4.226005757310288</c:v>
                </c:pt>
                <c:pt idx="205">
                  <c:v>-5.0144244446305901</c:v>
                </c:pt>
                <c:pt idx="206">
                  <c:v>-5.8076043065590426</c:v>
                </c:pt>
                <c:pt idx="207">
                  <c:v>-6.1167289665535094</c:v>
                </c:pt>
                <c:pt idx="208">
                  <c:v>-6.1270985619063936</c:v>
                </c:pt>
                <c:pt idx="209">
                  <c:v>-5.9096593343371939</c:v>
                </c:pt>
                <c:pt idx="210">
                  <c:v>-5.1825706396174747</c:v>
                </c:pt>
                <c:pt idx="211">
                  <c:v>-5.0297186443710604</c:v>
                </c:pt>
                <c:pt idx="212">
                  <c:v>-4.1981580083744916</c:v>
                </c:pt>
                <c:pt idx="213">
                  <c:v>-3.7836840205598889</c:v>
                </c:pt>
                <c:pt idx="214">
                  <c:v>-3.4010455246207676</c:v>
                </c:pt>
                <c:pt idx="215">
                  <c:v>-2.7555596174652357</c:v>
                </c:pt>
                <c:pt idx="216">
                  <c:v>-2.0588479921000515</c:v>
                </c:pt>
                <c:pt idx="217">
                  <c:v>-1.5747248717163091</c:v>
                </c:pt>
                <c:pt idx="218">
                  <c:v>-1.1516584830125172</c:v>
                </c:pt>
                <c:pt idx="219">
                  <c:v>-1.0418446507393762</c:v>
                </c:pt>
                <c:pt idx="220">
                  <c:v>-0.78173045321882539</c:v>
                </c:pt>
                <c:pt idx="221">
                  <c:v>-0.75757149373487209</c:v>
                </c:pt>
                <c:pt idx="222">
                  <c:v>-0.9594841109302763</c:v>
                </c:pt>
                <c:pt idx="223">
                  <c:v>-1.1001994828239898</c:v>
                </c:pt>
                <c:pt idx="224">
                  <c:v>-0.54810454885646565</c:v>
                </c:pt>
                <c:pt idx="225">
                  <c:v>2.2918995234659536E-2</c:v>
                </c:pt>
                <c:pt idx="226">
                  <c:v>0.13019670613841836</c:v>
                </c:pt>
                <c:pt idx="227">
                  <c:v>0.1050423721441222</c:v>
                </c:pt>
                <c:pt idx="228">
                  <c:v>9.8313438605980449E-2</c:v>
                </c:pt>
                <c:pt idx="229">
                  <c:v>-0.30374747881718228</c:v>
                </c:pt>
                <c:pt idx="230">
                  <c:v>-0.62337337309067009</c:v>
                </c:pt>
                <c:pt idx="231">
                  <c:v>-1.3499078274275351</c:v>
                </c:pt>
                <c:pt idx="232">
                  <c:v>-2.0853758752551812</c:v>
                </c:pt>
                <c:pt idx="233">
                  <c:v>-2.2685679133663053</c:v>
                </c:pt>
                <c:pt idx="234">
                  <c:v>-1.7119281587376978</c:v>
                </c:pt>
                <c:pt idx="235">
                  <c:v>-1.7122375825840237</c:v>
                </c:pt>
                <c:pt idx="236">
                  <c:v>-0.99026495564619466</c:v>
                </c:pt>
                <c:pt idx="237">
                  <c:v>-0.43319989011652432</c:v>
                </c:pt>
                <c:pt idx="238">
                  <c:v>-0.27226520749737965</c:v>
                </c:pt>
                <c:pt idx="239">
                  <c:v>-0.24232549591112981</c:v>
                </c:pt>
                <c:pt idx="240">
                  <c:v>6.1834627320653875E-2</c:v>
                </c:pt>
                <c:pt idx="241">
                  <c:v>1.1459709896661658E-2</c:v>
                </c:pt>
                <c:pt idx="242">
                  <c:v>0.21218368116873876</c:v>
                </c:pt>
                <c:pt idx="243">
                  <c:v>0.48564857890085228</c:v>
                </c:pt>
                <c:pt idx="244">
                  <c:v>0.25298150282989901</c:v>
                </c:pt>
                <c:pt idx="245">
                  <c:v>0.31706938064524032</c:v>
                </c:pt>
                <c:pt idx="246">
                  <c:v>0.6913372221227243</c:v>
                </c:pt>
                <c:pt idx="247">
                  <c:v>0.61114842102114153</c:v>
                </c:pt>
                <c:pt idx="248">
                  <c:v>0.54193790921766749</c:v>
                </c:pt>
                <c:pt idx="249">
                  <c:v>0.64780693509899634</c:v>
                </c:pt>
                <c:pt idx="250">
                  <c:v>6.2418760678966123E-2</c:v>
                </c:pt>
                <c:pt idx="251">
                  <c:v>-1.7687319746656271E-2</c:v>
                </c:pt>
                <c:pt idx="252">
                  <c:v>3.465659683703036E-2</c:v>
                </c:pt>
                <c:pt idx="253">
                  <c:v>-0.28538476497456394</c:v>
                </c:pt>
                <c:pt idx="254">
                  <c:v>-0.58534543611827217</c:v>
                </c:pt>
                <c:pt idx="255">
                  <c:v>-0.40502676470284527</c:v>
                </c:pt>
                <c:pt idx="256">
                  <c:v>-0.83787639409850512</c:v>
                </c:pt>
                <c:pt idx="257">
                  <c:v>-0.59081482950217079</c:v>
                </c:pt>
                <c:pt idx="258">
                  <c:v>-0.83221732653795755</c:v>
                </c:pt>
                <c:pt idx="259">
                  <c:v>-1.463335016366841</c:v>
                </c:pt>
                <c:pt idx="260">
                  <c:v>-1.4354634764745648</c:v>
                </c:pt>
                <c:pt idx="261">
                  <c:v>-1.3575594299316995</c:v>
                </c:pt>
                <c:pt idx="262">
                  <c:v>-1.716689169029284</c:v>
                </c:pt>
                <c:pt idx="263">
                  <c:v>-1.7496866494815808</c:v>
                </c:pt>
                <c:pt idx="264">
                  <c:v>-1.7641529034539249</c:v>
                </c:pt>
                <c:pt idx="265">
                  <c:v>-1.495165669294847</c:v>
                </c:pt>
                <c:pt idx="266">
                  <c:v>-1.0885895527014213</c:v>
                </c:pt>
                <c:pt idx="267">
                  <c:v>-1.3974690578915738</c:v>
                </c:pt>
                <c:pt idx="268">
                  <c:v>-1.6675056400367834</c:v>
                </c:pt>
                <c:pt idx="269">
                  <c:v>-1.6461482165917971</c:v>
                </c:pt>
                <c:pt idx="270">
                  <c:v>-1.8277573942701488</c:v>
                </c:pt>
                <c:pt idx="271">
                  <c:v>-2.2109631067165765</c:v>
                </c:pt>
                <c:pt idx="272">
                  <c:v>-2.2831250141529842</c:v>
                </c:pt>
                <c:pt idx="273">
                  <c:v>-2.9961785579418074</c:v>
                </c:pt>
                <c:pt idx="274">
                  <c:v>-3.4262619176462437</c:v>
                </c:pt>
                <c:pt idx="275">
                  <c:v>-2.8582045383849697</c:v>
                </c:pt>
                <c:pt idx="276">
                  <c:v>-2.5807150414949791</c:v>
                </c:pt>
                <c:pt idx="277">
                  <c:v>-2.5146770274602983</c:v>
                </c:pt>
                <c:pt idx="278">
                  <c:v>-2.327104384885136</c:v>
                </c:pt>
                <c:pt idx="279">
                  <c:v>-2.0497584962534887</c:v>
                </c:pt>
                <c:pt idx="280">
                  <c:v>-1.5365823102371974</c:v>
                </c:pt>
                <c:pt idx="281">
                  <c:v>-1.1229852571980021</c:v>
                </c:pt>
                <c:pt idx="282">
                  <c:v>-1.4889669059586947</c:v>
                </c:pt>
                <c:pt idx="283">
                  <c:v>-1.5612785895427987</c:v>
                </c:pt>
                <c:pt idx="284">
                  <c:v>-1.6147426584508</c:v>
                </c:pt>
                <c:pt idx="285">
                  <c:v>-1.7772985097469376</c:v>
                </c:pt>
                <c:pt idx="286">
                  <c:v>-1.8524343849643583</c:v>
                </c:pt>
                <c:pt idx="287">
                  <c:v>-1.404743856431671</c:v>
                </c:pt>
                <c:pt idx="288">
                  <c:v>-0.96723869170695109</c:v>
                </c:pt>
                <c:pt idx="289">
                  <c:v>-0.76573985601870576</c:v>
                </c:pt>
                <c:pt idx="290">
                  <c:v>-0.55030632840666682</c:v>
                </c:pt>
                <c:pt idx="291">
                  <c:v>-0.48882760282673132</c:v>
                </c:pt>
                <c:pt idx="292">
                  <c:v>0.22962972180468658</c:v>
                </c:pt>
                <c:pt idx="293">
                  <c:v>0.59925289416257499</c:v>
                </c:pt>
                <c:pt idx="294">
                  <c:v>1.2190513205035043</c:v>
                </c:pt>
                <c:pt idx="295">
                  <c:v>1.3719090504762417</c:v>
                </c:pt>
                <c:pt idx="296">
                  <c:v>1.5303847826969863</c:v>
                </c:pt>
                <c:pt idx="297">
                  <c:v>0.37859043999411518</c:v>
                </c:pt>
                <c:pt idx="298">
                  <c:v>0.54143180953898551</c:v>
                </c:pt>
                <c:pt idx="299">
                  <c:v>0.1120456761654164</c:v>
                </c:pt>
                <c:pt idx="300">
                  <c:v>-0.85928961962929407</c:v>
                </c:pt>
                <c:pt idx="301">
                  <c:v>-1.4420289562643538</c:v>
                </c:pt>
                <c:pt idx="302">
                  <c:v>-1.0411547394832812</c:v>
                </c:pt>
                <c:pt idx="303">
                  <c:v>-0.84628873838229068</c:v>
                </c:pt>
                <c:pt idx="304">
                  <c:v>0.52308885992392873</c:v>
                </c:pt>
                <c:pt idx="305">
                  <c:v>1.0008648892218406</c:v>
                </c:pt>
                <c:pt idx="306">
                  <c:v>1.1923863989684134</c:v>
                </c:pt>
                <c:pt idx="307">
                  <c:v>2.0852631425187331</c:v>
                </c:pt>
                <c:pt idx="308">
                  <c:v>1.7411889945483239</c:v>
                </c:pt>
                <c:pt idx="309">
                  <c:v>1.2892016369345904</c:v>
                </c:pt>
                <c:pt idx="310">
                  <c:v>0.5343831800028036</c:v>
                </c:pt>
                <c:pt idx="311">
                  <c:v>-0.27416724937029763</c:v>
                </c:pt>
                <c:pt idx="312">
                  <c:v>-1.2395525586259961</c:v>
                </c:pt>
                <c:pt idx="313">
                  <c:v>-1.5673231869235005</c:v>
                </c:pt>
                <c:pt idx="314">
                  <c:v>-3.3065995335952443</c:v>
                </c:pt>
                <c:pt idx="315">
                  <c:v>-5.1839415064617311</c:v>
                </c:pt>
                <c:pt idx="316">
                  <c:v>-5.3482909256601028</c:v>
                </c:pt>
                <c:pt idx="317">
                  <c:v>-5.4975557585885895</c:v>
                </c:pt>
                <c:pt idx="318">
                  <c:v>-5.910112316035308</c:v>
                </c:pt>
                <c:pt idx="319">
                  <c:v>-5.8835982966767046</c:v>
                </c:pt>
                <c:pt idx="320">
                  <c:v>-6.0118762748579195</c:v>
                </c:pt>
                <c:pt idx="321">
                  <c:v>-6.2314329712536658</c:v>
                </c:pt>
                <c:pt idx="322">
                  <c:v>-5.7428621241157982</c:v>
                </c:pt>
                <c:pt idx="323">
                  <c:v>-5.6992128187109392</c:v>
                </c:pt>
                <c:pt idx="324">
                  <c:v>-5.7747924766665886</c:v>
                </c:pt>
                <c:pt idx="325">
                  <c:v>-5.3182337329398122</c:v>
                </c:pt>
                <c:pt idx="326">
                  <c:v>-5.0214417663577313</c:v>
                </c:pt>
                <c:pt idx="327">
                  <c:v>-3.8738853006315686</c:v>
                </c:pt>
                <c:pt idx="328">
                  <c:v>-2.7986254510699502</c:v>
                </c:pt>
                <c:pt idx="329">
                  <c:v>-3.1459515132700062</c:v>
                </c:pt>
                <c:pt idx="330">
                  <c:v>-4.3781890507224119</c:v>
                </c:pt>
                <c:pt idx="331">
                  <c:v>-5.3807548663223566</c:v>
                </c:pt>
                <c:pt idx="332">
                  <c:v>-4.9438376177770289</c:v>
                </c:pt>
                <c:pt idx="333">
                  <c:v>-4.7352700457934196</c:v>
                </c:pt>
                <c:pt idx="334">
                  <c:v>-5.9196953141631576</c:v>
                </c:pt>
                <c:pt idx="335">
                  <c:v>-6.1473622919699835</c:v>
                </c:pt>
                <c:pt idx="336">
                  <c:v>-5.1943618625350449</c:v>
                </c:pt>
                <c:pt idx="337">
                  <c:v>-5.3543495375967938</c:v>
                </c:pt>
                <c:pt idx="338">
                  <c:v>-5.1988274681514133</c:v>
                </c:pt>
                <c:pt idx="339">
                  <c:v>-3.9315816169509241</c:v>
                </c:pt>
                <c:pt idx="340">
                  <c:v>-3.3038112519782112</c:v>
                </c:pt>
                <c:pt idx="341">
                  <c:v>-2.9962163953171137</c:v>
                </c:pt>
                <c:pt idx="342">
                  <c:v>-3.060858458152905</c:v>
                </c:pt>
                <c:pt idx="343">
                  <c:v>-3.1680131684280104</c:v>
                </c:pt>
                <c:pt idx="344">
                  <c:v>-1.808150680865958</c:v>
                </c:pt>
                <c:pt idx="345">
                  <c:v>-0.61734250901382992</c:v>
                </c:pt>
                <c:pt idx="346">
                  <c:v>-2.1687995475425401</c:v>
                </c:pt>
                <c:pt idx="347">
                  <c:v>-3.4910530705046563</c:v>
                </c:pt>
                <c:pt idx="348">
                  <c:v>-4.0694845393501806</c:v>
                </c:pt>
                <c:pt idx="349">
                  <c:v>-4.0815425467088824</c:v>
                </c:pt>
                <c:pt idx="350">
                  <c:v>-4.0181742616517226</c:v>
                </c:pt>
                <c:pt idx="351">
                  <c:v>-4.3346753730350844</c:v>
                </c:pt>
                <c:pt idx="352">
                  <c:v>-3.9480308882912749</c:v>
                </c:pt>
                <c:pt idx="353">
                  <c:v>-4.0900904567951972</c:v>
                </c:pt>
                <c:pt idx="354">
                  <c:v>-5.0330010084865124</c:v>
                </c:pt>
                <c:pt idx="355">
                  <c:v>-5.1928310125250494</c:v>
                </c:pt>
                <c:pt idx="356">
                  <c:v>-4.2099448810737483</c:v>
                </c:pt>
                <c:pt idx="357">
                  <c:v>-2.2359325802446324</c:v>
                </c:pt>
                <c:pt idx="358">
                  <c:v>-1.6987558432928986</c:v>
                </c:pt>
                <c:pt idx="359">
                  <c:v>-0.58130754532988405</c:v>
                </c:pt>
                <c:pt idx="360">
                  <c:v>8.9843842899282683E-2</c:v>
                </c:pt>
                <c:pt idx="361">
                  <c:v>1.3600066133881694</c:v>
                </c:pt>
                <c:pt idx="362">
                  <c:v>0.42189828701373649</c:v>
                </c:pt>
                <c:pt idx="363">
                  <c:v>-0.78894173506950394</c:v>
                </c:pt>
                <c:pt idx="364">
                  <c:v>-2.5072393718733132</c:v>
                </c:pt>
                <c:pt idx="365">
                  <c:v>-2.2139108533472478</c:v>
                </c:pt>
                <c:pt idx="366">
                  <c:v>-3.0015759796342274</c:v>
                </c:pt>
                <c:pt idx="367">
                  <c:v>-3.4071356355750413</c:v>
                </c:pt>
                <c:pt idx="368">
                  <c:v>-3.0510900253888655</c:v>
                </c:pt>
                <c:pt idx="369">
                  <c:v>-0.96828158288899557</c:v>
                </c:pt>
                <c:pt idx="370">
                  <c:v>-9.3317829607794268E-3</c:v>
                </c:pt>
                <c:pt idx="371">
                  <c:v>9.8273765349276232E-2</c:v>
                </c:pt>
                <c:pt idx="372">
                  <c:v>0.53146219284884311</c:v>
                </c:pt>
                <c:pt idx="373">
                  <c:v>0.98176362431577091</c:v>
                </c:pt>
                <c:pt idx="374">
                  <c:v>1.981329929961041</c:v>
                </c:pt>
                <c:pt idx="375">
                  <c:v>3.1282692068800344</c:v>
                </c:pt>
                <c:pt idx="376">
                  <c:v>1.9356166856612202</c:v>
                </c:pt>
                <c:pt idx="377">
                  <c:v>1.2704043660381237</c:v>
                </c:pt>
                <c:pt idx="378">
                  <c:v>1.1476303618810217</c:v>
                </c:pt>
                <c:pt idx="379">
                  <c:v>0.15293575661915984</c:v>
                </c:pt>
                <c:pt idx="380">
                  <c:v>-1.3782328730195457</c:v>
                </c:pt>
                <c:pt idx="381">
                  <c:v>-3.1704922756433809</c:v>
                </c:pt>
                <c:pt idx="382">
                  <c:v>-4.9000136140615798</c:v>
                </c:pt>
                <c:pt idx="383">
                  <c:v>-4.6814053227991792</c:v>
                </c:pt>
                <c:pt idx="384">
                  <c:v>-4.820748228331559</c:v>
                </c:pt>
                <c:pt idx="385">
                  <c:v>-5.1617896867413622</c:v>
                </c:pt>
                <c:pt idx="386">
                  <c:v>-5.0691519096301301</c:v>
                </c:pt>
                <c:pt idx="387">
                  <c:v>-5.5601882521363324</c:v>
                </c:pt>
                <c:pt idx="388">
                  <c:v>-5.600747246894703</c:v>
                </c:pt>
                <c:pt idx="389">
                  <c:v>-5.1765244275771476</c:v>
                </c:pt>
                <c:pt idx="390">
                  <c:v>-5.2362838322591267</c:v>
                </c:pt>
                <c:pt idx="391">
                  <c:v>-5.270362039905824</c:v>
                </c:pt>
                <c:pt idx="392">
                  <c:v>-6.1086228484507421</c:v>
                </c:pt>
                <c:pt idx="393">
                  <c:v>-6.5447024207744722</c:v>
                </c:pt>
                <c:pt idx="394">
                  <c:v>-6.6176371356338723</c:v>
                </c:pt>
                <c:pt idx="395">
                  <c:v>-7.3278672657009878</c:v>
                </c:pt>
                <c:pt idx="396">
                  <c:v>-8.5952491649419187</c:v>
                </c:pt>
                <c:pt idx="397">
                  <c:v>-9.3635890821274312</c:v>
                </c:pt>
                <c:pt idx="398">
                  <c:v>-10.237762916866421</c:v>
                </c:pt>
                <c:pt idx="399">
                  <c:v>-9.6189267976978723</c:v>
                </c:pt>
                <c:pt idx="400">
                  <c:v>-10.591892463895107</c:v>
                </c:pt>
                <c:pt idx="401">
                  <c:v>-10.923332735471936</c:v>
                </c:pt>
                <c:pt idx="402">
                  <c:v>-10.891149266352617</c:v>
                </c:pt>
                <c:pt idx="403">
                  <c:v>-10.795823833392316</c:v>
                </c:pt>
                <c:pt idx="404">
                  <c:v>-10.760903450623513</c:v>
                </c:pt>
                <c:pt idx="405">
                  <c:v>-10.46885469160301</c:v>
                </c:pt>
                <c:pt idx="406">
                  <c:v>-11.878255298836175</c:v>
                </c:pt>
                <c:pt idx="407">
                  <c:v>-11.512988252763197</c:v>
                </c:pt>
                <c:pt idx="408">
                  <c:v>-9.7697212904716917</c:v>
                </c:pt>
                <c:pt idx="409">
                  <c:v>-8.5302841310078215</c:v>
                </c:pt>
                <c:pt idx="410">
                  <c:v>-7.5375165937807367</c:v>
                </c:pt>
                <c:pt idx="411">
                  <c:v>-6.4777314990954391</c:v>
                </c:pt>
                <c:pt idx="412">
                  <c:v>-5.4632735867558448</c:v>
                </c:pt>
                <c:pt idx="413">
                  <c:v>-3.7652218230238383</c:v>
                </c:pt>
                <c:pt idx="414">
                  <c:v>-2.6057909432563338</c:v>
                </c:pt>
                <c:pt idx="415">
                  <c:v>-3.1262992317489529</c:v>
                </c:pt>
                <c:pt idx="416">
                  <c:v>-3.8966924550081949</c:v>
                </c:pt>
                <c:pt idx="417">
                  <c:v>-4.1488840296742451</c:v>
                </c:pt>
                <c:pt idx="418">
                  <c:v>-4.3767517033259713</c:v>
                </c:pt>
                <c:pt idx="419">
                  <c:v>-4.7154814668803864</c:v>
                </c:pt>
                <c:pt idx="420">
                  <c:v>-5.5023089962064757</c:v>
                </c:pt>
                <c:pt idx="421">
                  <c:v>-6.3381138398421006</c:v>
                </c:pt>
                <c:pt idx="422">
                  <c:v>-6.6980664263752852</c:v>
                </c:pt>
                <c:pt idx="423">
                  <c:v>-7.1538253754267611</c:v>
                </c:pt>
                <c:pt idx="424">
                  <c:v>-7.838190290051374</c:v>
                </c:pt>
                <c:pt idx="425">
                  <c:v>-8.464066456920623</c:v>
                </c:pt>
                <c:pt idx="426">
                  <c:v>-9.3994677503525956</c:v>
                </c:pt>
                <c:pt idx="427">
                  <c:v>-9.8231063444886679</c:v>
                </c:pt>
                <c:pt idx="428">
                  <c:v>-10.122873199615565</c:v>
                </c:pt>
                <c:pt idx="429">
                  <c:v>-10.472854319056145</c:v>
                </c:pt>
                <c:pt idx="430">
                  <c:v>-10.349164620382407</c:v>
                </c:pt>
                <c:pt idx="431">
                  <c:v>-10.527652839424116</c:v>
                </c:pt>
                <c:pt idx="432">
                  <c:v>-10.615658080994566</c:v>
                </c:pt>
                <c:pt idx="433">
                  <c:v>-9.7146732620295797</c:v>
                </c:pt>
                <c:pt idx="434">
                  <c:v>-9.6716095778946585</c:v>
                </c:pt>
                <c:pt idx="435">
                  <c:v>-9.5106745421070134</c:v>
                </c:pt>
                <c:pt idx="436">
                  <c:v>-9.51755504152535</c:v>
                </c:pt>
                <c:pt idx="437">
                  <c:v>-9.4222036135374427</c:v>
                </c:pt>
                <c:pt idx="438">
                  <c:v>-9.1702724764582566</c:v>
                </c:pt>
                <c:pt idx="439">
                  <c:v>-9.0878016069101513</c:v>
                </c:pt>
                <c:pt idx="440">
                  <c:v>-9.5507115185469313</c:v>
                </c:pt>
                <c:pt idx="441">
                  <c:v>-8.7659964949949423</c:v>
                </c:pt>
                <c:pt idx="442">
                  <c:v>-9.4706920202300626</c:v>
                </c:pt>
                <c:pt idx="443">
                  <c:v>-7.9578817956576655</c:v>
                </c:pt>
                <c:pt idx="444">
                  <c:v>-6.76563057030741</c:v>
                </c:pt>
                <c:pt idx="445">
                  <c:v>-5.8607412603932341</c:v>
                </c:pt>
                <c:pt idx="446">
                  <c:v>-5.1442692231951623</c:v>
                </c:pt>
                <c:pt idx="447">
                  <c:v>-4.7023075523856965</c:v>
                </c:pt>
                <c:pt idx="448">
                  <c:v>-4.4949009032528933</c:v>
                </c:pt>
                <c:pt idx="449">
                  <c:v>-4.3323330224794869</c:v>
                </c:pt>
                <c:pt idx="450">
                  <c:v>-5.6576759615367189</c:v>
                </c:pt>
                <c:pt idx="451">
                  <c:v>-6.657007448806719</c:v>
                </c:pt>
                <c:pt idx="452">
                  <c:v>-6.2822447743387846</c:v>
                </c:pt>
                <c:pt idx="453">
                  <c:v>-7.2357110047259567</c:v>
                </c:pt>
                <c:pt idx="454">
                  <c:v>-6.7230028449149399</c:v>
                </c:pt>
                <c:pt idx="455">
                  <c:v>-6.9749452461566568</c:v>
                </c:pt>
                <c:pt idx="456">
                  <c:v>-6.3318205058726971</c:v>
                </c:pt>
                <c:pt idx="457">
                  <c:v>-5.3792048627140634</c:v>
                </c:pt>
                <c:pt idx="458">
                  <c:v>-4.4106396322839272</c:v>
                </c:pt>
                <c:pt idx="459">
                  <c:v>-3.4462128777928478</c:v>
                </c:pt>
                <c:pt idx="460">
                  <c:v>-2.1492096854384419</c:v>
                </c:pt>
                <c:pt idx="461">
                  <c:v>-2.0405185913206134</c:v>
                </c:pt>
                <c:pt idx="462">
                  <c:v>-1.7595140659904283</c:v>
                </c:pt>
                <c:pt idx="463">
                  <c:v>-1.8192009896698604</c:v>
                </c:pt>
                <c:pt idx="464">
                  <c:v>-0.55257461443531908</c:v>
                </c:pt>
                <c:pt idx="465">
                  <c:v>-0.14895941351551301</c:v>
                </c:pt>
                <c:pt idx="466">
                  <c:v>-0.67124657573187108</c:v>
                </c:pt>
                <c:pt idx="467">
                  <c:v>-1.353928929359796</c:v>
                </c:pt>
                <c:pt idx="468">
                  <c:v>-1.4914870178660411</c:v>
                </c:pt>
                <c:pt idx="469">
                  <c:v>-0.13173441550644935</c:v>
                </c:pt>
                <c:pt idx="470">
                  <c:v>0.501508553610159</c:v>
                </c:pt>
                <c:pt idx="471">
                  <c:v>-0.35018472951388041</c:v>
                </c:pt>
                <c:pt idx="472">
                  <c:v>-0.18145951286576942</c:v>
                </c:pt>
                <c:pt idx="473">
                  <c:v>0.33979621623935785</c:v>
                </c:pt>
                <c:pt idx="474">
                  <c:v>1.1488323542299423</c:v>
                </c:pt>
                <c:pt idx="475">
                  <c:v>1.8226694685619163</c:v>
                </c:pt>
                <c:pt idx="476">
                  <c:v>0.95270067196178687</c:v>
                </c:pt>
                <c:pt idx="477">
                  <c:v>1.3809723161719509</c:v>
                </c:pt>
                <c:pt idx="478">
                  <c:v>1.0039679073192747</c:v>
                </c:pt>
                <c:pt idx="479">
                  <c:v>0.5907824005669734</c:v>
                </c:pt>
                <c:pt idx="480">
                  <c:v>-0.32776608939428797</c:v>
                </c:pt>
                <c:pt idx="481">
                  <c:v>0.25958972191712143</c:v>
                </c:pt>
                <c:pt idx="482">
                  <c:v>1.0015689402742822</c:v>
                </c:pt>
                <c:pt idx="483">
                  <c:v>1.8899014104630456</c:v>
                </c:pt>
                <c:pt idx="484">
                  <c:v>1.46331124339328</c:v>
                </c:pt>
                <c:pt idx="485">
                  <c:v>1.2462967816968131</c:v>
                </c:pt>
                <c:pt idx="486">
                  <c:v>1.4987521968087947</c:v>
                </c:pt>
                <c:pt idx="487">
                  <c:v>1.555608895535</c:v>
                </c:pt>
                <c:pt idx="488">
                  <c:v>0.90074860282104552</c:v>
                </c:pt>
                <c:pt idx="489">
                  <c:v>-0.63912322261597665</c:v>
                </c:pt>
                <c:pt idx="490">
                  <c:v>-0.34633038910316266</c:v>
                </c:pt>
                <c:pt idx="491">
                  <c:v>0.69953777761493341</c:v>
                </c:pt>
                <c:pt idx="492">
                  <c:v>0.74890881555997579</c:v>
                </c:pt>
                <c:pt idx="493">
                  <c:v>0.76302447979545363</c:v>
                </c:pt>
                <c:pt idx="494">
                  <c:v>0.53036730343838201</c:v>
                </c:pt>
                <c:pt idx="495">
                  <c:v>0.94513700651318244</c:v>
                </c:pt>
                <c:pt idx="496">
                  <c:v>2.47430420026273</c:v>
                </c:pt>
                <c:pt idx="497">
                  <c:v>3.3256445281596916</c:v>
                </c:pt>
                <c:pt idx="498">
                  <c:v>3.1742553147728603</c:v>
                </c:pt>
                <c:pt idx="499">
                  <c:v>3.3535624631343688</c:v>
                </c:pt>
                <c:pt idx="500">
                  <c:v>3.3380606338670629</c:v>
                </c:pt>
                <c:pt idx="501">
                  <c:v>3.6478223896871884</c:v>
                </c:pt>
                <c:pt idx="502">
                  <c:v>3.4236813242978537</c:v>
                </c:pt>
                <c:pt idx="503">
                  <c:v>3.6633304146677665</c:v>
                </c:pt>
                <c:pt idx="504">
                  <c:v>2.0729319923048308</c:v>
                </c:pt>
                <c:pt idx="505">
                  <c:v>2.1569627576325536</c:v>
                </c:pt>
                <c:pt idx="506">
                  <c:v>2.576041303758895</c:v>
                </c:pt>
                <c:pt idx="507">
                  <c:v>3.1932266135768685</c:v>
                </c:pt>
                <c:pt idx="508">
                  <c:v>3.8329529714187225</c:v>
                </c:pt>
                <c:pt idx="509">
                  <c:v>4.0119346794469504</c:v>
                </c:pt>
                <c:pt idx="510">
                  <c:v>2.8850303400559443</c:v>
                </c:pt>
                <c:pt idx="511">
                  <c:v>3.2539067401861024</c:v>
                </c:pt>
                <c:pt idx="512">
                  <c:v>4.8594932969571243</c:v>
                </c:pt>
                <c:pt idx="513">
                  <c:v>5.9366279860342894</c:v>
                </c:pt>
                <c:pt idx="514">
                  <c:v>6.0823714609987416</c:v>
                </c:pt>
                <c:pt idx="515">
                  <c:v>3.5509369835113467</c:v>
                </c:pt>
                <c:pt idx="516">
                  <c:v>2.8612139237392347</c:v>
                </c:pt>
                <c:pt idx="517">
                  <c:v>3.1042176585756556</c:v>
                </c:pt>
                <c:pt idx="518">
                  <c:v>3.0513022072131872</c:v>
                </c:pt>
                <c:pt idx="519">
                  <c:v>0.92556527762335905</c:v>
                </c:pt>
                <c:pt idx="520">
                  <c:v>-0.74823246419079226</c:v>
                </c:pt>
                <c:pt idx="521">
                  <c:v>-1.262303745675512</c:v>
                </c:pt>
                <c:pt idx="522">
                  <c:v>0.82750714211918208</c:v>
                </c:pt>
                <c:pt idx="523">
                  <c:v>0.7465412889010058</c:v>
                </c:pt>
                <c:pt idx="524">
                  <c:v>0.23603686507392752</c:v>
                </c:pt>
                <c:pt idx="525">
                  <c:v>0.46071086695565305</c:v>
                </c:pt>
                <c:pt idx="526">
                  <c:v>1.818325794200959</c:v>
                </c:pt>
                <c:pt idx="527">
                  <c:v>2.232604173327378</c:v>
                </c:pt>
                <c:pt idx="528">
                  <c:v>2.5472797382788173</c:v>
                </c:pt>
                <c:pt idx="529">
                  <c:v>2.8335559373923553</c:v>
                </c:pt>
                <c:pt idx="530">
                  <c:v>3.5140630163908821</c:v>
                </c:pt>
                <c:pt idx="531">
                  <c:v>3.2921817236737576</c:v>
                </c:pt>
                <c:pt idx="532">
                  <c:v>2.3574177007775319</c:v>
                </c:pt>
                <c:pt idx="533">
                  <c:v>0.80734050714780126</c:v>
                </c:pt>
                <c:pt idx="534">
                  <c:v>0.61499100538971574</c:v>
                </c:pt>
                <c:pt idx="535">
                  <c:v>-2.5806269603297745E-2</c:v>
                </c:pt>
                <c:pt idx="536">
                  <c:v>-1.382164163433641</c:v>
                </c:pt>
                <c:pt idx="537">
                  <c:v>-1.7026308541578439</c:v>
                </c:pt>
                <c:pt idx="538">
                  <c:v>-1.1466128300113152</c:v>
                </c:pt>
                <c:pt idx="539">
                  <c:v>-0.66330982937766692</c:v>
                </c:pt>
                <c:pt idx="540">
                  <c:v>-0.36713865286424963</c:v>
                </c:pt>
                <c:pt idx="541">
                  <c:v>-0.33612349576904627</c:v>
                </c:pt>
                <c:pt idx="542">
                  <c:v>-0.22971010157492749</c:v>
                </c:pt>
                <c:pt idx="543">
                  <c:v>0.71948682584785417</c:v>
                </c:pt>
                <c:pt idx="544">
                  <c:v>1.7168110137392725</c:v>
                </c:pt>
                <c:pt idx="545">
                  <c:v>1.8323499556294374</c:v>
                </c:pt>
                <c:pt idx="546">
                  <c:v>2.7983509870110459</c:v>
                </c:pt>
                <c:pt idx="547">
                  <c:v>2.7004647640984154</c:v>
                </c:pt>
                <c:pt idx="548">
                  <c:v>3.242022922674388</c:v>
                </c:pt>
                <c:pt idx="549">
                  <c:v>2.8328717301310706</c:v>
                </c:pt>
                <c:pt idx="550">
                  <c:v>2.4815611330990532</c:v>
                </c:pt>
                <c:pt idx="551">
                  <c:v>2.079127973489451</c:v>
                </c:pt>
                <c:pt idx="552">
                  <c:v>1.4282255056367501</c:v>
                </c:pt>
                <c:pt idx="553">
                  <c:v>0.11966179989835471</c:v>
                </c:pt>
                <c:pt idx="554">
                  <c:v>-0.7900499187132104</c:v>
                </c:pt>
                <c:pt idx="555">
                  <c:v>-1.7895780728412396</c:v>
                </c:pt>
                <c:pt idx="556">
                  <c:v>-2.235726540503145</c:v>
                </c:pt>
                <c:pt idx="557">
                  <c:v>-2.3449192394876803</c:v>
                </c:pt>
                <c:pt idx="558">
                  <c:v>-2.4627020916736262</c:v>
                </c:pt>
                <c:pt idx="559">
                  <c:v>-2.5767315026405293</c:v>
                </c:pt>
                <c:pt idx="560">
                  <c:v>-3.6738783227304999</c:v>
                </c:pt>
                <c:pt idx="561">
                  <c:v>-3.5944723026553294</c:v>
                </c:pt>
                <c:pt idx="562">
                  <c:v>-3.6795368218189219</c:v>
                </c:pt>
                <c:pt idx="563">
                  <c:v>-3.2762608642066482</c:v>
                </c:pt>
                <c:pt idx="564">
                  <c:v>-3.0098844012067554</c:v>
                </c:pt>
                <c:pt idx="565">
                  <c:v>-3.4925127654295989</c:v>
                </c:pt>
                <c:pt idx="566">
                  <c:v>-3.5615664604993782</c:v>
                </c:pt>
                <c:pt idx="567">
                  <c:v>-2.7458707319118054</c:v>
                </c:pt>
                <c:pt idx="568">
                  <c:v>-2.9736774317279719</c:v>
                </c:pt>
                <c:pt idx="569">
                  <c:v>-2.4880771487819464</c:v>
                </c:pt>
                <c:pt idx="570">
                  <c:v>-2.4607463616906751</c:v>
                </c:pt>
                <c:pt idx="571">
                  <c:v>-2.617796653475819</c:v>
                </c:pt>
                <c:pt idx="572">
                  <c:v>-2.5799757499785199</c:v>
                </c:pt>
                <c:pt idx="573">
                  <c:v>-1.9596243050920938</c:v>
                </c:pt>
                <c:pt idx="574">
                  <c:v>-0.312775965910918</c:v>
                </c:pt>
                <c:pt idx="575">
                  <c:v>0.19565244955063577</c:v>
                </c:pt>
                <c:pt idx="576">
                  <c:v>-0.2933843240125924</c:v>
                </c:pt>
                <c:pt idx="577">
                  <c:v>-0.51823590688897936</c:v>
                </c:pt>
                <c:pt idx="578">
                  <c:v>-0.4593209212330111</c:v>
                </c:pt>
                <c:pt idx="579">
                  <c:v>-0.18863522848239103</c:v>
                </c:pt>
                <c:pt idx="580">
                  <c:v>0.29286507233389819</c:v>
                </c:pt>
                <c:pt idx="581">
                  <c:v>0.10736557620095002</c:v>
                </c:pt>
                <c:pt idx="582">
                  <c:v>1.5153085077727826</c:v>
                </c:pt>
                <c:pt idx="583">
                  <c:v>2.171243500189409</c:v>
                </c:pt>
                <c:pt idx="584">
                  <c:v>2.3937463295599009</c:v>
                </c:pt>
                <c:pt idx="585">
                  <c:v>2.0242592976289688</c:v>
                </c:pt>
                <c:pt idx="586">
                  <c:v>1.9944710173911997</c:v>
                </c:pt>
                <c:pt idx="587">
                  <c:v>2.1347442252060671</c:v>
                </c:pt>
                <c:pt idx="588">
                  <c:v>2.6506770615440565</c:v>
                </c:pt>
                <c:pt idx="589">
                  <c:v>2.3737884822222344</c:v>
                </c:pt>
                <c:pt idx="590">
                  <c:v>2.7125389453225375</c:v>
                </c:pt>
                <c:pt idx="591">
                  <c:v>2.8985981527630957</c:v>
                </c:pt>
                <c:pt idx="592">
                  <c:v>3.3089443232949054</c:v>
                </c:pt>
                <c:pt idx="593">
                  <c:v>2.7196531358711047</c:v>
                </c:pt>
                <c:pt idx="594">
                  <c:v>2.8608734019764199</c:v>
                </c:pt>
                <c:pt idx="595">
                  <c:v>2.2997424493485021</c:v>
                </c:pt>
                <c:pt idx="596">
                  <c:v>1.6959299347795889</c:v>
                </c:pt>
                <c:pt idx="597">
                  <c:v>0.92573055893439415</c:v>
                </c:pt>
                <c:pt idx="598">
                  <c:v>0.92043146582925928</c:v>
                </c:pt>
                <c:pt idx="599">
                  <c:v>0.7295107417546518</c:v>
                </c:pt>
                <c:pt idx="600">
                  <c:v>1.102969711645112</c:v>
                </c:pt>
                <c:pt idx="601">
                  <c:v>0.68329838032641987</c:v>
                </c:pt>
                <c:pt idx="602">
                  <c:v>0.61594954562584447</c:v>
                </c:pt>
                <c:pt idx="603">
                  <c:v>0.76205829291771054</c:v>
                </c:pt>
                <c:pt idx="604">
                  <c:v>1.0858033431298009</c:v>
                </c:pt>
                <c:pt idx="605">
                  <c:v>1.0206802580137182</c:v>
                </c:pt>
                <c:pt idx="606">
                  <c:v>0.86168119535959831</c:v>
                </c:pt>
                <c:pt idx="607">
                  <c:v>0.77784401267846348</c:v>
                </c:pt>
                <c:pt idx="608">
                  <c:v>0.32317022372565213</c:v>
                </c:pt>
                <c:pt idx="609">
                  <c:v>0.26583372408075384</c:v>
                </c:pt>
                <c:pt idx="610">
                  <c:v>0.27775534285889386</c:v>
                </c:pt>
                <c:pt idx="611">
                  <c:v>0.34973010203403021</c:v>
                </c:pt>
                <c:pt idx="612">
                  <c:v>0.89767743600461558</c:v>
                </c:pt>
                <c:pt idx="613">
                  <c:v>1.6467297877874805</c:v>
                </c:pt>
                <c:pt idx="614">
                  <c:v>1.6677307046250067</c:v>
                </c:pt>
                <c:pt idx="615">
                  <c:v>1.7783853338791837</c:v>
                </c:pt>
                <c:pt idx="616">
                  <c:v>1.6504437146396842</c:v>
                </c:pt>
                <c:pt idx="617">
                  <c:v>1.0259268353903224</c:v>
                </c:pt>
                <c:pt idx="618">
                  <c:v>0.4479017474714847</c:v>
                </c:pt>
                <c:pt idx="619">
                  <c:v>-3.1352951157523581E-2</c:v>
                </c:pt>
                <c:pt idx="620">
                  <c:v>-0.69626466668108633</c:v>
                </c:pt>
                <c:pt idx="621">
                  <c:v>-0.97865028217393457</c:v>
                </c:pt>
                <c:pt idx="622">
                  <c:v>-0.81249907111574815</c:v>
                </c:pt>
                <c:pt idx="623">
                  <c:v>-0.62105696058943793</c:v>
                </c:pt>
                <c:pt idx="624">
                  <c:v>0.19191771823458176</c:v>
                </c:pt>
                <c:pt idx="625">
                  <c:v>0.41422304430712131</c:v>
                </c:pt>
                <c:pt idx="626">
                  <c:v>0.60793752832947645</c:v>
                </c:pt>
                <c:pt idx="627">
                  <c:v>0.42391948104223537</c:v>
                </c:pt>
                <c:pt idx="628">
                  <c:v>1.1289004968398959</c:v>
                </c:pt>
                <c:pt idx="629">
                  <c:v>0.87247627564782293</c:v>
                </c:pt>
                <c:pt idx="630">
                  <c:v>0.32274025017495134</c:v>
                </c:pt>
                <c:pt idx="631">
                  <c:v>-0.35906928011360556</c:v>
                </c:pt>
                <c:pt idx="632">
                  <c:v>-0.45979696577624296</c:v>
                </c:pt>
                <c:pt idx="633">
                  <c:v>-0.70619831636938712</c:v>
                </c:pt>
                <c:pt idx="634">
                  <c:v>-0.13123345468574549</c:v>
                </c:pt>
                <c:pt idx="635">
                  <c:v>0.32458379849571933</c:v>
                </c:pt>
                <c:pt idx="636">
                  <c:v>1.0080000621450378</c:v>
                </c:pt>
                <c:pt idx="637">
                  <c:v>0.99218095093123027</c:v>
                </c:pt>
                <c:pt idx="638">
                  <c:v>0.89683288400841632</c:v>
                </c:pt>
                <c:pt idx="639">
                  <c:v>1.1601467875832421</c:v>
                </c:pt>
                <c:pt idx="640">
                  <c:v>1.7688916042288716</c:v>
                </c:pt>
                <c:pt idx="641">
                  <c:v>1.8236143459749863</c:v>
                </c:pt>
                <c:pt idx="642">
                  <c:v>1.2167008409314641</c:v>
                </c:pt>
                <c:pt idx="643">
                  <c:v>0.96173417936478045</c:v>
                </c:pt>
                <c:pt idx="644">
                  <c:v>1.3596528453968435</c:v>
                </c:pt>
                <c:pt idx="645">
                  <c:v>1.8674463542403836</c:v>
                </c:pt>
                <c:pt idx="646">
                  <c:v>2.1289952431145389</c:v>
                </c:pt>
                <c:pt idx="647">
                  <c:v>2.1133779076803672</c:v>
                </c:pt>
                <c:pt idx="648">
                  <c:v>2.7806130363179427</c:v>
                </c:pt>
                <c:pt idx="649">
                  <c:v>3.1597028370155038</c:v>
                </c:pt>
                <c:pt idx="650">
                  <c:v>3.3786202074508629</c:v>
                </c:pt>
                <c:pt idx="651">
                  <c:v>3.7868223665673679</c:v>
                </c:pt>
                <c:pt idx="652">
                  <c:v>4.1367037333412737</c:v>
                </c:pt>
                <c:pt idx="653">
                  <c:v>4.0266922874115876</c:v>
                </c:pt>
                <c:pt idx="654">
                  <c:v>3.5451195071214108</c:v>
                </c:pt>
                <c:pt idx="655">
                  <c:v>2.595577818978843</c:v>
                </c:pt>
                <c:pt idx="656">
                  <c:v>2.3890375282454284</c:v>
                </c:pt>
                <c:pt idx="657">
                  <c:v>2.4075333508947705</c:v>
                </c:pt>
                <c:pt idx="658">
                  <c:v>2.7266441795413061</c:v>
                </c:pt>
                <c:pt idx="659">
                  <c:v>2.4826295881490563</c:v>
                </c:pt>
                <c:pt idx="660">
                  <c:v>2.1817502824293462</c:v>
                </c:pt>
                <c:pt idx="661">
                  <c:v>1.845226263194458</c:v>
                </c:pt>
                <c:pt idx="662">
                  <c:v>1.6582652546763714</c:v>
                </c:pt>
                <c:pt idx="663">
                  <c:v>1.8568923445882279</c:v>
                </c:pt>
                <c:pt idx="664">
                  <c:v>1.5304200371552323</c:v>
                </c:pt>
                <c:pt idx="665">
                  <c:v>0.37943686897371059</c:v>
                </c:pt>
                <c:pt idx="666">
                  <c:v>0.49412116924486121</c:v>
                </c:pt>
                <c:pt idx="667">
                  <c:v>1.2402797489019508</c:v>
                </c:pt>
                <c:pt idx="668">
                  <c:v>1.7575420503020129</c:v>
                </c:pt>
                <c:pt idx="669">
                  <c:v>2.1868700382388915</c:v>
                </c:pt>
                <c:pt idx="670">
                  <c:v>1.7067615689313109</c:v>
                </c:pt>
                <c:pt idx="671">
                  <c:v>1.560064799291317</c:v>
                </c:pt>
                <c:pt idx="672">
                  <c:v>2.5804621205897695</c:v>
                </c:pt>
                <c:pt idx="673">
                  <c:v>2.3166267738512181</c:v>
                </c:pt>
                <c:pt idx="674">
                  <c:v>1.7929731347037108</c:v>
                </c:pt>
                <c:pt idx="675">
                  <c:v>1.2361365415109387</c:v>
                </c:pt>
                <c:pt idx="676">
                  <c:v>1.2540752914660718</c:v>
                </c:pt>
                <c:pt idx="677">
                  <c:v>1.0654351784759857</c:v>
                </c:pt>
                <c:pt idx="678">
                  <c:v>1.1732028352667803</c:v>
                </c:pt>
                <c:pt idx="679">
                  <c:v>1.6510748826785451</c:v>
                </c:pt>
                <c:pt idx="680">
                  <c:v>1.2417337809197346</c:v>
                </c:pt>
                <c:pt idx="681">
                  <c:v>1.714705652253794</c:v>
                </c:pt>
                <c:pt idx="682">
                  <c:v>2.2844293946756529</c:v>
                </c:pt>
                <c:pt idx="683">
                  <c:v>2.3687632896817519</c:v>
                </c:pt>
                <c:pt idx="684">
                  <c:v>2.5971749836196278</c:v>
                </c:pt>
                <c:pt idx="685">
                  <c:v>2.2473807192475976</c:v>
                </c:pt>
                <c:pt idx="686">
                  <c:v>1.6061711266370022</c:v>
                </c:pt>
                <c:pt idx="687">
                  <c:v>1.2394056482779174</c:v>
                </c:pt>
                <c:pt idx="688">
                  <c:v>0.41028940674154668</c:v>
                </c:pt>
                <c:pt idx="689">
                  <c:v>-0.45199787691459142</c:v>
                </c:pt>
                <c:pt idx="690">
                  <c:v>-0.78123188064575444</c:v>
                </c:pt>
                <c:pt idx="691">
                  <c:v>2.7181798498637427E-2</c:v>
                </c:pt>
                <c:pt idx="692">
                  <c:v>1.1905585357184825</c:v>
                </c:pt>
                <c:pt idx="693">
                  <c:v>2.1272209146527326</c:v>
                </c:pt>
                <c:pt idx="694">
                  <c:v>1.9373650622951533</c:v>
                </c:pt>
                <c:pt idx="695">
                  <c:v>2.7567029052993979</c:v>
                </c:pt>
                <c:pt idx="696">
                  <c:v>4.0409724480312592</c:v>
                </c:pt>
                <c:pt idx="697">
                  <c:v>4.0305834544210155</c:v>
                </c:pt>
                <c:pt idx="698">
                  <c:v>3.0982384277324724</c:v>
                </c:pt>
                <c:pt idx="699">
                  <c:v>2.42020301244442</c:v>
                </c:pt>
                <c:pt idx="700">
                  <c:v>1.8988189925758303</c:v>
                </c:pt>
                <c:pt idx="701">
                  <c:v>1.7571808889485538</c:v>
                </c:pt>
                <c:pt idx="702">
                  <c:v>1.5348872736408725</c:v>
                </c:pt>
                <c:pt idx="703">
                  <c:v>1.596571414456599</c:v>
                </c:pt>
                <c:pt idx="704">
                  <c:v>1.7614821407388084</c:v>
                </c:pt>
                <c:pt idx="705">
                  <c:v>1.7273901771829645</c:v>
                </c:pt>
                <c:pt idx="706">
                  <c:v>1.1864884029924891</c:v>
                </c:pt>
                <c:pt idx="707">
                  <c:v>0.30731995750584368</c:v>
                </c:pt>
                <c:pt idx="708">
                  <c:v>1.5721426604881483</c:v>
                </c:pt>
                <c:pt idx="709">
                  <c:v>1.4261145562928468</c:v>
                </c:pt>
                <c:pt idx="710">
                  <c:v>0.51450115677769148</c:v>
                </c:pt>
                <c:pt idx="711">
                  <c:v>0.62441278452630145</c:v>
                </c:pt>
                <c:pt idx="712">
                  <c:v>0.4791989573045673</c:v>
                </c:pt>
                <c:pt idx="713">
                  <c:v>0.65924987746295882</c:v>
                </c:pt>
                <c:pt idx="714">
                  <c:v>0.67815302766741625</c:v>
                </c:pt>
                <c:pt idx="715">
                  <c:v>0.92306518398955817</c:v>
                </c:pt>
                <c:pt idx="716">
                  <c:v>0.95615597599279611</c:v>
                </c:pt>
                <c:pt idx="717">
                  <c:v>0.57255126427606184</c:v>
                </c:pt>
                <c:pt idx="718">
                  <c:v>0.29220980484519388</c:v>
                </c:pt>
                <c:pt idx="719">
                  <c:v>0.90463548632152424</c:v>
                </c:pt>
                <c:pt idx="720">
                  <c:v>1.0002729933028982</c:v>
                </c:pt>
                <c:pt idx="721">
                  <c:v>1.9489155458289733</c:v>
                </c:pt>
                <c:pt idx="722">
                  <c:v>2.1270874785031828</c:v>
                </c:pt>
                <c:pt idx="723">
                  <c:v>2.002101787718459</c:v>
                </c:pt>
                <c:pt idx="724">
                  <c:v>1.7229291952510633</c:v>
                </c:pt>
                <c:pt idx="725">
                  <c:v>1.9606696494642566</c:v>
                </c:pt>
                <c:pt idx="726">
                  <c:v>1.3128392522346652</c:v>
                </c:pt>
                <c:pt idx="727">
                  <c:v>0.17964836008710808</c:v>
                </c:pt>
                <c:pt idx="728">
                  <c:v>-2.6815065968856708</c:v>
                </c:pt>
                <c:pt idx="729">
                  <c:v>-4.2818190312601478</c:v>
                </c:pt>
                <c:pt idx="730">
                  <c:v>-5.1103051340248857</c:v>
                </c:pt>
                <c:pt idx="731">
                  <c:v>-5.3638530080121756</c:v>
                </c:pt>
                <c:pt idx="732">
                  <c:v>-6.1251609897979113</c:v>
                </c:pt>
                <c:pt idx="733">
                  <c:v>-7.1746884418145038</c:v>
                </c:pt>
                <c:pt idx="734">
                  <c:v>-7.3200217616883947</c:v>
                </c:pt>
                <c:pt idx="735">
                  <c:v>-5.845427698360349</c:v>
                </c:pt>
                <c:pt idx="736">
                  <c:v>-6.0938033989561973</c:v>
                </c:pt>
                <c:pt idx="737">
                  <c:v>-6.0662658228638167</c:v>
                </c:pt>
                <c:pt idx="738">
                  <c:v>-6.0002566047671877</c:v>
                </c:pt>
                <c:pt idx="739">
                  <c:v>-5.6719465705574601</c:v>
                </c:pt>
                <c:pt idx="740">
                  <c:v>-4.8945920513214753</c:v>
                </c:pt>
                <c:pt idx="741">
                  <c:v>-4.3484910532081278</c:v>
                </c:pt>
                <c:pt idx="742">
                  <c:v>-5.3831681878622595</c:v>
                </c:pt>
                <c:pt idx="743">
                  <c:v>-5.8151852268202253</c:v>
                </c:pt>
                <c:pt idx="744">
                  <c:v>-5.6054697366619166</c:v>
                </c:pt>
                <c:pt idx="745">
                  <c:v>-5.5600052301854692</c:v>
                </c:pt>
                <c:pt idx="746">
                  <c:v>-5.2552618802460387</c:v>
                </c:pt>
                <c:pt idx="747">
                  <c:v>-4.9308820809293872</c:v>
                </c:pt>
                <c:pt idx="748">
                  <c:v>-4.7886017113397799</c:v>
                </c:pt>
                <c:pt idx="749">
                  <c:v>-3.0227336385094565</c:v>
                </c:pt>
                <c:pt idx="750">
                  <c:v>-1.4576225357889629</c:v>
                </c:pt>
                <c:pt idx="751">
                  <c:v>-0.70784920509361526</c:v>
                </c:pt>
                <c:pt idx="752">
                  <c:v>-0.10349174104340923</c:v>
                </c:pt>
                <c:pt idx="753">
                  <c:v>0.19131832871961965</c:v>
                </c:pt>
                <c:pt idx="754">
                  <c:v>0.1715820423827239</c:v>
                </c:pt>
                <c:pt idx="755">
                  <c:v>0.43205167503979325</c:v>
                </c:pt>
                <c:pt idx="756">
                  <c:v>0.25378744800909203</c:v>
                </c:pt>
                <c:pt idx="757">
                  <c:v>-0.76167182507086095</c:v>
                </c:pt>
                <c:pt idx="758">
                  <c:v>-1.4795041200243182</c:v>
                </c:pt>
                <c:pt idx="759">
                  <c:v>-2.2596614113624178</c:v>
                </c:pt>
                <c:pt idx="760">
                  <c:v>-2.7570653016570157</c:v>
                </c:pt>
                <c:pt idx="761">
                  <c:v>-3.3155630540246626</c:v>
                </c:pt>
                <c:pt idx="762">
                  <c:v>-3.4508083227880673</c:v>
                </c:pt>
                <c:pt idx="763">
                  <c:v>-3.5209332187010483</c:v>
                </c:pt>
                <c:pt idx="764">
                  <c:v>-1.8513255484371984</c:v>
                </c:pt>
                <c:pt idx="765">
                  <c:v>-2.1914479509424245</c:v>
                </c:pt>
                <c:pt idx="766">
                  <c:v>-2.0030081845854761</c:v>
                </c:pt>
                <c:pt idx="767">
                  <c:v>-1.6430543949290382</c:v>
                </c:pt>
                <c:pt idx="768">
                  <c:v>-1.4367401190484839</c:v>
                </c:pt>
                <c:pt idx="769">
                  <c:v>-0.49029695101794907</c:v>
                </c:pt>
                <c:pt idx="770">
                  <c:v>0.67941415722551868</c:v>
                </c:pt>
                <c:pt idx="771">
                  <c:v>0.65713937272158163</c:v>
                </c:pt>
                <c:pt idx="772">
                  <c:v>2.2306647392635557</c:v>
                </c:pt>
                <c:pt idx="773">
                  <c:v>3.748411793885166</c:v>
                </c:pt>
                <c:pt idx="774">
                  <c:v>5.1388321143745248</c:v>
                </c:pt>
                <c:pt idx="775">
                  <c:v>5.8943972642003457</c:v>
                </c:pt>
                <c:pt idx="776">
                  <c:v>5.9077941933168807</c:v>
                </c:pt>
                <c:pt idx="777">
                  <c:v>5.7982843551260208</c:v>
                </c:pt>
                <c:pt idx="778">
                  <c:v>5.8382028794523517</c:v>
                </c:pt>
                <c:pt idx="779">
                  <c:v>5.067919398432843</c:v>
                </c:pt>
                <c:pt idx="780">
                  <c:v>4.6690012059566106</c:v>
                </c:pt>
                <c:pt idx="781">
                  <c:v>3.8875976873046483</c:v>
                </c:pt>
                <c:pt idx="782">
                  <c:v>4.5376902202808571</c:v>
                </c:pt>
                <c:pt idx="783">
                  <c:v>5.1894687937226678</c:v>
                </c:pt>
                <c:pt idx="784">
                  <c:v>4.5892701978299693</c:v>
                </c:pt>
                <c:pt idx="785">
                  <c:v>4.7897658354134558</c:v>
                </c:pt>
                <c:pt idx="786">
                  <c:v>5.6959820195636279</c:v>
                </c:pt>
                <c:pt idx="787">
                  <c:v>5.5209696749623491</c:v>
                </c:pt>
                <c:pt idx="788">
                  <c:v>5.9764013329821113</c:v>
                </c:pt>
                <c:pt idx="789">
                  <c:v>5.7543637336930784</c:v>
                </c:pt>
                <c:pt idx="790">
                  <c:v>5.28290585765314</c:v>
                </c:pt>
                <c:pt idx="791">
                  <c:v>5.3786496229035379</c:v>
                </c:pt>
                <c:pt idx="792">
                  <c:v>5.5182942474617471</c:v>
                </c:pt>
                <c:pt idx="793">
                  <c:v>4.1463336410035794</c:v>
                </c:pt>
                <c:pt idx="794">
                  <c:v>4.0735278560722481</c:v>
                </c:pt>
                <c:pt idx="795">
                  <c:v>3.3975356586271124</c:v>
                </c:pt>
                <c:pt idx="796">
                  <c:v>3.4922980944788287</c:v>
                </c:pt>
                <c:pt idx="797">
                  <c:v>3.6720979018473514</c:v>
                </c:pt>
                <c:pt idx="798">
                  <c:v>4.1871425423728823</c:v>
                </c:pt>
                <c:pt idx="799">
                  <c:v>3.6450385995495589</c:v>
                </c:pt>
                <c:pt idx="800">
                  <c:v>4.2102309032065692</c:v>
                </c:pt>
                <c:pt idx="801">
                  <c:v>4.1384736604856442</c:v>
                </c:pt>
                <c:pt idx="802">
                  <c:v>3.7087627609079896</c:v>
                </c:pt>
                <c:pt idx="803">
                  <c:v>2.7511127162970928</c:v>
                </c:pt>
                <c:pt idx="804">
                  <c:v>2.4647980498685018</c:v>
                </c:pt>
                <c:pt idx="805">
                  <c:v>1.9494422117185866</c:v>
                </c:pt>
                <c:pt idx="806">
                  <c:v>2.8975754570160257</c:v>
                </c:pt>
                <c:pt idx="807">
                  <c:v>1.9869433806526391</c:v>
                </c:pt>
                <c:pt idx="808">
                  <c:v>3.7247179159542827</c:v>
                </c:pt>
                <c:pt idx="809">
                  <c:v>5.0345784168805148</c:v>
                </c:pt>
                <c:pt idx="810">
                  <c:v>6.4070841654255162</c:v>
                </c:pt>
                <c:pt idx="811">
                  <c:v>7.0428669576236365</c:v>
                </c:pt>
                <c:pt idx="812">
                  <c:v>7.104364583558616</c:v>
                </c:pt>
                <c:pt idx="813">
                  <c:v>6.892092699376172</c:v>
                </c:pt>
                <c:pt idx="814">
                  <c:v>6.9824384898711367</c:v>
                </c:pt>
                <c:pt idx="815">
                  <c:v>6.2879544520520438</c:v>
                </c:pt>
                <c:pt idx="816">
                  <c:v>6.1878611170763458</c:v>
                </c:pt>
                <c:pt idx="817">
                  <c:v>5.6433509075105901</c:v>
                </c:pt>
                <c:pt idx="818">
                  <c:v>6.5289787970207112</c:v>
                </c:pt>
                <c:pt idx="819">
                  <c:v>6.4945127417261421</c:v>
                </c:pt>
                <c:pt idx="820">
                  <c:v>5.3555288787762612</c:v>
                </c:pt>
                <c:pt idx="821">
                  <c:v>5.304157619745161</c:v>
                </c:pt>
                <c:pt idx="822">
                  <c:v>5.4002307513391861</c:v>
                </c:pt>
                <c:pt idx="823">
                  <c:v>5.2277917588672311</c:v>
                </c:pt>
                <c:pt idx="824">
                  <c:v>6.0205291351970498</c:v>
                </c:pt>
                <c:pt idx="825">
                  <c:v>5.2664489755257273</c:v>
                </c:pt>
                <c:pt idx="826">
                  <c:v>5.968959494320714</c:v>
                </c:pt>
                <c:pt idx="827">
                  <c:v>6.0276252650159057</c:v>
                </c:pt>
                <c:pt idx="828">
                  <c:v>7.348813237287958</c:v>
                </c:pt>
                <c:pt idx="829">
                  <c:v>9.0858157362662357</c:v>
                </c:pt>
                <c:pt idx="830">
                  <c:v>7.9419474215026611</c:v>
                </c:pt>
                <c:pt idx="831">
                  <c:v>7.0800916071758166</c:v>
                </c:pt>
                <c:pt idx="832">
                  <c:v>6.9535286792465927</c:v>
                </c:pt>
                <c:pt idx="833">
                  <c:v>6.4483859172512199</c:v>
                </c:pt>
                <c:pt idx="834">
                  <c:v>8.8257625451669632</c:v>
                </c:pt>
                <c:pt idx="835">
                  <c:v>6.1103488154643832</c:v>
                </c:pt>
                <c:pt idx="836">
                  <c:v>3.0034541138059621</c:v>
                </c:pt>
                <c:pt idx="837">
                  <c:v>3.5303385501360509</c:v>
                </c:pt>
                <c:pt idx="838">
                  <c:v>4.0884528970990521</c:v>
                </c:pt>
                <c:pt idx="839">
                  <c:v>4.6463888071628379</c:v>
                </c:pt>
                <c:pt idx="840">
                  <c:v>4.1413044766222304</c:v>
                </c:pt>
                <c:pt idx="841">
                  <c:v>1.4200805056754535</c:v>
                </c:pt>
                <c:pt idx="842">
                  <c:v>3.9255228293792896</c:v>
                </c:pt>
                <c:pt idx="843">
                  <c:v>5.1814649117736087</c:v>
                </c:pt>
                <c:pt idx="844">
                  <c:v>5.3453111649353859</c:v>
                </c:pt>
                <c:pt idx="845">
                  <c:v>4.5495667529009678</c:v>
                </c:pt>
                <c:pt idx="846">
                  <c:v>3.6043331525376101</c:v>
                </c:pt>
                <c:pt idx="847">
                  <c:v>3.8330007546709686</c:v>
                </c:pt>
                <c:pt idx="848">
                  <c:v>4.1745971741379515</c:v>
                </c:pt>
                <c:pt idx="849">
                  <c:v>3.551590319624895</c:v>
                </c:pt>
                <c:pt idx="850">
                  <c:v>2.6931151543600129</c:v>
                </c:pt>
                <c:pt idx="851">
                  <c:v>2.2272562754241636</c:v>
                </c:pt>
                <c:pt idx="852">
                  <c:v>1.6900161562735536</c:v>
                </c:pt>
                <c:pt idx="853">
                  <c:v>1.8214353990587873</c:v>
                </c:pt>
                <c:pt idx="854">
                  <c:v>1.2026842902887904</c:v>
                </c:pt>
                <c:pt idx="855">
                  <c:v>1.30932307609649</c:v>
                </c:pt>
                <c:pt idx="856">
                  <c:v>2.126270437417582</c:v>
                </c:pt>
                <c:pt idx="857">
                  <c:v>1.7951602384629919</c:v>
                </c:pt>
                <c:pt idx="858">
                  <c:v>1.4122037503957574</c:v>
                </c:pt>
                <c:pt idx="859">
                  <c:v>1.0724704417650628</c:v>
                </c:pt>
                <c:pt idx="860">
                  <c:v>0.68570683221967954</c:v>
                </c:pt>
                <c:pt idx="861">
                  <c:v>1.9811808255365793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115400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DBD0D708-94AA-4A8E-AFAB-DA3D41DB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5400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8" name="Imagem 7">
          <a:extLst>
            <a:ext uri="{FF2B5EF4-FFF2-40B4-BE49-F238E27FC236}">
              <a16:creationId xmlns:a16="http://schemas.microsoft.com/office/drawing/2014/main" id="{822242BB-F270-4AC5-9CCB-A7498CD27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54">
        <f ca="1">+TODAY()</f>
        <v>44700</v>
      </c>
      <c r="F8" s="554"/>
      <c r="G8" s="554"/>
      <c r="H8" s="554"/>
      <c r="I8" s="554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94"/>
  <sheetViews>
    <sheetView showGridLines="0" tabSelected="1" zoomScale="90" zoomScaleNormal="90" workbookViewId="0">
      <pane ySplit="99" topLeftCell="A862" activePane="bottomLeft" state="frozen"/>
      <selection pane="bottomLeft" activeCell="C878" sqref="C878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55" t="s">
        <v>81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55"/>
    </row>
    <row r="3" spans="1:33" ht="4.5" customHeight="1" x14ac:dyDescent="0.3">
      <c r="A3" s="28" t="s">
        <v>84</v>
      </c>
    </row>
    <row r="4" spans="1:33" ht="14.25" customHeight="1" x14ac:dyDescent="0.3">
      <c r="C4" s="568" t="s">
        <v>93</v>
      </c>
      <c r="D4" s="562"/>
      <c r="E4" s="562"/>
      <c r="F4" s="562"/>
      <c r="G4" s="138"/>
      <c r="H4" s="556" t="s">
        <v>94</v>
      </c>
      <c r="I4" s="557"/>
      <c r="J4" s="557"/>
      <c r="K4" s="557"/>
      <c r="L4" s="557"/>
      <c r="M4" s="557"/>
      <c r="N4" s="557"/>
      <c r="O4" s="570"/>
      <c r="P4" s="138"/>
      <c r="Q4" s="556" t="s">
        <v>318</v>
      </c>
      <c r="R4" s="557"/>
      <c r="S4" s="557"/>
      <c r="T4" s="557"/>
      <c r="U4" s="557"/>
      <c r="V4" s="557"/>
      <c r="W4" s="557"/>
      <c r="X4" s="557"/>
      <c r="Y4" s="557"/>
      <c r="Z4" s="557"/>
      <c r="AA4" s="138"/>
      <c r="AB4" s="562" t="s">
        <v>124</v>
      </c>
      <c r="AC4" s="562"/>
      <c r="AD4" s="562"/>
      <c r="AE4" s="562"/>
      <c r="AF4" s="562"/>
      <c r="AG4" s="562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67" t="s">
        <v>0</v>
      </c>
      <c r="D6" s="567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71" t="s">
        <v>95</v>
      </c>
      <c r="K6" s="572"/>
      <c r="L6" s="572"/>
      <c r="M6" s="572"/>
      <c r="N6" s="572"/>
      <c r="O6" s="573"/>
      <c r="P6" s="31"/>
      <c r="Q6" s="558" t="s">
        <v>159</v>
      </c>
      <c r="R6" s="559"/>
      <c r="S6" s="559"/>
      <c r="T6" s="559"/>
      <c r="U6" s="560"/>
      <c r="V6" s="558" t="s">
        <v>160</v>
      </c>
      <c r="W6" s="559"/>
      <c r="X6" s="559"/>
      <c r="Y6" s="559"/>
      <c r="Z6" s="560"/>
      <c r="AA6" s="31"/>
      <c r="AB6" s="563" t="s">
        <v>150</v>
      </c>
      <c r="AC6" s="563" t="s">
        <v>155</v>
      </c>
      <c r="AD6" s="565" t="s">
        <v>151</v>
      </c>
      <c r="AE6" s="563" t="s">
        <v>152</v>
      </c>
      <c r="AF6" s="563" t="s">
        <v>153</v>
      </c>
      <c r="AG6" s="565" t="s">
        <v>154</v>
      </c>
    </row>
    <row r="7" spans="1:33" ht="17.25" customHeight="1" x14ac:dyDescent="0.3">
      <c r="C7" s="567" t="s">
        <v>286</v>
      </c>
      <c r="D7" s="567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64"/>
      <c r="AC7" s="564"/>
      <c r="AD7" s="566"/>
      <c r="AE7" s="564"/>
      <c r="AF7" s="564"/>
      <c r="AG7" s="566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61" t="s">
        <v>277</v>
      </c>
      <c r="AC68" s="561"/>
      <c r="AD68" s="561"/>
      <c r="AE68" s="561"/>
      <c r="AF68" s="561"/>
      <c r="AG68" s="561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1</v>
      </c>
      <c r="Y136" s="223">
        <f t="shared" ref="Y136" si="30">X136/$X$68</f>
        <v>6.9692058346839544E-2</v>
      </c>
      <c r="Z136" s="124">
        <f t="shared" ref="Z136" si="31">V136+X136</f>
        <v>1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4</v>
      </c>
      <c r="Y142" s="151">
        <f t="shared" ref="Y142" si="49">X142/$X$68</f>
        <v>0.27876823338735818</v>
      </c>
      <c r="Z142" s="142">
        <f t="shared" ref="Z142" si="50">V142+X142</f>
        <v>4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7</v>
      </c>
      <c r="Y147" s="151">
        <f t="shared" si="64"/>
        <v>0.4878444084278768</v>
      </c>
      <c r="Z147" s="142">
        <f t="shared" si="65"/>
        <v>7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5</v>
      </c>
      <c r="Y151" s="151">
        <f t="shared" si="69"/>
        <v>0.34846029173419774</v>
      </c>
      <c r="Z151" s="142">
        <f t="shared" si="70"/>
        <v>5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5</v>
      </c>
      <c r="Y156" s="151">
        <f t="shared" si="74"/>
        <v>0.34846029173419774</v>
      </c>
      <c r="Z156" s="142">
        <f t="shared" si="75"/>
        <v>5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670</v>
      </c>
      <c r="R157" s="109">
        <f t="shared" si="3"/>
        <v>0.83059447615752757</v>
      </c>
      <c r="S157" s="151">
        <v>195</v>
      </c>
      <c r="T157" s="109">
        <f t="shared" si="71"/>
        <v>1.650915534554046</v>
      </c>
      <c r="U157" s="104">
        <f t="shared" si="72"/>
        <v>865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11</v>
      </c>
      <c r="Y161" s="151">
        <f t="shared" si="79"/>
        <v>0.76661264181523503</v>
      </c>
      <c r="Z161" s="142">
        <f t="shared" si="80"/>
        <v>11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22</v>
      </c>
      <c r="Y165" s="151">
        <f t="shared" si="84"/>
        <v>1.5332252836304701</v>
      </c>
      <c r="Z165" s="142">
        <f t="shared" si="85"/>
        <v>23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</v>
      </c>
      <c r="Y168" s="151">
        <f t="shared" si="84"/>
        <v>6.9692058346839544E-2</v>
      </c>
      <c r="Z168" s="142">
        <f t="shared" si="85"/>
        <v>2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8</v>
      </c>
      <c r="Y176" s="151">
        <f t="shared" ref="Y176:Y182" si="95">X176/$X$68</f>
        <v>0.55753646677471635</v>
      </c>
      <c r="Z176" s="142">
        <f t="shared" ref="Z176:Z182" si="96">V176+X176</f>
        <v>8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550</v>
      </c>
      <c r="R178" s="109">
        <f t="shared" si="86"/>
        <v>0.68183128639797042</v>
      </c>
      <c r="S178" s="151">
        <v>87</v>
      </c>
      <c r="T178" s="109">
        <f t="shared" si="92"/>
        <v>0.73656231541642059</v>
      </c>
      <c r="U178" s="104">
        <f t="shared" si="93"/>
        <v>637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14</v>
      </c>
      <c r="Y182" s="151">
        <f t="shared" si="95"/>
        <v>0.97568881685575359</v>
      </c>
      <c r="Z182" s="142">
        <f t="shared" si="96"/>
        <v>22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1</v>
      </c>
      <c r="Y183" s="151">
        <f t="shared" ref="Y183:Y189" si="100">X183/$X$68</f>
        <v>6.9692058346839544E-2</v>
      </c>
      <c r="Z183" s="142">
        <f t="shared" ref="Z183:Z189" si="101">V183+X183</f>
        <v>1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24</v>
      </c>
      <c r="Y184" s="151">
        <f t="shared" si="100"/>
        <v>1.672609400324149</v>
      </c>
      <c r="Z184" s="142">
        <f t="shared" si="101"/>
        <v>24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13</v>
      </c>
      <c r="Y185" s="151">
        <f t="shared" si="100"/>
        <v>0.90599675850891404</v>
      </c>
      <c r="Z185" s="142">
        <f t="shared" si="101"/>
        <v>13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1017</v>
      </c>
      <c r="R186" s="109">
        <f t="shared" si="86"/>
        <v>1.2607680332122471</v>
      </c>
      <c r="S186" s="151">
        <v>245</v>
      </c>
      <c r="T186" s="109">
        <f t="shared" si="97"/>
        <v>2.0742272100807244</v>
      </c>
      <c r="U186" s="104">
        <f t="shared" si="98"/>
        <v>1262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2675</v>
      </c>
      <c r="R190" s="109">
        <f t="shared" si="86"/>
        <v>3.3161794383901286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3347</v>
      </c>
      <c r="V190" s="151">
        <v>0</v>
      </c>
      <c r="W190" s="109">
        <f t="shared" ref="W190:W196" si="104">V190/$V$68</f>
        <v>0</v>
      </c>
      <c r="X190" s="151">
        <v>20</v>
      </c>
      <c r="Y190" s="151">
        <f t="shared" ref="Y190:Y196" si="105">X190/$X$68</f>
        <v>1.3938411669367909</v>
      </c>
      <c r="Z190" s="142">
        <f t="shared" ref="Z190:Z196" si="106">V190+X190</f>
        <v>20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447</v>
      </c>
      <c r="R191" s="109">
        <f t="shared" si="86"/>
        <v>0.55414288185435046</v>
      </c>
      <c r="S191" s="151">
        <v>64</v>
      </c>
      <c r="T191" s="109">
        <f t="shared" si="102"/>
        <v>0.54183894467414839</v>
      </c>
      <c r="U191" s="104">
        <f t="shared" si="103"/>
        <v>511</v>
      </c>
      <c r="V191" s="151">
        <v>1</v>
      </c>
      <c r="W191" s="109">
        <f t="shared" si="104"/>
        <v>0.26874999999999999</v>
      </c>
      <c r="X191" s="151">
        <v>23</v>
      </c>
      <c r="Y191" s="151">
        <f t="shared" si="105"/>
        <v>1.6029173419773095</v>
      </c>
      <c r="Z191" s="142">
        <f t="shared" si="106"/>
        <v>24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5</v>
      </c>
      <c r="Y193" s="151">
        <f t="shared" si="105"/>
        <v>0.34846029173419774</v>
      </c>
      <c r="Z193" s="142">
        <f t="shared" si="106"/>
        <v>9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30</v>
      </c>
      <c r="Y196" s="151">
        <f t="shared" si="105"/>
        <v>2.0907617504051861</v>
      </c>
      <c r="Z196" s="142">
        <f t="shared" si="106"/>
        <v>30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26</v>
      </c>
      <c r="Y197" s="151">
        <f t="shared" ref="Y197:Y203" si="110">X197/$X$68</f>
        <v>1.8119935170178281</v>
      </c>
      <c r="Z197" s="142">
        <f t="shared" ref="Z197:Z203" si="111">V197+X197</f>
        <v>27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11</v>
      </c>
      <c r="Y199" s="151">
        <f t="shared" si="110"/>
        <v>0.76661264181523503</v>
      </c>
      <c r="Z199" s="142">
        <f t="shared" si="111"/>
        <v>12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13</v>
      </c>
      <c r="Y200" s="151">
        <f t="shared" si="110"/>
        <v>0.90599675850891404</v>
      </c>
      <c r="Z200" s="142">
        <f t="shared" si="111"/>
        <v>14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9</v>
      </c>
      <c r="Y204" s="151">
        <f t="shared" ref="Y204:Y207" si="115">X204/$X$68</f>
        <v>0.62722852512155591</v>
      </c>
      <c r="Z204" s="142">
        <f t="shared" ref="Z204:Z207" si="116">V204+X204</f>
        <v>9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9</v>
      </c>
      <c r="Y205" s="151">
        <f t="shared" si="115"/>
        <v>0.62722852512155591</v>
      </c>
      <c r="Z205" s="142">
        <f t="shared" si="116"/>
        <v>11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21</v>
      </c>
      <c r="Y206" s="151">
        <f t="shared" si="115"/>
        <v>1.4635332252836304</v>
      </c>
      <c r="Z206" s="142">
        <f t="shared" si="116"/>
        <v>24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578</v>
      </c>
      <c r="R210" s="109">
        <f t="shared" si="86"/>
        <v>0.71654269734186704</v>
      </c>
      <c r="S210" s="151">
        <v>112</v>
      </c>
      <c r="T210" s="109">
        <f t="shared" si="117"/>
        <v>0.94821815317975977</v>
      </c>
      <c r="U210" s="104">
        <f t="shared" si="118"/>
        <v>690</v>
      </c>
      <c r="V210" s="151">
        <v>0</v>
      </c>
      <c r="W210" s="109">
        <f t="shared" ref="W210" si="121">V210/$V$68</f>
        <v>0</v>
      </c>
      <c r="X210" s="151">
        <v>9</v>
      </c>
      <c r="Y210" s="151">
        <f t="shared" si="119"/>
        <v>0.62722852512155591</v>
      </c>
      <c r="Z210" s="142">
        <f t="shared" si="120"/>
        <v>9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19</v>
      </c>
      <c r="Y211" s="151">
        <f t="shared" ref="Y211:Y214" si="125">X211/$X$68</f>
        <v>1.3241491085899513</v>
      </c>
      <c r="Z211" s="142">
        <f t="shared" ref="Z211:Z214" si="126">V211+X211</f>
        <v>19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6</v>
      </c>
      <c r="Y217" s="151">
        <f t="shared" si="127"/>
        <v>0.41815235008103724</v>
      </c>
      <c r="Z217" s="142">
        <f t="shared" si="128"/>
        <v>6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961</v>
      </c>
      <c r="R219" s="109">
        <f t="shared" si="86"/>
        <v>1.1913452113244538</v>
      </c>
      <c r="S219" s="151">
        <v>204</v>
      </c>
      <c r="T219" s="109">
        <f t="shared" si="132"/>
        <v>1.7271116361488481</v>
      </c>
      <c r="U219" s="104">
        <f t="shared" si="133"/>
        <v>1165</v>
      </c>
      <c r="V219" s="151">
        <v>3</v>
      </c>
      <c r="W219" s="109">
        <f t="shared" si="134"/>
        <v>0.80625000000000002</v>
      </c>
      <c r="X219" s="151">
        <v>13</v>
      </c>
      <c r="Y219" s="151">
        <f t="shared" si="135"/>
        <v>0.90599675850891404</v>
      </c>
      <c r="Z219" s="142">
        <f t="shared" si="136"/>
        <v>16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1080</v>
      </c>
      <c r="R224" s="109">
        <f t="shared" si="86"/>
        <v>1.3388687078360146</v>
      </c>
      <c r="S224" s="151">
        <v>71</v>
      </c>
      <c r="T224" s="109">
        <f t="shared" si="132"/>
        <v>0.60110257924788346</v>
      </c>
      <c r="U224" s="104">
        <f t="shared" si="133"/>
        <v>1151</v>
      </c>
      <c r="V224" s="151">
        <v>2</v>
      </c>
      <c r="W224" s="109">
        <f t="shared" si="134"/>
        <v>0.53749999999999998</v>
      </c>
      <c r="X224" s="151">
        <v>17</v>
      </c>
      <c r="Y224" s="151">
        <f t="shared" si="135"/>
        <v>1.1847649918962722</v>
      </c>
      <c r="Z224" s="142">
        <f t="shared" si="136"/>
        <v>19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28</v>
      </c>
      <c r="Y225" s="151">
        <f t="shared" ref="Y225:Y231" si="140">X225/$X$68</f>
        <v>1.9513776337115072</v>
      </c>
      <c r="Z225" s="142">
        <f t="shared" ref="Z225:Z231" si="141">V225+X225</f>
        <v>28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2</v>
      </c>
      <c r="Y227" s="151">
        <f t="shared" si="140"/>
        <v>0.13938411669367909</v>
      </c>
      <c r="Z227" s="142">
        <f t="shared" si="141"/>
        <v>4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0</v>
      </c>
      <c r="W228" s="109">
        <f t="shared" si="139"/>
        <v>0</v>
      </c>
      <c r="X228" s="151">
        <v>11</v>
      </c>
      <c r="Y228" s="151">
        <f t="shared" si="140"/>
        <v>0.76661264181523503</v>
      </c>
      <c r="Z228" s="142">
        <f t="shared" si="141"/>
        <v>11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13</v>
      </c>
      <c r="Y231" s="151">
        <f t="shared" si="140"/>
        <v>0.90599675850891404</v>
      </c>
      <c r="Z231" s="142">
        <f t="shared" si="141"/>
        <v>13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448</v>
      </c>
      <c r="R232" s="109">
        <f t="shared" si="142"/>
        <v>0.55538257510234679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524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8</v>
      </c>
      <c r="Y233" s="151">
        <f t="shared" si="146"/>
        <v>0.55753646677471635</v>
      </c>
      <c r="Z233" s="142">
        <f t="shared" si="147"/>
        <v>9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27</v>
      </c>
      <c r="Y234" s="151">
        <f t="shared" si="146"/>
        <v>1.8816855753646677</v>
      </c>
      <c r="Z234" s="142">
        <f t="shared" si="147"/>
        <v>27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8</v>
      </c>
      <c r="Y235" s="151">
        <f t="shared" si="146"/>
        <v>0.55753646677471635</v>
      </c>
      <c r="Z235" s="142">
        <f t="shared" si="147"/>
        <v>8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14</v>
      </c>
      <c r="Y241" s="151">
        <f t="shared" si="156"/>
        <v>0.97568881685575359</v>
      </c>
      <c r="Z241" s="142">
        <f t="shared" si="157"/>
        <v>15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583</v>
      </c>
      <c r="R245" s="109">
        <f t="shared" si="142"/>
        <v>0.72274116358184859</v>
      </c>
      <c r="S245" s="151">
        <v>106</v>
      </c>
      <c r="T245" s="109">
        <f t="shared" si="153"/>
        <v>0.89742075211655836</v>
      </c>
      <c r="U245" s="104">
        <f t="shared" si="154"/>
        <v>689</v>
      </c>
      <c r="V245" s="151">
        <v>0</v>
      </c>
      <c r="W245" s="109">
        <f t="shared" si="155"/>
        <v>0</v>
      </c>
      <c r="X245" s="151">
        <v>11</v>
      </c>
      <c r="Y245" s="151">
        <f t="shared" si="156"/>
        <v>0.76661264181523503</v>
      </c>
      <c r="Z245" s="142">
        <f t="shared" si="157"/>
        <v>11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908</v>
      </c>
      <c r="R246" s="109">
        <f t="shared" si="142"/>
        <v>1.1256414691806493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1024</v>
      </c>
      <c r="V246" s="151">
        <v>0</v>
      </c>
      <c r="W246" s="109">
        <f t="shared" ref="W246:W252" si="160">V246/$V$68</f>
        <v>0</v>
      </c>
      <c r="X246" s="151">
        <v>9</v>
      </c>
      <c r="Y246" s="151">
        <f t="shared" ref="Y246:Y252" si="161">X246/$X$68</f>
        <v>0.62722852512155591</v>
      </c>
      <c r="Z246" s="142">
        <f t="shared" ref="Z246:Z252" si="162">V246+X246</f>
        <v>9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23</v>
      </c>
      <c r="Y247" s="151">
        <f t="shared" si="161"/>
        <v>1.6029173419773095</v>
      </c>
      <c r="Z247" s="142">
        <f t="shared" si="162"/>
        <v>23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4</v>
      </c>
      <c r="Y249" s="151">
        <f t="shared" si="161"/>
        <v>0.27876823338735818</v>
      </c>
      <c r="Z249" s="142">
        <f t="shared" si="162"/>
        <v>7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1544</v>
      </c>
      <c r="R252" s="109">
        <f t="shared" si="142"/>
        <v>1.9140863749063024</v>
      </c>
      <c r="S252" s="151">
        <v>247</v>
      </c>
      <c r="T252" s="109">
        <f t="shared" si="158"/>
        <v>2.0911596771017917</v>
      </c>
      <c r="U252" s="104">
        <f t="shared" si="159"/>
        <v>1791</v>
      </c>
      <c r="V252" s="151">
        <v>0</v>
      </c>
      <c r="W252" s="109">
        <f t="shared" si="160"/>
        <v>0</v>
      </c>
      <c r="X252" s="151">
        <v>12</v>
      </c>
      <c r="Y252" s="151">
        <f t="shared" si="161"/>
        <v>0.83630470016207448</v>
      </c>
      <c r="Z252" s="142">
        <f t="shared" si="162"/>
        <v>12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18</v>
      </c>
      <c r="Y253" s="151">
        <f t="shared" ref="Y253:Y256" si="166">X253/$X$68</f>
        <v>1.2544570502431118</v>
      </c>
      <c r="Z253" s="142">
        <f t="shared" ref="Z253:Z256" si="167">V253+X253</f>
        <v>18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19</v>
      </c>
      <c r="Y254" s="151">
        <f t="shared" si="166"/>
        <v>1.3241491085899513</v>
      </c>
      <c r="Z254" s="142">
        <f t="shared" si="167"/>
        <v>19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17</v>
      </c>
      <c r="Y255" s="151">
        <f t="shared" si="166"/>
        <v>1.1847649918962722</v>
      </c>
      <c r="Z255" s="142">
        <f t="shared" si="167"/>
        <v>27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8</v>
      </c>
      <c r="Y259" s="151">
        <f t="shared" si="171"/>
        <v>0.55753646677471635</v>
      </c>
      <c r="Z259" s="142">
        <f t="shared" si="172"/>
        <v>8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3</v>
      </c>
      <c r="Y260" s="151">
        <f t="shared" si="171"/>
        <v>0.20907617504051862</v>
      </c>
      <c r="Z260" s="142">
        <f t="shared" si="172"/>
        <v>4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6</v>
      </c>
      <c r="Y261" s="151">
        <f t="shared" si="171"/>
        <v>0.41815235008103724</v>
      </c>
      <c r="Z261" s="142">
        <f t="shared" si="172"/>
        <v>7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9</v>
      </c>
      <c r="Y262" s="151">
        <f t="shared" si="171"/>
        <v>0.62722852512155591</v>
      </c>
      <c r="Z262" s="142">
        <f t="shared" si="172"/>
        <v>10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2</v>
      </c>
      <c r="Y263" s="151">
        <f t="shared" si="171"/>
        <v>0.13938411669367909</v>
      </c>
      <c r="Z263" s="142">
        <f t="shared" si="172"/>
        <v>2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7</v>
      </c>
      <c r="Y266" s="151">
        <f t="shared" si="171"/>
        <v>0.4878444084278768</v>
      </c>
      <c r="Z266" s="142">
        <f t="shared" si="172"/>
        <v>7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10</v>
      </c>
      <c r="Y267" s="151">
        <f t="shared" si="171"/>
        <v>0.69692058346839547</v>
      </c>
      <c r="Z267" s="142">
        <f t="shared" si="172"/>
        <v>12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11</v>
      </c>
      <c r="Y268" s="151">
        <f t="shared" si="171"/>
        <v>0.76661264181523503</v>
      </c>
      <c r="Z268" s="142">
        <f t="shared" si="172"/>
        <v>12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21</v>
      </c>
      <c r="Y269" s="151">
        <f t="shared" si="171"/>
        <v>1.4635332252836304</v>
      </c>
      <c r="Z269" s="142">
        <f t="shared" si="172"/>
        <v>21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12</v>
      </c>
      <c r="Y270" s="151">
        <f t="shared" si="171"/>
        <v>0.83630470016207448</v>
      </c>
      <c r="Z270" s="142">
        <f t="shared" si="172"/>
        <v>12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22</v>
      </c>
      <c r="Y273" s="151">
        <f t="shared" si="171"/>
        <v>1.5332252836304701</v>
      </c>
      <c r="Z273" s="142">
        <f t="shared" si="172"/>
        <v>23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11</v>
      </c>
      <c r="Y274" s="151">
        <f t="shared" ref="Y274:Y280" si="176">X274/$X$68</f>
        <v>0.76661264181523503</v>
      </c>
      <c r="Z274" s="142">
        <f t="shared" ref="Z274:Z280" si="177">V274+X274</f>
        <v>16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5</v>
      </c>
      <c r="Y275" s="151">
        <f t="shared" si="176"/>
        <v>0.34846029173419774</v>
      </c>
      <c r="Z275" s="142">
        <f t="shared" si="177"/>
        <v>6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618</v>
      </c>
      <c r="R277" s="109">
        <f t="shared" si="142"/>
        <v>0.76613042726171943</v>
      </c>
      <c r="S277" s="151">
        <v>91</v>
      </c>
      <c r="T277" s="109">
        <f t="shared" si="173"/>
        <v>0.77042724945855479</v>
      </c>
      <c r="U277" s="104">
        <f t="shared" si="174"/>
        <v>709</v>
      </c>
      <c r="V277" s="151">
        <v>1</v>
      </c>
      <c r="W277" s="109">
        <f t="shared" si="175"/>
        <v>0.26874999999999999</v>
      </c>
      <c r="X277" s="151">
        <v>5</v>
      </c>
      <c r="Y277" s="151">
        <f t="shared" si="176"/>
        <v>0.34846029173419774</v>
      </c>
      <c r="Z277" s="142">
        <f t="shared" si="177"/>
        <v>6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44</v>
      </c>
      <c r="Y280" s="151">
        <f t="shared" si="176"/>
        <v>3.0664505672609401</v>
      </c>
      <c r="Z280" s="142">
        <f t="shared" si="177"/>
        <v>46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19</v>
      </c>
      <c r="Y281" s="151">
        <f t="shared" ref="Y281:Y284" si="181">X281/$X$68</f>
        <v>1.3241491085899513</v>
      </c>
      <c r="Z281" s="142">
        <f t="shared" ref="Z281:Z284" si="182">V281+X281</f>
        <v>19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1867</v>
      </c>
      <c r="R282" s="109">
        <f t="shared" si="142"/>
        <v>2.3145072940091103</v>
      </c>
      <c r="S282" s="151">
        <v>300</v>
      </c>
      <c r="T282" s="109">
        <f t="shared" si="178"/>
        <v>2.5398700531600706</v>
      </c>
      <c r="U282" s="104">
        <f t="shared" si="179"/>
        <v>2167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39</v>
      </c>
      <c r="Y283" s="151">
        <f t="shared" si="181"/>
        <v>2.7179902755267422</v>
      </c>
      <c r="Z283" s="142">
        <f t="shared" si="182"/>
        <v>49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11</v>
      </c>
      <c r="Y284" s="151">
        <f t="shared" si="181"/>
        <v>0.76661264181523503</v>
      </c>
      <c r="Z284" s="142">
        <f t="shared" si="182"/>
        <v>11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5</v>
      </c>
      <c r="Y289" s="151">
        <f t="shared" si="186"/>
        <v>0.34846029173419774</v>
      </c>
      <c r="Z289" s="142">
        <f t="shared" si="187"/>
        <v>5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411</v>
      </c>
      <c r="R295" s="109">
        <f t="shared" si="188"/>
        <v>0.50951392492648329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513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7</v>
      </c>
      <c r="Y296" s="151">
        <f t="shared" si="192"/>
        <v>0.4878444084278768</v>
      </c>
      <c r="Z296" s="142">
        <f t="shared" si="193"/>
        <v>14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14</v>
      </c>
      <c r="Y297" s="151">
        <f t="shared" si="192"/>
        <v>0.97568881685575359</v>
      </c>
      <c r="Z297" s="142">
        <f t="shared" si="193"/>
        <v>14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316</v>
      </c>
      <c r="R298" s="109">
        <f t="shared" si="188"/>
        <v>0.39174306636683393</v>
      </c>
      <c r="S298" s="151">
        <v>103</v>
      </c>
      <c r="T298" s="109">
        <f t="shared" si="189"/>
        <v>0.8720220515849576</v>
      </c>
      <c r="U298" s="104">
        <f t="shared" si="190"/>
        <v>419</v>
      </c>
      <c r="V298" s="151">
        <v>2</v>
      </c>
      <c r="W298" s="109">
        <f t="shared" si="191"/>
        <v>0.53749999999999998</v>
      </c>
      <c r="X298" s="151">
        <v>21</v>
      </c>
      <c r="Y298" s="151">
        <f t="shared" si="192"/>
        <v>1.4635332252836304</v>
      </c>
      <c r="Z298" s="142">
        <f t="shared" si="193"/>
        <v>23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22</v>
      </c>
      <c r="Y302" s="151">
        <f t="shared" ref="Y302:Y308" si="197">X302/$X$68</f>
        <v>1.5332252836304701</v>
      </c>
      <c r="Z302" s="142">
        <f t="shared" ref="Z302:Z308" si="198">V302+X302</f>
        <v>27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12</v>
      </c>
      <c r="Y303" s="151">
        <f t="shared" si="197"/>
        <v>0.83630470016207448</v>
      </c>
      <c r="Z303" s="142">
        <f t="shared" si="198"/>
        <v>14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6</v>
      </c>
      <c r="Y304" s="151">
        <f t="shared" si="197"/>
        <v>0.41815235008103724</v>
      </c>
      <c r="Z304" s="142">
        <f t="shared" si="198"/>
        <v>11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0</v>
      </c>
      <c r="W308" s="109">
        <f t="shared" si="196"/>
        <v>0</v>
      </c>
      <c r="X308" s="151">
        <v>12</v>
      </c>
      <c r="Y308" s="151">
        <f t="shared" si="197"/>
        <v>0.83630470016207448</v>
      </c>
      <c r="Z308" s="142">
        <f t="shared" si="198"/>
        <v>12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37</v>
      </c>
      <c r="Y309" s="151">
        <f t="shared" ref="Y309:Y315" si="202">X309/$X$68</f>
        <v>2.5786061588330629</v>
      </c>
      <c r="Z309" s="142">
        <f t="shared" ref="Z309:Z315" si="203">V309+X309</f>
        <v>38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15</v>
      </c>
      <c r="Y310" s="151">
        <f t="shared" si="202"/>
        <v>1.045380875202593</v>
      </c>
      <c r="Z310" s="142">
        <f t="shared" si="203"/>
        <v>15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1</v>
      </c>
      <c r="Y312" s="151">
        <f t="shared" si="202"/>
        <v>6.9692058346839544E-2</v>
      </c>
      <c r="Z312" s="142">
        <f t="shared" si="203"/>
        <v>1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18</v>
      </c>
      <c r="Y315" s="151">
        <f t="shared" si="202"/>
        <v>1.2544570502431118</v>
      </c>
      <c r="Z315" s="142">
        <f t="shared" si="203"/>
        <v>18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9</v>
      </c>
      <c r="Y317" s="151">
        <f t="shared" si="207"/>
        <v>0.62722852512155591</v>
      </c>
      <c r="Z317" s="142">
        <f t="shared" si="208"/>
        <v>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9</v>
      </c>
      <c r="Y318" s="151">
        <f t="shared" si="207"/>
        <v>0.62722852512155591</v>
      </c>
      <c r="Z318" s="142">
        <f t="shared" si="208"/>
        <v>9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7</v>
      </c>
      <c r="Y319" s="151">
        <f t="shared" si="207"/>
        <v>0.4878444084278768</v>
      </c>
      <c r="Z319" s="142">
        <f t="shared" si="208"/>
        <v>7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22</v>
      </c>
      <c r="Y322" s="151">
        <f t="shared" si="207"/>
        <v>1.5332252836304701</v>
      </c>
      <c r="Z322" s="142">
        <f t="shared" si="208"/>
        <v>22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8</v>
      </c>
      <c r="Y323" s="151">
        <f t="shared" ref="Y323:Y329" si="212">X323/$X$68</f>
        <v>0.55753646677471635</v>
      </c>
      <c r="Z323" s="142">
        <f t="shared" ref="Z323:Z329" si="213">V323+X323</f>
        <v>17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8</v>
      </c>
      <c r="Y324" s="151">
        <f t="shared" si="212"/>
        <v>0.55753646677471635</v>
      </c>
      <c r="Z324" s="142">
        <f t="shared" si="213"/>
        <v>8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9</v>
      </c>
      <c r="Y325" s="151">
        <f t="shared" si="212"/>
        <v>0.62722852512155591</v>
      </c>
      <c r="Z325" s="142">
        <f t="shared" si="213"/>
        <v>15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9</v>
      </c>
      <c r="Y326" s="151">
        <f t="shared" si="212"/>
        <v>0.62722852512155591</v>
      </c>
      <c r="Z326" s="142">
        <f t="shared" si="213"/>
        <v>10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438</v>
      </c>
      <c r="R329" s="109">
        <f t="shared" si="188"/>
        <v>0.54298564262238369</v>
      </c>
      <c r="S329" s="151">
        <v>101</v>
      </c>
      <c r="T329" s="109">
        <f t="shared" si="209"/>
        <v>0.8550895845638905</v>
      </c>
      <c r="U329" s="104">
        <f t="shared" si="210"/>
        <v>539</v>
      </c>
      <c r="V329" s="151">
        <v>0</v>
      </c>
      <c r="W329" s="109">
        <f t="shared" si="211"/>
        <v>0</v>
      </c>
      <c r="X329" s="151">
        <v>12</v>
      </c>
      <c r="Y329" s="151">
        <f t="shared" si="212"/>
        <v>0.83630470016207448</v>
      </c>
      <c r="Z329" s="142">
        <f t="shared" si="213"/>
        <v>12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379</v>
      </c>
      <c r="R330" s="109">
        <f t="shared" si="188"/>
        <v>0.46984374099060139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521</v>
      </c>
      <c r="V330" s="151">
        <v>1</v>
      </c>
      <c r="W330" s="109">
        <f t="shared" ref="W330:W336" si="216">V330/$V$68</f>
        <v>0.26874999999999999</v>
      </c>
      <c r="X330" s="151">
        <v>13</v>
      </c>
      <c r="Y330" s="151">
        <f t="shared" ref="Y330:Y336" si="217">X330/$X$68</f>
        <v>0.90599675850891404</v>
      </c>
      <c r="Z330" s="142">
        <f t="shared" ref="Z330:Z336" si="218">V330+X330</f>
        <v>14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19</v>
      </c>
      <c r="Y331" s="151">
        <f t="shared" si="217"/>
        <v>1.3241491085899513</v>
      </c>
      <c r="Z331" s="142">
        <f t="shared" si="218"/>
        <v>19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14</v>
      </c>
      <c r="Y332" s="151">
        <f t="shared" si="217"/>
        <v>0.97568881685575359</v>
      </c>
      <c r="Z332" s="142">
        <f t="shared" si="218"/>
        <v>14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10</v>
      </c>
      <c r="Y333" s="151">
        <f t="shared" si="217"/>
        <v>0.69692058346839547</v>
      </c>
      <c r="Z333" s="142">
        <f t="shared" si="218"/>
        <v>10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12</v>
      </c>
      <c r="Y336" s="151">
        <f t="shared" si="217"/>
        <v>0.83630470016207448</v>
      </c>
      <c r="Z336" s="142">
        <f t="shared" si="218"/>
        <v>12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26</v>
      </c>
      <c r="Y338" s="151">
        <f t="shared" si="222"/>
        <v>1.8119935170178281</v>
      </c>
      <c r="Z338" s="142">
        <f t="shared" si="223"/>
        <v>26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1129</v>
      </c>
      <c r="R339" s="109">
        <f t="shared" si="188"/>
        <v>1.3996136769878338</v>
      </c>
      <c r="S339" s="151">
        <v>228</v>
      </c>
      <c r="T339" s="109">
        <f t="shared" si="219"/>
        <v>1.9303012404016537</v>
      </c>
      <c r="U339" s="104">
        <f t="shared" si="220"/>
        <v>1357</v>
      </c>
      <c r="V339" s="151">
        <v>0</v>
      </c>
      <c r="W339" s="109">
        <f t="shared" si="221"/>
        <v>0</v>
      </c>
      <c r="X339" s="151">
        <v>5</v>
      </c>
      <c r="Y339" s="151">
        <f t="shared" si="222"/>
        <v>0.34846029173419774</v>
      </c>
      <c r="Z339" s="142">
        <f t="shared" si="223"/>
        <v>5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17</v>
      </c>
      <c r="Y340" s="151">
        <f t="shared" si="222"/>
        <v>1.1847649918962722</v>
      </c>
      <c r="Z340" s="142">
        <f t="shared" si="223"/>
        <v>17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18</v>
      </c>
      <c r="Y346" s="151">
        <f t="shared" si="222"/>
        <v>1.2544570502431118</v>
      </c>
      <c r="Z346" s="142">
        <f t="shared" si="224"/>
        <v>18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23</v>
      </c>
      <c r="Y352" s="151">
        <f t="shared" si="228"/>
        <v>1.6029173419773095</v>
      </c>
      <c r="Z352" s="142">
        <f t="shared" si="229"/>
        <v>23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14</v>
      </c>
      <c r="Y357" s="151">
        <f t="shared" si="228"/>
        <v>0.97568881685575359</v>
      </c>
      <c r="Z357" s="142">
        <f t="shared" si="229"/>
        <v>14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8</v>
      </c>
      <c r="Y358" s="151">
        <f t="shared" ref="Y358:Y364" si="234">X358/$X$68</f>
        <v>0.55753646677471635</v>
      </c>
      <c r="Z358" s="142">
        <f t="shared" ref="Z358:Z364" si="235">V358+X358</f>
        <v>8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11</v>
      </c>
      <c r="Y359" s="151">
        <f t="shared" si="234"/>
        <v>0.76661264181523503</v>
      </c>
      <c r="Z359" s="142">
        <f t="shared" si="235"/>
        <v>12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31</v>
      </c>
      <c r="Y360" s="151">
        <f t="shared" si="234"/>
        <v>2.1604538087520258</v>
      </c>
      <c r="Z360" s="142">
        <f t="shared" si="235"/>
        <v>36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11</v>
      </c>
      <c r="Y361" s="151">
        <f t="shared" si="234"/>
        <v>0.76661264181523503</v>
      </c>
      <c r="Z361" s="142">
        <f t="shared" si="235"/>
        <v>11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6</v>
      </c>
      <c r="Y364" s="151">
        <f t="shared" si="234"/>
        <v>0.41815235008103724</v>
      </c>
      <c r="Z364" s="142">
        <f t="shared" si="235"/>
        <v>6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914</v>
      </c>
      <c r="R365" s="109">
        <f t="shared" si="230"/>
        <v>1.1330796286686271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1100</v>
      </c>
      <c r="V365" s="151">
        <v>0</v>
      </c>
      <c r="W365" s="109">
        <f t="shared" ref="W365:W371" si="238">V365/$V$68</f>
        <v>0</v>
      </c>
      <c r="X365" s="151">
        <v>21</v>
      </c>
      <c r="Y365" s="151">
        <f t="shared" ref="Y365:Y371" si="239">X365/$X$68</f>
        <v>1.4635332252836304</v>
      </c>
      <c r="Z365" s="142">
        <f t="shared" ref="Z365:Z371" si="240">V365+X365</f>
        <v>21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26</v>
      </c>
      <c r="Y366" s="151">
        <f t="shared" si="239"/>
        <v>1.8119935170178281</v>
      </c>
      <c r="Z366" s="142">
        <f t="shared" si="240"/>
        <v>30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1</v>
      </c>
      <c r="Y367" s="151">
        <f t="shared" si="239"/>
        <v>6.9692058346839544E-2</v>
      </c>
      <c r="Z367" s="142">
        <f t="shared" si="240"/>
        <v>1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18</v>
      </c>
      <c r="Y371" s="151">
        <f t="shared" si="239"/>
        <v>1.2544570502431118</v>
      </c>
      <c r="Z371" s="142">
        <f t="shared" si="240"/>
        <v>18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1462</v>
      </c>
      <c r="R372" s="109">
        <f t="shared" si="230"/>
        <v>1.812431528570605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1826</v>
      </c>
      <c r="V372" s="151">
        <v>2</v>
      </c>
      <c r="W372" s="109">
        <f t="shared" ref="W372:W378" si="243">V372/$V$68</f>
        <v>0.53749999999999998</v>
      </c>
      <c r="X372" s="151">
        <v>6</v>
      </c>
      <c r="Y372" s="151">
        <f t="shared" ref="Y372:Y378" si="244">X372/$X$68</f>
        <v>0.41815235008103724</v>
      </c>
      <c r="Z372" s="142">
        <f t="shared" ref="Z372:Z378" si="245">V372+X372</f>
        <v>8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1015</v>
      </c>
      <c r="R374" s="109">
        <f t="shared" si="230"/>
        <v>1.2582886467162544</v>
      </c>
      <c r="S374" s="151">
        <v>387</v>
      </c>
      <c r="T374" s="109">
        <f t="shared" si="241"/>
        <v>3.2764323685764913</v>
      </c>
      <c r="U374" s="104">
        <f t="shared" si="242"/>
        <v>1402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41</v>
      </c>
      <c r="Y378" s="151">
        <f t="shared" si="244"/>
        <v>2.8573743922204211</v>
      </c>
      <c r="Z378" s="142">
        <f t="shared" si="245"/>
        <v>56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14</v>
      </c>
      <c r="Y379" s="151">
        <f t="shared" ref="Y379:Y385" si="249">X379/$X$68</f>
        <v>0.97568881685575359</v>
      </c>
      <c r="Z379" s="142">
        <f t="shared" ref="Z379:Z385" si="250">V379+X379</f>
        <v>16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32</v>
      </c>
      <c r="Y380" s="151">
        <f t="shared" si="249"/>
        <v>2.2301458670988654</v>
      </c>
      <c r="Z380" s="142">
        <f t="shared" si="250"/>
        <v>44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9</v>
      </c>
      <c r="Y381" s="151">
        <f t="shared" si="249"/>
        <v>0.62722852512155591</v>
      </c>
      <c r="Z381" s="142">
        <f t="shared" si="250"/>
        <v>9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20</v>
      </c>
      <c r="Y382" s="151">
        <f t="shared" si="249"/>
        <v>1.3938411669367909</v>
      </c>
      <c r="Z382" s="142">
        <f t="shared" si="250"/>
        <v>23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14</v>
      </c>
      <c r="Y386" s="151">
        <f t="shared" ref="Y386:Y392" si="254">X386/$X$68</f>
        <v>0.97568881685575359</v>
      </c>
      <c r="Z386" s="142">
        <f t="shared" ref="Z386:Z392" si="255">V386+X386</f>
        <v>14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2</v>
      </c>
      <c r="Y387" s="151">
        <f t="shared" si="254"/>
        <v>0.13938411669367909</v>
      </c>
      <c r="Z387" s="142">
        <f t="shared" si="255"/>
        <v>2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9</v>
      </c>
      <c r="Y392" s="151">
        <f t="shared" si="254"/>
        <v>0.62722852512155591</v>
      </c>
      <c r="Z392" s="142">
        <f t="shared" si="255"/>
        <v>12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11</v>
      </c>
      <c r="Y393" s="151">
        <f t="shared" ref="Y393:Y399" si="259">X393/$X$68</f>
        <v>0.76661264181523503</v>
      </c>
      <c r="Z393" s="142">
        <f t="shared" ref="Z393:Z399" si="260">V393+X393</f>
        <v>11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7</v>
      </c>
      <c r="Y395" s="151">
        <f t="shared" si="259"/>
        <v>0.4878444084278768</v>
      </c>
      <c r="Z395" s="142">
        <f t="shared" si="260"/>
        <v>7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278</v>
      </c>
      <c r="R396" s="109">
        <f t="shared" si="230"/>
        <v>0.34463472294297415</v>
      </c>
      <c r="S396" s="151">
        <v>78</v>
      </c>
      <c r="T396" s="109">
        <f t="shared" si="256"/>
        <v>0.66036621382161842</v>
      </c>
      <c r="U396" s="104">
        <f t="shared" si="257"/>
        <v>356</v>
      </c>
      <c r="V396" s="151">
        <v>0</v>
      </c>
      <c r="W396" s="109">
        <f t="shared" si="258"/>
        <v>0</v>
      </c>
      <c r="X396" s="151">
        <v>3</v>
      </c>
      <c r="Y396" s="151">
        <f t="shared" si="259"/>
        <v>0.20907617504051862</v>
      </c>
      <c r="Z396" s="142">
        <f t="shared" si="260"/>
        <v>3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14</v>
      </c>
      <c r="Y399" s="151">
        <f t="shared" si="259"/>
        <v>0.97568881685575359</v>
      </c>
      <c r="Z399" s="142">
        <f t="shared" si="260"/>
        <v>17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9</v>
      </c>
      <c r="Y400" s="151">
        <f t="shared" ref="Y400:Y406" si="264">X400/$X$68</f>
        <v>0.62722852512155591</v>
      </c>
      <c r="Z400" s="142">
        <f t="shared" ref="Z400:Z406" si="265">V400+X400</f>
        <v>10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871</v>
      </c>
      <c r="R401" s="109">
        <f t="shared" si="230"/>
        <v>1.0797728190047859</v>
      </c>
      <c r="S401" s="151">
        <v>186</v>
      </c>
      <c r="T401" s="109">
        <f t="shared" si="261"/>
        <v>1.574719432959244</v>
      </c>
      <c r="U401" s="104">
        <f t="shared" si="262"/>
        <v>1057</v>
      </c>
      <c r="V401" s="151">
        <v>1</v>
      </c>
      <c r="W401" s="109">
        <f t="shared" si="263"/>
        <v>0.26874999999999999</v>
      </c>
      <c r="X401" s="151">
        <v>9</v>
      </c>
      <c r="Y401" s="151">
        <f t="shared" si="264"/>
        <v>0.62722852512155591</v>
      </c>
      <c r="Z401" s="142">
        <f t="shared" si="265"/>
        <v>10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5</v>
      </c>
      <c r="Y402" s="151">
        <f t="shared" si="264"/>
        <v>0.34846029173419774</v>
      </c>
      <c r="Z402" s="142">
        <f t="shared" si="265"/>
        <v>5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222</v>
      </c>
      <c r="R406" s="109">
        <f t="shared" si="230"/>
        <v>0.27521190105518079</v>
      </c>
      <c r="S406" s="151">
        <v>45</v>
      </c>
      <c r="T406" s="109">
        <f t="shared" si="261"/>
        <v>0.38098050797401062</v>
      </c>
      <c r="U406" s="104">
        <f t="shared" si="262"/>
        <v>267</v>
      </c>
      <c r="V406" s="151">
        <v>24</v>
      </c>
      <c r="W406" s="109">
        <f t="shared" si="263"/>
        <v>6.45</v>
      </c>
      <c r="X406" s="151">
        <v>14</v>
      </c>
      <c r="Y406" s="151">
        <f t="shared" si="264"/>
        <v>0.97568881685575359</v>
      </c>
      <c r="Z406" s="142">
        <f t="shared" si="265"/>
        <v>38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29</v>
      </c>
      <c r="Y408" s="151">
        <f t="shared" si="269"/>
        <v>2.0210696920583469</v>
      </c>
      <c r="Z408" s="142">
        <f t="shared" si="270"/>
        <v>29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5</v>
      </c>
      <c r="Y409" s="151">
        <f t="shared" si="269"/>
        <v>0.34846029173419774</v>
      </c>
      <c r="Z409" s="142">
        <f t="shared" si="270"/>
        <v>5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13</v>
      </c>
      <c r="Y410" s="151">
        <f t="shared" si="269"/>
        <v>0.90599675850891404</v>
      </c>
      <c r="Z410" s="142">
        <f t="shared" si="270"/>
        <v>13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2</v>
      </c>
      <c r="Y414" s="151">
        <f t="shared" ref="Y414:Y420" si="274">X414/$X$68</f>
        <v>0.13938411669367909</v>
      </c>
      <c r="Z414" s="142">
        <f t="shared" ref="Z414:Z420" si="275">V414+X414</f>
        <v>5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218</v>
      </c>
      <c r="R415" s="109">
        <f t="shared" si="230"/>
        <v>0.27025312806319551</v>
      </c>
      <c r="S415" s="151">
        <v>85</v>
      </c>
      <c r="T415" s="109">
        <f t="shared" si="271"/>
        <v>0.71962984839535338</v>
      </c>
      <c r="U415" s="104">
        <f t="shared" si="272"/>
        <v>303</v>
      </c>
      <c r="V415" s="151">
        <v>0</v>
      </c>
      <c r="W415" s="109">
        <f t="shared" si="273"/>
        <v>0</v>
      </c>
      <c r="X415" s="151">
        <v>10</v>
      </c>
      <c r="Y415" s="151">
        <f t="shared" si="274"/>
        <v>0.69692058346839547</v>
      </c>
      <c r="Z415" s="142">
        <f t="shared" si="275"/>
        <v>10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1</v>
      </c>
      <c r="Y417" s="151">
        <f t="shared" si="274"/>
        <v>6.9692058346839544E-2</v>
      </c>
      <c r="Z417" s="142">
        <f t="shared" si="275"/>
        <v>1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6</v>
      </c>
      <c r="Y420" s="151">
        <f t="shared" si="274"/>
        <v>0.41815235008103724</v>
      </c>
      <c r="Z420" s="142">
        <f t="shared" si="275"/>
        <v>6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13</v>
      </c>
      <c r="Y423" s="151">
        <f t="shared" si="280"/>
        <v>0.90599675850891404</v>
      </c>
      <c r="Z423" s="142">
        <f t="shared" si="281"/>
        <v>13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20</v>
      </c>
      <c r="Y424" s="151">
        <f t="shared" si="280"/>
        <v>1.3938411669367909</v>
      </c>
      <c r="Z424" s="142">
        <f t="shared" si="281"/>
        <v>22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0</v>
      </c>
      <c r="Y428" s="151">
        <f t="shared" ref="Y428:Y434" si="285">X428/$X$68</f>
        <v>0</v>
      </c>
      <c r="Z428" s="142">
        <f t="shared" ref="Z428:Z434" si="286">V428+X428</f>
        <v>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853</v>
      </c>
      <c r="R429" s="109">
        <f t="shared" si="276"/>
        <v>1.0574583405408522</v>
      </c>
      <c r="S429" s="151">
        <v>188</v>
      </c>
      <c r="T429" s="109">
        <f t="shared" si="282"/>
        <v>1.5916518999803111</v>
      </c>
      <c r="U429" s="104">
        <f t="shared" si="283"/>
        <v>1041</v>
      </c>
      <c r="V429" s="151">
        <v>17</v>
      </c>
      <c r="W429" s="109">
        <f t="shared" si="284"/>
        <v>4.5687499999999996</v>
      </c>
      <c r="X429" s="151">
        <v>32</v>
      </c>
      <c r="Y429" s="151">
        <f t="shared" si="285"/>
        <v>2.2301458670988654</v>
      </c>
      <c r="Z429" s="142">
        <f t="shared" si="286"/>
        <v>49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1209</v>
      </c>
      <c r="R431" s="109">
        <f t="shared" si="276"/>
        <v>1.4987891368275386</v>
      </c>
      <c r="S431" s="151">
        <v>315</v>
      </c>
      <c r="T431" s="109">
        <f t="shared" si="282"/>
        <v>2.6668635558180744</v>
      </c>
      <c r="U431" s="104">
        <f t="shared" si="283"/>
        <v>1524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3</v>
      </c>
      <c r="Y434" s="151">
        <f t="shared" si="285"/>
        <v>0.20907617504051862</v>
      </c>
      <c r="Z434" s="142">
        <f t="shared" si="286"/>
        <v>3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20</v>
      </c>
      <c r="Y435" s="151">
        <f t="shared" ref="Y435:Y438" si="290">X435/$X$68</f>
        <v>1.3938411669367909</v>
      </c>
      <c r="Z435" s="142">
        <f t="shared" ref="Z435:Z438" si="291">V435+X435</f>
        <v>21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0</v>
      </c>
      <c r="W436" s="109">
        <f t="shared" si="289"/>
        <v>0</v>
      </c>
      <c r="X436" s="151">
        <v>19</v>
      </c>
      <c r="Y436" s="151">
        <f t="shared" si="290"/>
        <v>1.3241491085899513</v>
      </c>
      <c r="Z436" s="142">
        <f t="shared" si="291"/>
        <v>19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15</v>
      </c>
      <c r="Y438" s="151">
        <f t="shared" si="290"/>
        <v>1.045380875202593</v>
      </c>
      <c r="Z438" s="142">
        <f t="shared" si="291"/>
        <v>19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4</v>
      </c>
      <c r="Y441" s="151">
        <f t="shared" si="295"/>
        <v>0.27876823338735818</v>
      </c>
      <c r="Z441" s="142">
        <f t="shared" si="296"/>
        <v>4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252</v>
      </c>
      <c r="R442" s="109">
        <f t="shared" ref="R442:R457" si="297">Q442/Q$68</f>
        <v>0.31240269849507007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335</v>
      </c>
      <c r="V442" s="151">
        <v>0</v>
      </c>
      <c r="W442" s="109">
        <f t="shared" ref="W442:W457" si="300">V442/$V$68</f>
        <v>0</v>
      </c>
      <c r="X442" s="151">
        <v>4</v>
      </c>
      <c r="Y442" s="151">
        <f t="shared" ref="Y442:Y457" si="301">X442/$X$68</f>
        <v>0.27876823338735818</v>
      </c>
      <c r="Z442" s="142">
        <f t="shared" ref="Z442:Z457" si="302">V442+X442</f>
        <v>4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10</v>
      </c>
      <c r="Y443" s="151">
        <f t="shared" si="301"/>
        <v>0.69692058346839547</v>
      </c>
      <c r="Z443" s="142">
        <f t="shared" si="302"/>
        <v>10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12</v>
      </c>
      <c r="Y444" s="151">
        <f t="shared" si="301"/>
        <v>0.83630470016207448</v>
      </c>
      <c r="Z444" s="142">
        <f t="shared" si="302"/>
        <v>23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2</v>
      </c>
      <c r="Y445" s="151">
        <f t="shared" si="301"/>
        <v>0.13938411669367909</v>
      </c>
      <c r="Z445" s="142">
        <f t="shared" si="302"/>
        <v>2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7</v>
      </c>
      <c r="Y448" s="151">
        <f t="shared" si="301"/>
        <v>0.4878444084278768</v>
      </c>
      <c r="Z448" s="142">
        <f t="shared" si="302"/>
        <v>7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5</v>
      </c>
      <c r="Y449" s="151">
        <f t="shared" si="301"/>
        <v>0.34846029173419774</v>
      </c>
      <c r="Z449" s="142">
        <f t="shared" si="302"/>
        <v>7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18</v>
      </c>
      <c r="Y450" s="151">
        <f t="shared" si="301"/>
        <v>1.2544570502431118</v>
      </c>
      <c r="Z450" s="142">
        <f t="shared" si="302"/>
        <v>19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1</v>
      </c>
      <c r="Y451" s="151">
        <f t="shared" si="301"/>
        <v>6.9692058346839544E-2</v>
      </c>
      <c r="Z451" s="142">
        <f t="shared" si="302"/>
        <v>1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9</v>
      </c>
      <c r="Y457" s="151">
        <f t="shared" si="301"/>
        <v>0.62722852512155591</v>
      </c>
      <c r="Z457" s="142">
        <f t="shared" si="302"/>
        <v>12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8</v>
      </c>
      <c r="Y458" s="151">
        <f t="shared" ref="Y458:Y464" si="307">X458/$X$68</f>
        <v>0.55753646677471635</v>
      </c>
      <c r="Z458" s="142">
        <f t="shared" ref="Z458:Z464" si="308">V458+X458</f>
        <v>8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11</v>
      </c>
      <c r="Y459" s="151">
        <f t="shared" si="307"/>
        <v>0.76661264181523503</v>
      </c>
      <c r="Z459" s="142">
        <f t="shared" si="308"/>
        <v>11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18</v>
      </c>
      <c r="Y462" s="151">
        <f t="shared" si="307"/>
        <v>1.2544570502431118</v>
      </c>
      <c r="Z462" s="142">
        <f t="shared" si="308"/>
        <v>27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1637</v>
      </c>
      <c r="R463" s="109">
        <f t="shared" si="303"/>
        <v>2.0293778469699593</v>
      </c>
      <c r="S463" s="151">
        <v>438</v>
      </c>
      <c r="T463" s="109">
        <f t="shared" si="304"/>
        <v>3.7082102776137034</v>
      </c>
      <c r="U463" s="104">
        <f t="shared" si="305"/>
        <v>2075</v>
      </c>
      <c r="V463" s="151">
        <v>0</v>
      </c>
      <c r="W463" s="109">
        <f t="shared" si="306"/>
        <v>0</v>
      </c>
      <c r="X463" s="151">
        <v>7</v>
      </c>
      <c r="Y463" s="151">
        <f t="shared" si="307"/>
        <v>0.4878444084278768</v>
      </c>
      <c r="Z463" s="142">
        <f t="shared" si="308"/>
        <v>7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2195</v>
      </c>
      <c r="R464" s="109">
        <f t="shared" si="303"/>
        <v>2.7211266793519</v>
      </c>
      <c r="S464" s="151">
        <v>274</v>
      </c>
      <c r="T464" s="109">
        <f t="shared" si="304"/>
        <v>2.3197479818861981</v>
      </c>
      <c r="U464" s="104">
        <f t="shared" si="305"/>
        <v>2469</v>
      </c>
      <c r="V464" s="151">
        <v>1</v>
      </c>
      <c r="W464" s="109">
        <f t="shared" si="306"/>
        <v>0.26874999999999999</v>
      </c>
      <c r="X464" s="151">
        <v>6</v>
      </c>
      <c r="Y464" s="151">
        <f t="shared" si="307"/>
        <v>0.41815235008103724</v>
      </c>
      <c r="Z464" s="142">
        <f t="shared" si="308"/>
        <v>7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4</v>
      </c>
      <c r="Y465" s="151">
        <f t="shared" ref="Y465:Y470" si="313">X465/$X$68</f>
        <v>0.27876823338735818</v>
      </c>
      <c r="Z465" s="142">
        <f t="shared" ref="Z465:Z470" si="314">V465+X465</f>
        <v>5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368</v>
      </c>
      <c r="R469" s="109">
        <f t="shared" si="309"/>
        <v>0.45620711526264202</v>
      </c>
      <c r="S469" s="151">
        <v>70</v>
      </c>
      <c r="T469" s="109">
        <f t="shared" si="310"/>
        <v>0.59263634573734991</v>
      </c>
      <c r="U469" s="104">
        <f t="shared" si="311"/>
        <v>438</v>
      </c>
      <c r="V469" s="151">
        <v>21</v>
      </c>
      <c r="W469" s="109">
        <f t="shared" si="312"/>
        <v>5.6437499999999998</v>
      </c>
      <c r="X469" s="151">
        <v>13</v>
      </c>
      <c r="Y469" s="151">
        <f t="shared" si="313"/>
        <v>0.90599675850891404</v>
      </c>
      <c r="Z469" s="142">
        <f t="shared" si="314"/>
        <v>34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11</v>
      </c>
      <c r="Y470" s="151">
        <f t="shared" si="313"/>
        <v>0.76661264181523503</v>
      </c>
      <c r="Z470" s="142">
        <f t="shared" si="314"/>
        <v>23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18</v>
      </c>
      <c r="Y471" s="151">
        <f t="shared" ref="Y471" si="319">X471/$X$68</f>
        <v>1.2544570502431118</v>
      </c>
      <c r="Z471" s="142">
        <f t="shared" ref="Z471" si="320">V471+X471</f>
        <v>19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5</v>
      </c>
      <c r="Y473" s="151">
        <f t="shared" si="325"/>
        <v>0.34846029173419774</v>
      </c>
      <c r="Z473" s="142">
        <f t="shared" si="326"/>
        <v>5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14</v>
      </c>
      <c r="Y476" s="151">
        <f t="shared" si="325"/>
        <v>0.97568881685575359</v>
      </c>
      <c r="Z476" s="142">
        <f t="shared" si="326"/>
        <v>14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380</v>
      </c>
      <c r="R477" s="109">
        <f t="shared" ref="R477:R478" si="327">Q477/Q$68</f>
        <v>0.47108343423859772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499</v>
      </c>
      <c r="V477" s="151">
        <v>0</v>
      </c>
      <c r="W477" s="109">
        <f t="shared" ref="W477:W478" si="330">V477/$V$68</f>
        <v>0</v>
      </c>
      <c r="X477" s="151">
        <v>21</v>
      </c>
      <c r="Y477" s="151">
        <f t="shared" ref="Y477:Y478" si="331">X477/$X$68</f>
        <v>1.4635332252836304</v>
      </c>
      <c r="Z477" s="142">
        <f t="shared" ref="Z477:Z478" si="332">V477+X477</f>
        <v>21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10</v>
      </c>
      <c r="Y478" s="151">
        <f t="shared" si="331"/>
        <v>0.69692058346839547</v>
      </c>
      <c r="Z478" s="142">
        <f t="shared" si="332"/>
        <v>10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11</v>
      </c>
      <c r="Y479" s="151">
        <f t="shared" ref="Y479:Y484" si="337">X479/$X$68</f>
        <v>0.76661264181523503</v>
      </c>
      <c r="Z479" s="142">
        <f t="shared" ref="Z479:Z484" si="338">V479+X479</f>
        <v>11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14</v>
      </c>
      <c r="Y480" s="151">
        <f t="shared" si="337"/>
        <v>0.97568881685575359</v>
      </c>
      <c r="Z480" s="142">
        <f t="shared" si="338"/>
        <v>14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15</v>
      </c>
      <c r="Y483" s="151">
        <f t="shared" si="337"/>
        <v>1.045380875202593</v>
      </c>
      <c r="Z483" s="142">
        <f t="shared" si="338"/>
        <v>16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865</v>
      </c>
      <c r="R484" s="109">
        <f t="shared" si="333"/>
        <v>1.072334659516808</v>
      </c>
      <c r="S484" s="151">
        <v>133</v>
      </c>
      <c r="T484" s="109">
        <f t="shared" si="334"/>
        <v>1.1260090569009646</v>
      </c>
      <c r="U484" s="104">
        <f t="shared" si="335"/>
        <v>998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515</v>
      </c>
      <c r="R485" s="109">
        <f t="shared" ref="R485" si="339">Q485/Q$68</f>
        <v>0.63844202271809958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610</v>
      </c>
      <c r="V485" s="151">
        <v>0</v>
      </c>
      <c r="W485" s="109">
        <f t="shared" ref="W485" si="342">V485/$V$68</f>
        <v>0</v>
      </c>
      <c r="X485" s="151">
        <v>12</v>
      </c>
      <c r="Y485" s="151">
        <f t="shared" ref="Y485" si="343">X485/$X$68</f>
        <v>0.83630470016207448</v>
      </c>
      <c r="Z485" s="142">
        <f t="shared" ref="Z485" si="344">V485+X485</f>
        <v>12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16</v>
      </c>
      <c r="Y486" s="151">
        <f t="shared" ref="Y486:Y491" si="349">X486/$X$68</f>
        <v>1.1150729335494327</v>
      </c>
      <c r="Z486" s="142">
        <f t="shared" ref="Z486:Z491" si="350">V486+X486</f>
        <v>16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11</v>
      </c>
      <c r="Y487" s="151">
        <f t="shared" si="349"/>
        <v>0.76661264181523503</v>
      </c>
      <c r="Z487" s="142">
        <f t="shared" si="350"/>
        <v>11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24</v>
      </c>
      <c r="Y491" s="151">
        <f t="shared" si="349"/>
        <v>1.672609400324149</v>
      </c>
      <c r="Z491" s="142">
        <f t="shared" si="350"/>
        <v>24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2023</v>
      </c>
      <c r="R493" s="109">
        <f t="shared" ref="R493:R497" si="357">Q493/Q$68</f>
        <v>2.5078994406965349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2408</v>
      </c>
      <c r="V493" s="151">
        <v>0</v>
      </c>
      <c r="W493" s="109">
        <f t="shared" ref="W493:W497" si="360">V493/$V$68</f>
        <v>0</v>
      </c>
      <c r="X493" s="151">
        <v>16</v>
      </c>
      <c r="Y493" s="151">
        <f t="shared" ref="Y493:Y497" si="361">X493/$X$68</f>
        <v>1.1150729335494327</v>
      </c>
      <c r="Z493" s="142">
        <f t="shared" ref="Z493:Z497" si="362">V493+X493</f>
        <v>16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20</v>
      </c>
      <c r="Y498" s="151">
        <f>X498/$X$68</f>
        <v>1.3938411669367909</v>
      </c>
      <c r="Z498" s="142">
        <f>V498+X498</f>
        <v>21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19</v>
      </c>
      <c r="Y499" s="151">
        <f>X499/$X$68</f>
        <v>1.3241491085899513</v>
      </c>
      <c r="Z499" s="142">
        <f>V499+X499</f>
        <v>19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13</v>
      </c>
      <c r="Y500" s="151">
        <f t="shared" ref="Y500:Y506" si="367">X500/$X$68</f>
        <v>0.90599675850891404</v>
      </c>
      <c r="Z500" s="142">
        <f t="shared" ref="Z500:Z506" si="368">V500+X500</f>
        <v>34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20</v>
      </c>
      <c r="Y504" s="151">
        <f t="shared" si="367"/>
        <v>1.3938411669367909</v>
      </c>
      <c r="Z504" s="142">
        <f t="shared" si="368"/>
        <v>20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8</v>
      </c>
      <c r="Y505" s="151">
        <f t="shared" si="367"/>
        <v>0.55753646677471635</v>
      </c>
      <c r="Z505" s="142">
        <f t="shared" si="368"/>
        <v>8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3</v>
      </c>
      <c r="Y506" s="151">
        <f t="shared" si="367"/>
        <v>0.20907617504051862</v>
      </c>
      <c r="Z506" s="142">
        <f t="shared" si="368"/>
        <v>3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490</v>
      </c>
      <c r="R507" s="109">
        <f t="shared" ref="R507:R511" si="369">Q507/Q$68</f>
        <v>0.60744969151819184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553</v>
      </c>
      <c r="V507" s="151">
        <v>0</v>
      </c>
      <c r="W507" s="109">
        <f t="shared" ref="W507:W511" si="372">V507/$V$68</f>
        <v>0</v>
      </c>
      <c r="X507" s="151">
        <v>6</v>
      </c>
      <c r="Y507" s="151">
        <f t="shared" ref="Y507:Y511" si="373">X507/$X$68</f>
        <v>0.41815235008103724</v>
      </c>
      <c r="Z507" s="142">
        <f t="shared" ref="Z507:Z511" si="374">V507+X507</f>
        <v>6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12</v>
      </c>
      <c r="Y508" s="151">
        <f t="shared" si="373"/>
        <v>0.83630470016207448</v>
      </c>
      <c r="Z508" s="142">
        <f t="shared" si="374"/>
        <v>13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6</v>
      </c>
      <c r="Y512" s="151">
        <f t="shared" ref="Y512:Y513" si="379">X512/$X$68</f>
        <v>0.41815235008103724</v>
      </c>
      <c r="Z512" s="142">
        <f t="shared" ref="Z512:Z520" si="380">V512+X512</f>
        <v>6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69</v>
      </c>
      <c r="Y513" s="151">
        <f t="shared" si="379"/>
        <v>4.8087520259319287</v>
      </c>
      <c r="Z513" s="142">
        <f t="shared" si="380"/>
        <v>69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13</v>
      </c>
      <c r="Y514" s="328"/>
      <c r="Z514" s="142">
        <f t="shared" si="380"/>
        <v>19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8</v>
      </c>
      <c r="Y515" s="328"/>
      <c r="Z515" s="142">
        <f t="shared" si="380"/>
        <v>9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30</v>
      </c>
      <c r="Y518" s="328"/>
      <c r="Z518" s="142">
        <f t="shared" si="380"/>
        <v>38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1160</v>
      </c>
      <c r="R519" s="109">
        <f t="shared" si="381"/>
        <v>1.4380441676757194</v>
      </c>
      <c r="S519" s="151">
        <v>198</v>
      </c>
      <c r="T519" s="109">
        <f t="shared" si="382"/>
        <v>1.6763142350856468</v>
      </c>
      <c r="U519" s="104">
        <f t="shared" si="383"/>
        <v>1358</v>
      </c>
      <c r="V519" s="151">
        <v>1</v>
      </c>
      <c r="W519" s="109">
        <f t="shared" si="384"/>
        <v>0.26874999999999999</v>
      </c>
      <c r="X519" s="151">
        <v>28</v>
      </c>
      <c r="Y519" s="328"/>
      <c r="Z519" s="142">
        <f t="shared" si="380"/>
        <v>29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9</v>
      </c>
      <c r="Y521" s="328"/>
      <c r="Z521" s="142">
        <f t="shared" ref="Z521:Z527" si="393">V521+X521</f>
        <v>9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3</v>
      </c>
      <c r="Y522" s="328"/>
      <c r="Z522" s="142">
        <f t="shared" si="393"/>
        <v>3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1626</v>
      </c>
      <c r="R525" s="109">
        <f t="shared" si="389"/>
        <v>2.0157412212419996</v>
      </c>
      <c r="S525" s="151">
        <v>335</v>
      </c>
      <c r="T525" s="109">
        <f t="shared" si="390"/>
        <v>2.8361882260287459</v>
      </c>
      <c r="U525" s="104">
        <f t="shared" si="391"/>
        <v>1961</v>
      </c>
      <c r="V525" s="151">
        <v>0</v>
      </c>
      <c r="W525" s="109">
        <f t="shared" si="392"/>
        <v>0</v>
      </c>
      <c r="X525" s="151">
        <v>19</v>
      </c>
      <c r="Y525" s="328"/>
      <c r="Z525" s="142">
        <f t="shared" si="393"/>
        <v>19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18</v>
      </c>
      <c r="Y526" s="328"/>
      <c r="Z526" s="142">
        <f t="shared" si="393"/>
        <v>20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38</v>
      </c>
      <c r="Y527" s="328"/>
      <c r="Z527" s="142">
        <f t="shared" si="393"/>
        <v>38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13</v>
      </c>
      <c r="Y529" s="328"/>
      <c r="Z529" s="142">
        <f t="shared" si="398"/>
        <v>13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20</v>
      </c>
      <c r="Y532" s="328"/>
      <c r="Z532" s="142">
        <f t="shared" si="398"/>
        <v>20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29</v>
      </c>
      <c r="Y534" s="328"/>
      <c r="Z534" s="142">
        <f t="shared" si="398"/>
        <v>32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10</v>
      </c>
      <c r="Y539" s="328"/>
      <c r="Z539" s="142">
        <f t="shared" si="403"/>
        <v>30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27</v>
      </c>
      <c r="Y540" s="328"/>
      <c r="Z540" s="142">
        <f t="shared" si="403"/>
        <v>27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18</v>
      </c>
      <c r="Y541" s="328"/>
      <c r="Z541" s="142">
        <f t="shared" si="403"/>
        <v>18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772</v>
      </c>
      <c r="R542" s="109">
        <f t="shared" ref="R542:R547" si="404">Q542/Q$68</f>
        <v>0.9570431874531512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907</v>
      </c>
      <c r="V542" s="151">
        <v>0</v>
      </c>
      <c r="W542" s="109">
        <f t="shared" ref="W542:W547" si="407">V542/$V$68</f>
        <v>0</v>
      </c>
      <c r="X542" s="151">
        <v>10</v>
      </c>
      <c r="Y542" s="328"/>
      <c r="Z542" s="142">
        <f t="shared" ref="Z542:Z547" si="408">V542+X542</f>
        <v>10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15</v>
      </c>
      <c r="Y543" s="328"/>
      <c r="Z543" s="142">
        <f t="shared" si="408"/>
        <v>15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902</v>
      </c>
      <c r="R546" s="109">
        <f t="shared" si="404"/>
        <v>1.1182033096926713</v>
      </c>
      <c r="S546" s="151">
        <v>140</v>
      </c>
      <c r="T546" s="109">
        <f t="shared" si="405"/>
        <v>1.1852726914746998</v>
      </c>
      <c r="U546" s="104">
        <f t="shared" si="406"/>
        <v>1042</v>
      </c>
      <c r="V546" s="151">
        <v>0</v>
      </c>
      <c r="W546" s="109">
        <f t="shared" si="407"/>
        <v>0</v>
      </c>
      <c r="X546" s="151">
        <v>14</v>
      </c>
      <c r="Y546" s="328"/>
      <c r="Z546" s="142">
        <f t="shared" si="408"/>
        <v>14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16</v>
      </c>
      <c r="Y547" s="328"/>
      <c r="Z547" s="142">
        <f t="shared" si="408"/>
        <v>17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22</v>
      </c>
      <c r="Y548" s="328"/>
      <c r="Z548" s="142">
        <f t="shared" ref="Z548" si="413">V548+X548</f>
        <v>27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16</v>
      </c>
      <c r="Y549" s="328"/>
      <c r="Z549" s="142">
        <f t="shared" ref="Z549:Z554" si="418">V549+X549</f>
        <v>16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11</v>
      </c>
      <c r="Y550" s="328"/>
      <c r="Z550" s="142">
        <f t="shared" si="418"/>
        <v>11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12</v>
      </c>
      <c r="Y553" s="328"/>
      <c r="Z553" s="142">
        <f t="shared" si="418"/>
        <v>12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26</v>
      </c>
      <c r="Y554" s="328"/>
      <c r="Z554" s="142">
        <f t="shared" si="418"/>
        <v>26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9</v>
      </c>
      <c r="Y555" s="328"/>
      <c r="Z555" s="142">
        <f t="shared" ref="Z555" si="423">V555+X555</f>
        <v>9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9</v>
      </c>
      <c r="Y556" s="328"/>
      <c r="Z556" s="142">
        <f t="shared" ref="Z556:Z561" si="428">V556+X556</f>
        <v>9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13</v>
      </c>
      <c r="Y557" s="328"/>
      <c r="Z557" s="142">
        <f t="shared" si="428"/>
        <v>13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11</v>
      </c>
      <c r="Y561" s="328"/>
      <c r="Z561" s="142">
        <f t="shared" si="428"/>
        <v>12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3</v>
      </c>
      <c r="Y567" s="328"/>
      <c r="Z567" s="142">
        <f t="shared" si="438"/>
        <v>8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2</v>
      </c>
      <c r="Y569" s="328"/>
      <c r="Z569" s="142">
        <f t="shared" si="438"/>
        <v>7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1</v>
      </c>
      <c r="Y570" s="328"/>
      <c r="Z570" s="142">
        <f t="shared" ref="Z570:Z576" si="443">V570+X570</f>
        <v>1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7</v>
      </c>
      <c r="Y575" s="328"/>
      <c r="Z575" s="142">
        <f t="shared" si="443"/>
        <v>7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7</v>
      </c>
      <c r="Y577" s="328"/>
      <c r="Z577" s="142">
        <f t="shared" ref="Z577:Z583" si="448">V577+X577</f>
        <v>7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332</v>
      </c>
      <c r="R578" s="109">
        <f t="shared" si="444"/>
        <v>0.41157815833477485</v>
      </c>
      <c r="S578" s="151">
        <v>71</v>
      </c>
      <c r="T578" s="109">
        <f t="shared" si="445"/>
        <v>0.60110257924788346</v>
      </c>
      <c r="U578" s="104">
        <f t="shared" si="446"/>
        <v>403</v>
      </c>
      <c r="V578" s="151">
        <v>0</v>
      </c>
      <c r="W578" s="109">
        <f t="shared" si="447"/>
        <v>0</v>
      </c>
      <c r="X578" s="151">
        <v>2</v>
      </c>
      <c r="Y578" s="328"/>
      <c r="Z578" s="142">
        <f t="shared" si="448"/>
        <v>2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704</v>
      </c>
      <c r="R581" s="109">
        <f t="shared" si="444"/>
        <v>0.87274404658940208</v>
      </c>
      <c r="S581" s="151">
        <v>70</v>
      </c>
      <c r="T581" s="109">
        <f t="shared" si="445"/>
        <v>0.59263634573734991</v>
      </c>
      <c r="U581" s="104">
        <f t="shared" si="446"/>
        <v>774</v>
      </c>
      <c r="V581" s="151">
        <v>0</v>
      </c>
      <c r="W581" s="109">
        <f t="shared" si="447"/>
        <v>0</v>
      </c>
      <c r="X581" s="151">
        <v>19</v>
      </c>
      <c r="Y581" s="328"/>
      <c r="Z581" s="142">
        <f t="shared" si="448"/>
        <v>19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805</v>
      </c>
      <c r="R582" s="109">
        <f t="shared" si="444"/>
        <v>0.99795306463702937</v>
      </c>
      <c r="S582" s="151">
        <v>134</v>
      </c>
      <c r="T582" s="109">
        <f t="shared" si="445"/>
        <v>1.1344752904114983</v>
      </c>
      <c r="U582" s="104">
        <f t="shared" si="446"/>
        <v>939</v>
      </c>
      <c r="V582" s="151">
        <v>4</v>
      </c>
      <c r="W582" s="109">
        <f t="shared" si="447"/>
        <v>1.075</v>
      </c>
      <c r="X582" s="151">
        <v>6</v>
      </c>
      <c r="Y582" s="328"/>
      <c r="Z582" s="142">
        <f t="shared" si="448"/>
        <v>10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0</v>
      </c>
      <c r="W583" s="109">
        <f t="shared" si="447"/>
        <v>0</v>
      </c>
      <c r="X583" s="151">
        <v>12</v>
      </c>
      <c r="Y583" s="328"/>
      <c r="Z583" s="142">
        <f t="shared" si="448"/>
        <v>12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2</v>
      </c>
      <c r="Y584" s="328"/>
      <c r="Z584" s="142">
        <f t="shared" ref="Z584:Z590" si="453">V584+X584</f>
        <v>2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6</v>
      </c>
      <c r="Y585" s="328"/>
      <c r="Z585" s="142">
        <f t="shared" si="453"/>
        <v>6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9</v>
      </c>
      <c r="Y588" s="328"/>
      <c r="Z588" s="142">
        <f t="shared" si="453"/>
        <v>14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18</v>
      </c>
      <c r="Y589" s="328"/>
      <c r="Z589" s="142">
        <f t="shared" si="453"/>
        <v>19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3</v>
      </c>
      <c r="Y590" s="328"/>
      <c r="Z590" s="142">
        <f t="shared" si="453"/>
        <v>3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0</v>
      </c>
      <c r="Y591" s="328"/>
      <c r="Z591" s="142">
        <f t="shared" ref="Z591:Z596" si="458">V591+X591</f>
        <v>5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12</v>
      </c>
      <c r="Y596" s="328"/>
      <c r="Z596" s="142">
        <f t="shared" si="458"/>
        <v>13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1</v>
      </c>
      <c r="Y598" s="328"/>
      <c r="Z598" s="142">
        <f t="shared" ref="Z598:Z604" si="468">V598+X598</f>
        <v>1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168</v>
      </c>
      <c r="R599" s="109">
        <f t="shared" si="464"/>
        <v>0.20826846566338006</v>
      </c>
      <c r="S599" s="151">
        <v>45</v>
      </c>
      <c r="T599" s="109">
        <f t="shared" si="465"/>
        <v>0.38098050797401062</v>
      </c>
      <c r="U599" s="104">
        <f t="shared" si="466"/>
        <v>213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5</v>
      </c>
      <c r="Y602" s="328"/>
      <c r="Z602" s="142">
        <f t="shared" si="468"/>
        <v>5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1</v>
      </c>
      <c r="Y603" s="328"/>
      <c r="Z603" s="142">
        <f t="shared" si="468"/>
        <v>1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271</v>
      </c>
      <c r="R604" s="109">
        <f t="shared" si="464"/>
        <v>0.33595687020699994</v>
      </c>
      <c r="S604" s="151">
        <v>85</v>
      </c>
      <c r="T604" s="109">
        <f t="shared" si="465"/>
        <v>0.71962984839535338</v>
      </c>
      <c r="U604" s="104">
        <f t="shared" si="466"/>
        <v>356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0</v>
      </c>
      <c r="Y605" s="328"/>
      <c r="Z605" s="142">
        <f t="shared" ref="Z605:Z611" si="473">V605+X605</f>
        <v>0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8</v>
      </c>
      <c r="Y606" s="328"/>
      <c r="Z606" s="142">
        <f t="shared" si="473"/>
        <v>8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4</v>
      </c>
      <c r="Y609" s="328"/>
      <c r="Z609" s="142">
        <f t="shared" si="473"/>
        <v>4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12</v>
      </c>
      <c r="Y610" s="328"/>
      <c r="Z610" s="142">
        <f t="shared" si="473"/>
        <v>12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6</v>
      </c>
      <c r="Y611" s="328"/>
      <c r="Z611" s="142">
        <f t="shared" si="473"/>
        <v>8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467</v>
      </c>
      <c r="R613" s="109">
        <f t="shared" si="474"/>
        <v>0.57893674681427665</v>
      </c>
      <c r="S613" s="151">
        <v>123</v>
      </c>
      <c r="T613" s="109">
        <f t="shared" si="475"/>
        <v>1.0413467217956291</v>
      </c>
      <c r="U613" s="104">
        <f t="shared" si="476"/>
        <v>590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880</v>
      </c>
      <c r="R616" s="109">
        <f t="shared" si="474"/>
        <v>1.0909300582367527</v>
      </c>
      <c r="S616" s="151">
        <v>293</v>
      </c>
      <c r="T616" s="109">
        <f t="shared" si="475"/>
        <v>2.4806064185863357</v>
      </c>
      <c r="U616" s="104">
        <f t="shared" si="476"/>
        <v>1173</v>
      </c>
      <c r="V616" s="151">
        <v>0</v>
      </c>
      <c r="W616" s="109">
        <f t="shared" si="477"/>
        <v>0</v>
      </c>
      <c r="X616" s="151">
        <v>17</v>
      </c>
      <c r="Y616" s="328"/>
      <c r="Z616" s="142">
        <f t="shared" si="478"/>
        <v>17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9</v>
      </c>
      <c r="Y617" s="328"/>
      <c r="Z617" s="142">
        <f t="shared" si="478"/>
        <v>9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34</v>
      </c>
      <c r="Y618" s="328"/>
      <c r="Z618" s="142">
        <f t="shared" ref="Z618" si="483">V618+X618</f>
        <v>35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4</v>
      </c>
      <c r="Y619" s="328"/>
      <c r="Z619" s="142">
        <f t="shared" ref="Z619:Z625" si="488">V619+X619</f>
        <v>9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15</v>
      </c>
      <c r="Y623" s="328"/>
      <c r="Z623" s="142">
        <f t="shared" si="488"/>
        <v>16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9</v>
      </c>
      <c r="Y624" s="328"/>
      <c r="Z624" s="142">
        <f t="shared" si="488"/>
        <v>9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7</v>
      </c>
      <c r="Y625" s="328"/>
      <c r="Z625" s="142">
        <f t="shared" si="488"/>
        <v>7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7</v>
      </c>
      <c r="Y627" s="328"/>
      <c r="Z627" s="142">
        <f t="shared" si="493"/>
        <v>8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3</v>
      </c>
      <c r="Y630" s="328"/>
      <c r="Z630" s="142">
        <f t="shared" si="493"/>
        <v>3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744</v>
      </c>
      <c r="R631" s="109">
        <f t="shared" ref="R631" si="494">Q631/Q$68</f>
        <v>0.92233177650925446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808</v>
      </c>
      <c r="V631" s="151">
        <v>0</v>
      </c>
      <c r="W631" s="109">
        <f t="shared" ref="W631" si="497">V631/$V$68</f>
        <v>0</v>
      </c>
      <c r="X631" s="151">
        <v>14</v>
      </c>
      <c r="Y631" s="328"/>
      <c r="Z631" s="142">
        <f t="shared" ref="Z631" si="498">V631+X631</f>
        <v>14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384</v>
      </c>
      <c r="R632" s="109">
        <f t="shared" ref="R632" si="499">Q632/Q$68</f>
        <v>0.47604220723058299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474</v>
      </c>
      <c r="V632" s="151">
        <v>0</v>
      </c>
      <c r="W632" s="109">
        <f t="shared" ref="W632" si="502">V632/$V$68</f>
        <v>0</v>
      </c>
      <c r="X632" s="151">
        <v>2</v>
      </c>
      <c r="Y632" s="328"/>
      <c r="Z632" s="142">
        <f t="shared" ref="Z632" si="503">V632+X632</f>
        <v>2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0</v>
      </c>
      <c r="Y633" s="328"/>
      <c r="Z633" s="142">
        <f t="shared" ref="Z633:Z639" si="508">V633+X633</f>
        <v>0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7</v>
      </c>
      <c r="Y634" s="328"/>
      <c r="Z634" s="142">
        <f t="shared" si="508"/>
        <v>8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11</v>
      </c>
      <c r="Y637" s="328"/>
      <c r="Z637" s="142">
        <f t="shared" si="508"/>
        <v>21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1</v>
      </c>
      <c r="Y638" s="328"/>
      <c r="Z638" s="142">
        <f t="shared" si="508"/>
        <v>1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11</v>
      </c>
      <c r="Y639" s="328"/>
      <c r="Z639" s="142">
        <f t="shared" si="508"/>
        <v>12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3</v>
      </c>
      <c r="Y640" s="328"/>
      <c r="Z640" s="142">
        <f t="shared" ref="Z640:Z646" si="513">V640+X640</f>
        <v>4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2</v>
      </c>
      <c r="Y641" s="328"/>
      <c r="Z641" s="142">
        <f t="shared" si="513"/>
        <v>4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5</v>
      </c>
      <c r="Y644" s="328"/>
      <c r="Z644" s="142">
        <f t="shared" si="513"/>
        <v>5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18</v>
      </c>
      <c r="Y645" s="328"/>
      <c r="Z645" s="142">
        <f t="shared" si="513"/>
        <v>19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6</v>
      </c>
      <c r="Y646" s="328"/>
      <c r="Z646" s="142">
        <f t="shared" si="513"/>
        <v>10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1123</v>
      </c>
      <c r="R647" s="109">
        <f t="shared" ref="R647:R653" si="514">Q647/Q$68</f>
        <v>1.392175517499856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1401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8</v>
      </c>
      <c r="Y648" s="328"/>
      <c r="Z648" s="142">
        <f t="shared" si="518"/>
        <v>15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4</v>
      </c>
      <c r="Y651" s="328"/>
      <c r="Z651" s="142">
        <f t="shared" si="518"/>
        <v>4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13</v>
      </c>
      <c r="Y653" s="328"/>
      <c r="Z653" s="142">
        <f t="shared" si="518"/>
        <v>13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341</v>
      </c>
      <c r="R654" s="109">
        <f t="shared" ref="R654:R659" si="519">Q654/Q$68</f>
        <v>0.42273539756674167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390</v>
      </c>
      <c r="V654" s="151">
        <v>0</v>
      </c>
      <c r="W654" s="109">
        <f t="shared" ref="W654:W659" si="522">V654/$V$68</f>
        <v>0</v>
      </c>
      <c r="X654" s="151">
        <v>6</v>
      </c>
      <c r="Y654" s="328"/>
      <c r="Z654" s="142">
        <f t="shared" ref="Z654:Z659" si="523">V654+X654</f>
        <v>6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7</v>
      </c>
      <c r="Y655" s="328"/>
      <c r="Z655" s="142">
        <f t="shared" si="523"/>
        <v>7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355</v>
      </c>
      <c r="R658" s="109">
        <f t="shared" si="519"/>
        <v>0.44009110303868998</v>
      </c>
      <c r="S658" s="151">
        <v>53</v>
      </c>
      <c r="T658" s="109">
        <f t="shared" si="520"/>
        <v>0.44871037605827918</v>
      </c>
      <c r="U658" s="104">
        <f t="shared" si="521"/>
        <v>408</v>
      </c>
      <c r="V658" s="151">
        <v>1</v>
      </c>
      <c r="W658" s="109">
        <f t="shared" si="522"/>
        <v>0.26874999999999999</v>
      </c>
      <c r="X658" s="151">
        <v>21</v>
      </c>
      <c r="Y658" s="328"/>
      <c r="Z658" s="142">
        <f t="shared" si="523"/>
        <v>22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5</v>
      </c>
      <c r="Y659" s="328"/>
      <c r="Z659" s="142">
        <f t="shared" si="523"/>
        <v>5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11</v>
      </c>
      <c r="Y660" s="328"/>
      <c r="Z660" s="142">
        <f t="shared" ref="Z660" si="528">V660+X660</f>
        <v>11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0</v>
      </c>
      <c r="R661" s="109">
        <f t="shared" ref="R661:R667" si="529">Q661/Q$68</f>
        <v>0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0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39</v>
      </c>
      <c r="Y662" s="328"/>
      <c r="Z662" s="142">
        <f t="shared" si="533"/>
        <v>55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4</v>
      </c>
      <c r="Y665" s="328"/>
      <c r="Z665" s="142">
        <f t="shared" si="533"/>
        <v>4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418</v>
      </c>
      <c r="R666" s="109">
        <f t="shared" si="529"/>
        <v>0.5181917776624575</v>
      </c>
      <c r="S666" s="151">
        <v>86</v>
      </c>
      <c r="T666" s="109">
        <f t="shared" si="530"/>
        <v>0.72809608190588693</v>
      </c>
      <c r="U666" s="104">
        <f t="shared" si="531"/>
        <v>504</v>
      </c>
      <c r="V666" s="151">
        <v>0</v>
      </c>
      <c r="W666" s="109">
        <f t="shared" si="532"/>
        <v>0</v>
      </c>
      <c r="X666" s="151">
        <v>27</v>
      </c>
      <c r="Y666" s="328"/>
      <c r="Z666" s="142">
        <f t="shared" si="533"/>
        <v>27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7</v>
      </c>
      <c r="Y667" s="328"/>
      <c r="Z667" s="142">
        <f t="shared" si="533"/>
        <v>8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502</v>
      </c>
      <c r="R668" s="109">
        <f t="shared" ref="R668:R674" si="534">Q668/Q$68</f>
        <v>0.62232601049414749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611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9</v>
      </c>
      <c r="Y673" s="328"/>
      <c r="Z673" s="142">
        <f t="shared" si="538"/>
        <v>9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839</v>
      </c>
      <c r="R674" s="109">
        <f t="shared" si="534"/>
        <v>1.040102635068904</v>
      </c>
      <c r="S674" s="151">
        <v>221</v>
      </c>
      <c r="T674" s="109">
        <f t="shared" si="535"/>
        <v>1.8710376058279188</v>
      </c>
      <c r="U674" s="104">
        <f t="shared" si="536"/>
        <v>1060</v>
      </c>
      <c r="V674" s="151">
        <v>4</v>
      </c>
      <c r="W674" s="109">
        <f t="shared" si="537"/>
        <v>1.075</v>
      </c>
      <c r="X674" s="151">
        <v>17</v>
      </c>
      <c r="Y674" s="328"/>
      <c r="Z674" s="142">
        <f t="shared" si="538"/>
        <v>21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17</v>
      </c>
      <c r="Y675" s="328"/>
      <c r="Z675" s="142">
        <f t="shared" ref="Z675:Z681" si="543">V675+X675</f>
        <v>17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18</v>
      </c>
      <c r="Y680" s="328"/>
      <c r="Z680" s="142">
        <f t="shared" si="543"/>
        <v>20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10</v>
      </c>
      <c r="Y681" s="328"/>
      <c r="Z681" s="142">
        <f t="shared" si="543"/>
        <v>11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8</v>
      </c>
      <c r="Y682" s="328"/>
      <c r="Z682" s="142">
        <f t="shared" ref="Z682:Z687" si="548">V682+X682</f>
        <v>8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12</v>
      </c>
      <c r="Y683" s="328"/>
      <c r="Z683" s="142">
        <f t="shared" si="548"/>
        <v>16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13</v>
      </c>
      <c r="Y686" s="328"/>
      <c r="Z686" s="142">
        <f t="shared" si="548"/>
        <v>14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13</v>
      </c>
      <c r="Y687" s="328"/>
      <c r="Z687" s="142">
        <f t="shared" si="548"/>
        <v>14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12</v>
      </c>
      <c r="Y688" s="328"/>
      <c r="Z688" s="142">
        <f>V688+X688</f>
        <v>41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383</v>
      </c>
      <c r="R689" s="109">
        <f t="shared" ref="R689:R695" si="549">Q689/Q$68</f>
        <v>0.47480251398258666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447</v>
      </c>
      <c r="V689" s="151">
        <v>2</v>
      </c>
      <c r="W689" s="109">
        <f t="shared" ref="W689:W695" si="552">V689/$V$68</f>
        <v>0.53749999999999998</v>
      </c>
      <c r="X689" s="151">
        <v>6</v>
      </c>
      <c r="Y689" s="328"/>
      <c r="Z689" s="142">
        <f t="shared" ref="Z689:Z695" si="553">V689+X689</f>
        <v>8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5</v>
      </c>
      <c r="Y690" s="328"/>
      <c r="Z690" s="142">
        <f t="shared" si="553"/>
        <v>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17</v>
      </c>
      <c r="Y693" s="328"/>
      <c r="Z693" s="142">
        <f t="shared" si="553"/>
        <v>17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515</v>
      </c>
      <c r="R694" s="109">
        <f t="shared" si="549"/>
        <v>0.63844202271809958</v>
      </c>
      <c r="S694" s="151">
        <v>159</v>
      </c>
      <c r="T694" s="109">
        <f t="shared" si="550"/>
        <v>1.3461311281748376</v>
      </c>
      <c r="U694" s="104">
        <f t="shared" si="551"/>
        <v>674</v>
      </c>
      <c r="V694" s="151">
        <v>0</v>
      </c>
      <c r="W694" s="109">
        <f t="shared" si="552"/>
        <v>0</v>
      </c>
      <c r="X694" s="151">
        <v>4</v>
      </c>
      <c r="Y694" s="328"/>
      <c r="Z694" s="142">
        <f t="shared" si="553"/>
        <v>4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13</v>
      </c>
      <c r="Y695" s="328"/>
      <c r="Z695" s="142">
        <f t="shared" si="553"/>
        <v>13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477</v>
      </c>
      <c r="R696" s="109">
        <f t="shared" ref="R696:R701" si="554">Q696/Q$68</f>
        <v>0.59133367929423974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586</v>
      </c>
      <c r="V696" s="151">
        <v>1</v>
      </c>
      <c r="W696" s="109">
        <f t="shared" ref="W696:W701" si="557">V696/$V$68</f>
        <v>0.26874999999999999</v>
      </c>
      <c r="X696" s="151">
        <v>13</v>
      </c>
      <c r="Y696" s="328"/>
      <c r="Z696" s="142">
        <f t="shared" ref="Z696:Z701" si="558">V696+X696</f>
        <v>14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09"/>
      <c r="D697" s="509"/>
      <c r="E697" s="509"/>
      <c r="F697" s="509"/>
      <c r="G697" s="509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16</v>
      </c>
      <c r="Y697" s="328"/>
      <c r="Z697" s="142">
        <f t="shared" si="558"/>
        <v>16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09"/>
      <c r="D698" s="509"/>
      <c r="E698" s="509"/>
      <c r="F698" s="509"/>
      <c r="G698" s="509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09"/>
      <c r="D699" s="509"/>
      <c r="E699" s="509"/>
      <c r="F699" s="509"/>
      <c r="G699" s="509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09"/>
      <c r="D700" s="509"/>
      <c r="E700" s="509"/>
      <c r="F700" s="509"/>
      <c r="G700" s="509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11</v>
      </c>
      <c r="Y700" s="328"/>
      <c r="Z700" s="142">
        <f t="shared" si="558"/>
        <v>11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09"/>
      <c r="D701" s="509"/>
      <c r="E701" s="509"/>
      <c r="F701" s="509"/>
      <c r="G701" s="509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9</v>
      </c>
      <c r="Y701" s="328"/>
      <c r="Z701" s="142">
        <f t="shared" si="558"/>
        <v>26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09"/>
      <c r="D702" s="509"/>
      <c r="E702" s="509"/>
      <c r="F702" s="509"/>
      <c r="G702" s="509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0"/>
      <c r="D703" s="510"/>
      <c r="E703" s="510"/>
      <c r="F703" s="510"/>
      <c r="G703" s="510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661</v>
      </c>
      <c r="R703" s="109">
        <f t="shared" ref="R703:R708" si="564">Q703/Q$68</f>
        <v>0.81943723692556081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820</v>
      </c>
      <c r="V703" s="151">
        <v>0</v>
      </c>
      <c r="W703" s="109">
        <f t="shared" ref="W703:W708" si="567">V703/$V$68</f>
        <v>0</v>
      </c>
      <c r="X703" s="151">
        <v>13</v>
      </c>
      <c r="Y703" s="328"/>
      <c r="Z703" s="142">
        <f t="shared" ref="Z703:Z708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0"/>
      <c r="D704" s="510"/>
      <c r="E704" s="510"/>
      <c r="F704" s="510"/>
      <c r="G704" s="510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647</v>
      </c>
      <c r="R704" s="109">
        <f t="shared" si="564"/>
        <v>0.8020815314536125</v>
      </c>
      <c r="S704" s="151">
        <v>175</v>
      </c>
      <c r="T704" s="109">
        <f t="shared" si="565"/>
        <v>1.4815908643433746</v>
      </c>
      <c r="U704" s="104">
        <f t="shared" si="566"/>
        <v>822</v>
      </c>
      <c r="V704" s="151">
        <v>0</v>
      </c>
      <c r="W704" s="109">
        <f t="shared" si="567"/>
        <v>0</v>
      </c>
      <c r="X704" s="151">
        <v>22</v>
      </c>
      <c r="Y704" s="328"/>
      <c r="Z704" s="142">
        <f t="shared" si="568"/>
        <v>22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0"/>
      <c r="D705" s="510"/>
      <c r="E705" s="510"/>
      <c r="F705" s="510"/>
      <c r="G705" s="510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0"/>
      <c r="D706" s="510"/>
      <c r="E706" s="510"/>
      <c r="F706" s="510"/>
      <c r="G706" s="510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0"/>
      <c r="D707" s="510"/>
      <c r="E707" s="510"/>
      <c r="F707" s="510"/>
      <c r="G707" s="510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933</v>
      </c>
      <c r="R707" s="109">
        <f t="shared" si="564"/>
        <v>1.156633800380557</v>
      </c>
      <c r="S707" s="151">
        <v>392</v>
      </c>
      <c r="T707" s="109">
        <f t="shared" si="565"/>
        <v>3.3187635361291594</v>
      </c>
      <c r="U707" s="104">
        <f t="shared" si="566"/>
        <v>1325</v>
      </c>
      <c r="V707" s="151">
        <v>0</v>
      </c>
      <c r="W707" s="109">
        <f t="shared" si="567"/>
        <v>0</v>
      </c>
      <c r="X707" s="151">
        <v>7</v>
      </c>
      <c r="Y707" s="328"/>
      <c r="Z707" s="142">
        <f t="shared" si="568"/>
        <v>7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09"/>
      <c r="D708" s="509"/>
      <c r="E708" s="509"/>
      <c r="F708" s="509"/>
      <c r="G708" s="509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1177</v>
      </c>
      <c r="R708" s="109">
        <f t="shared" si="564"/>
        <v>1.4591189528916566</v>
      </c>
      <c r="S708" s="151">
        <v>369</v>
      </c>
      <c r="T708" s="109">
        <f t="shared" si="565"/>
        <v>3.1240401653868872</v>
      </c>
      <c r="U708" s="104">
        <f t="shared" si="566"/>
        <v>1546</v>
      </c>
      <c r="V708" s="151">
        <v>0</v>
      </c>
      <c r="W708" s="109">
        <f t="shared" si="567"/>
        <v>0</v>
      </c>
      <c r="X708" s="151">
        <v>7</v>
      </c>
      <c r="Y708" s="328"/>
      <c r="Z708" s="142">
        <f t="shared" si="568"/>
        <v>7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0"/>
      <c r="D709" s="510"/>
      <c r="E709" s="510"/>
      <c r="F709" s="510"/>
      <c r="G709" s="510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2"/>
      <c r="D710" s="512"/>
      <c r="E710" s="512"/>
      <c r="F710" s="512"/>
      <c r="G710" s="512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368</v>
      </c>
      <c r="R710" s="109">
        <f t="shared" si="569"/>
        <v>0.45620711526264202</v>
      </c>
      <c r="S710" s="151">
        <v>113</v>
      </c>
      <c r="T710" s="109">
        <f t="shared" si="570"/>
        <v>0.95668438669029332</v>
      </c>
      <c r="U710" s="104">
        <f t="shared" si="571"/>
        <v>481</v>
      </c>
      <c r="V710" s="151">
        <v>0</v>
      </c>
      <c r="W710" s="109">
        <f t="shared" si="572"/>
        <v>0</v>
      </c>
      <c r="X710" s="151">
        <v>10</v>
      </c>
      <c r="Y710" s="328"/>
      <c r="Z710" s="142">
        <f t="shared" si="573"/>
        <v>10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2"/>
      <c r="D711" s="512"/>
      <c r="E711" s="512"/>
      <c r="F711" s="512"/>
      <c r="G711" s="512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223</v>
      </c>
      <c r="R711" s="109">
        <f t="shared" si="569"/>
        <v>0.27645159430317706</v>
      </c>
      <c r="S711" s="151">
        <v>59</v>
      </c>
      <c r="T711" s="109">
        <f t="shared" si="570"/>
        <v>0.49950777712148059</v>
      </c>
      <c r="U711" s="104">
        <f t="shared" si="571"/>
        <v>282</v>
      </c>
      <c r="V711" s="151">
        <v>1</v>
      </c>
      <c r="W711" s="109">
        <f t="shared" si="572"/>
        <v>0.26874999999999999</v>
      </c>
      <c r="X711" s="151">
        <v>14</v>
      </c>
      <c r="Y711" s="328"/>
      <c r="Z711" s="142">
        <f t="shared" si="573"/>
        <v>15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2"/>
      <c r="D712" s="512"/>
      <c r="E712" s="512"/>
      <c r="F712" s="512"/>
      <c r="G712" s="512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2"/>
      <c r="D713" s="512"/>
      <c r="E713" s="512"/>
      <c r="F713" s="512"/>
      <c r="G713" s="512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2"/>
      <c r="D714" s="512"/>
      <c r="E714" s="512"/>
      <c r="F714" s="512"/>
      <c r="G714" s="512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374</v>
      </c>
      <c r="R714" s="109">
        <f t="shared" si="569"/>
        <v>0.46364527475061984</v>
      </c>
      <c r="S714" s="151">
        <v>128</v>
      </c>
      <c r="T714" s="109">
        <f t="shared" si="570"/>
        <v>1.0836778893482968</v>
      </c>
      <c r="U714" s="104">
        <f t="shared" si="571"/>
        <v>502</v>
      </c>
      <c r="V714" s="151">
        <v>3</v>
      </c>
      <c r="W714" s="109">
        <f t="shared" si="572"/>
        <v>0.80625000000000002</v>
      </c>
      <c r="X714" s="151">
        <v>6</v>
      </c>
      <c r="Y714" s="328"/>
      <c r="Z714" s="142">
        <f t="shared" si="573"/>
        <v>9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09"/>
      <c r="D715" s="509"/>
      <c r="E715" s="509"/>
      <c r="F715" s="509"/>
      <c r="G715" s="509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429</v>
      </c>
      <c r="R715" s="109">
        <f t="shared" ref="R715:R722" si="574">Q715/Q$68</f>
        <v>0.53182840339041693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528</v>
      </c>
      <c r="V715" s="151">
        <v>1</v>
      </c>
      <c r="W715" s="109">
        <f t="shared" ref="W715:W722" si="577">V715/$V$68</f>
        <v>0.26874999999999999</v>
      </c>
      <c r="X715" s="151">
        <v>15</v>
      </c>
      <c r="Y715" s="328"/>
      <c r="Z715" s="142">
        <f t="shared" si="573"/>
        <v>16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2"/>
      <c r="D716" s="512"/>
      <c r="E716" s="512"/>
      <c r="F716" s="512"/>
      <c r="G716" s="512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1"/>
      <c r="D717" s="511"/>
      <c r="E717" s="511"/>
      <c r="F717" s="511"/>
      <c r="G717" s="511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497</v>
      </c>
      <c r="R717" s="109">
        <f t="shared" si="574"/>
        <v>0.61612754425416594</v>
      </c>
      <c r="S717" s="151">
        <v>104</v>
      </c>
      <c r="T717" s="109">
        <f t="shared" si="575"/>
        <v>0.88048828509549126</v>
      </c>
      <c r="U717" s="104">
        <f t="shared" si="576"/>
        <v>601</v>
      </c>
      <c r="V717" s="151">
        <v>0</v>
      </c>
      <c r="W717" s="109">
        <f t="shared" si="577"/>
        <v>0</v>
      </c>
      <c r="X717" s="151">
        <v>56</v>
      </c>
      <c r="Y717" s="328"/>
      <c r="Z717" s="124">
        <f t="shared" si="573"/>
        <v>56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3"/>
      <c r="D718" s="513"/>
      <c r="E718" s="513"/>
      <c r="F718" s="513"/>
      <c r="G718" s="513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421</v>
      </c>
      <c r="R718" s="109">
        <f t="shared" si="574"/>
        <v>0.52191085740644638</v>
      </c>
      <c r="S718" s="151">
        <v>62</v>
      </c>
      <c r="T718" s="109">
        <f t="shared" si="575"/>
        <v>0.52490647765308129</v>
      </c>
      <c r="U718" s="104">
        <f t="shared" si="576"/>
        <v>483</v>
      </c>
      <c r="V718" s="151">
        <v>0</v>
      </c>
      <c r="W718" s="109">
        <f t="shared" si="577"/>
        <v>0</v>
      </c>
      <c r="X718" s="151">
        <v>21</v>
      </c>
      <c r="Y718" s="328"/>
      <c r="Z718" s="124">
        <f t="shared" si="573"/>
        <v>21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3"/>
      <c r="D719" s="513"/>
      <c r="E719" s="513"/>
      <c r="F719" s="513"/>
      <c r="G719" s="513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3"/>
      <c r="D720" s="513"/>
      <c r="E720" s="513"/>
      <c r="F720" s="513"/>
      <c r="G720" s="513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3"/>
      <c r="D721" s="513"/>
      <c r="E721" s="513"/>
      <c r="F721" s="513"/>
      <c r="G721" s="513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579</v>
      </c>
      <c r="R721" s="109">
        <f t="shared" si="574"/>
        <v>0.71778239058986337</v>
      </c>
      <c r="S721" s="151">
        <v>81</v>
      </c>
      <c r="T721" s="109">
        <f t="shared" si="575"/>
        <v>0.68576491435321918</v>
      </c>
      <c r="U721" s="104">
        <f t="shared" si="576"/>
        <v>660</v>
      </c>
      <c r="V721" s="151">
        <v>0</v>
      </c>
      <c r="W721" s="109">
        <f t="shared" si="577"/>
        <v>0</v>
      </c>
      <c r="X721" s="151">
        <v>17</v>
      </c>
      <c r="Y721" s="328"/>
      <c r="Z721" s="124">
        <f t="shared" si="573"/>
        <v>17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3"/>
      <c r="D722" s="513"/>
      <c r="E722" s="513"/>
      <c r="F722" s="513"/>
      <c r="G722" s="513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606</v>
      </c>
      <c r="R722" s="109">
        <f t="shared" si="574"/>
        <v>0.75125410828576378</v>
      </c>
      <c r="S722" s="151">
        <v>96</v>
      </c>
      <c r="T722" s="109">
        <f t="shared" si="575"/>
        <v>0.81275841701122264</v>
      </c>
      <c r="U722" s="104">
        <f t="shared" si="576"/>
        <v>702</v>
      </c>
      <c r="V722" s="151">
        <v>0</v>
      </c>
      <c r="W722" s="109">
        <f t="shared" si="577"/>
        <v>0</v>
      </c>
      <c r="X722" s="151">
        <v>13</v>
      </c>
      <c r="Y722" s="328"/>
      <c r="Z722" s="124">
        <f t="shared" si="573"/>
        <v>13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3"/>
      <c r="D723" s="513"/>
      <c r="E723" s="513"/>
      <c r="F723" s="513"/>
      <c r="G723" s="513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673</v>
      </c>
      <c r="R723" s="109">
        <f t="shared" ref="R723:R730" si="578">Q723/Q$68</f>
        <v>0.83431355590151646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774</v>
      </c>
      <c r="V723" s="151">
        <v>104</v>
      </c>
      <c r="W723" s="109">
        <f t="shared" ref="W723:W730" si="581">V723/$V$68</f>
        <v>27.95</v>
      </c>
      <c r="X723" s="151">
        <v>8</v>
      </c>
      <c r="Y723" s="328"/>
      <c r="Z723" s="124">
        <f t="shared" ref="Z723:Z730" si="582">V723+X723</f>
        <v>112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4"/>
      <c r="D724" s="514"/>
      <c r="E724" s="514"/>
      <c r="F724" s="514"/>
      <c r="G724" s="514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652</v>
      </c>
      <c r="R724" s="109">
        <f t="shared" si="578"/>
        <v>0.80827999769359404</v>
      </c>
      <c r="S724" s="151">
        <v>160</v>
      </c>
      <c r="T724" s="109">
        <f t="shared" si="579"/>
        <v>1.354597361685371</v>
      </c>
      <c r="U724" s="104">
        <f t="shared" si="580"/>
        <v>812</v>
      </c>
      <c r="V724" s="151">
        <v>1</v>
      </c>
      <c r="W724" s="109">
        <f t="shared" si="581"/>
        <v>0.26874999999999999</v>
      </c>
      <c r="X724" s="151">
        <v>4</v>
      </c>
      <c r="Y724" s="328"/>
      <c r="Z724" s="124">
        <f t="shared" si="582"/>
        <v>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4"/>
      <c r="D725" s="514"/>
      <c r="E725" s="514"/>
      <c r="F725" s="514"/>
      <c r="G725" s="514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620</v>
      </c>
      <c r="R725" s="109">
        <f t="shared" si="578"/>
        <v>0.76860981375771209</v>
      </c>
      <c r="S725" s="151">
        <v>244</v>
      </c>
      <c r="T725" s="109">
        <f t="shared" si="579"/>
        <v>2.065760976570191</v>
      </c>
      <c r="U725" s="104">
        <f t="shared" si="580"/>
        <v>864</v>
      </c>
      <c r="V725" s="151">
        <v>0</v>
      </c>
      <c r="W725" s="109">
        <f t="shared" si="581"/>
        <v>0</v>
      </c>
      <c r="X725" s="151">
        <v>8</v>
      </c>
      <c r="Y725" s="328"/>
      <c r="Z725" s="124">
        <f t="shared" si="582"/>
        <v>8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4"/>
      <c r="D726" s="514"/>
      <c r="E726" s="514"/>
      <c r="F726" s="514"/>
      <c r="G726" s="514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4"/>
      <c r="D727" s="514"/>
      <c r="E727" s="514"/>
      <c r="F727" s="514"/>
      <c r="G727" s="514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4"/>
      <c r="D728" s="514"/>
      <c r="E728" s="514"/>
      <c r="F728" s="514"/>
      <c r="G728" s="514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761</v>
      </c>
      <c r="R728" s="109">
        <f t="shared" si="578"/>
        <v>0.94340656172519177</v>
      </c>
      <c r="S728" s="151">
        <v>204</v>
      </c>
      <c r="T728" s="109">
        <f t="shared" si="579"/>
        <v>1.7271116361488481</v>
      </c>
      <c r="U728" s="104">
        <f t="shared" si="580"/>
        <v>965</v>
      </c>
      <c r="V728" s="151">
        <v>0</v>
      </c>
      <c r="W728" s="109">
        <f t="shared" si="581"/>
        <v>0</v>
      </c>
      <c r="X728" s="151">
        <v>13</v>
      </c>
      <c r="Y728" s="328"/>
      <c r="Z728" s="124">
        <f t="shared" si="582"/>
        <v>13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3"/>
      <c r="D729" s="513"/>
      <c r="E729" s="513"/>
      <c r="F729" s="513"/>
      <c r="G729" s="513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773</v>
      </c>
      <c r="R729" s="109">
        <f t="shared" si="578"/>
        <v>0.95828288070114753</v>
      </c>
      <c r="S729" s="151">
        <v>127</v>
      </c>
      <c r="T729" s="109">
        <f t="shared" si="579"/>
        <v>1.0752116558377633</v>
      </c>
      <c r="U729" s="104">
        <f t="shared" si="580"/>
        <v>900</v>
      </c>
      <c r="V729" s="151">
        <v>0</v>
      </c>
      <c r="W729" s="109">
        <f t="shared" si="581"/>
        <v>0</v>
      </c>
      <c r="X729" s="151">
        <v>10</v>
      </c>
      <c r="Y729" s="328"/>
      <c r="Z729" s="124">
        <f t="shared" si="582"/>
        <v>10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4"/>
      <c r="D730" s="514"/>
      <c r="E730" s="514"/>
      <c r="F730" s="514"/>
      <c r="G730" s="514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565</v>
      </c>
      <c r="R730" s="109">
        <f t="shared" si="578"/>
        <v>0.70042668511791506</v>
      </c>
      <c r="S730" s="151">
        <v>194</v>
      </c>
      <c r="T730" s="109">
        <f t="shared" si="579"/>
        <v>1.6424493010435124</v>
      </c>
      <c r="U730" s="104">
        <f t="shared" si="580"/>
        <v>759</v>
      </c>
      <c r="V730" s="151">
        <v>1</v>
      </c>
      <c r="W730" s="109">
        <f t="shared" si="581"/>
        <v>0.26874999999999999</v>
      </c>
      <c r="X730" s="151">
        <v>26</v>
      </c>
      <c r="Y730" s="328"/>
      <c r="Z730" s="124">
        <f t="shared" si="582"/>
        <v>27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5"/>
      <c r="D731" s="515"/>
      <c r="E731" s="515"/>
      <c r="F731" s="515"/>
      <c r="G731" s="515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839</v>
      </c>
      <c r="R731" s="109">
        <f t="shared" ref="R731:R735" si="583">Q731/Q$68</f>
        <v>1.040102635068904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1042</v>
      </c>
      <c r="V731" s="151">
        <v>1</v>
      </c>
      <c r="W731" s="109">
        <f t="shared" ref="W731:W735" si="586">V731/$V$68</f>
        <v>0.26874999999999999</v>
      </c>
      <c r="X731" s="151">
        <v>18</v>
      </c>
      <c r="Y731" s="328"/>
      <c r="Z731" s="124">
        <f t="shared" ref="Z731:Z735" si="587">V731+X731</f>
        <v>19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5"/>
      <c r="D732" s="515"/>
      <c r="E732" s="515"/>
      <c r="F732" s="515"/>
      <c r="G732" s="515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184</v>
      </c>
      <c r="R732" s="109">
        <f t="shared" si="583"/>
        <v>0.22810355763132101</v>
      </c>
      <c r="S732" s="151">
        <v>54</v>
      </c>
      <c r="T732" s="109">
        <f t="shared" si="584"/>
        <v>0.45717660956881273</v>
      </c>
      <c r="U732" s="104">
        <f t="shared" si="585"/>
        <v>238</v>
      </c>
      <c r="V732" s="151">
        <v>0</v>
      </c>
      <c r="W732" s="109">
        <f t="shared" si="586"/>
        <v>0</v>
      </c>
      <c r="X732" s="151">
        <v>1</v>
      </c>
      <c r="Y732" s="328"/>
      <c r="Z732" s="124">
        <f t="shared" si="587"/>
        <v>1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5"/>
      <c r="D733" s="515"/>
      <c r="E733" s="515"/>
      <c r="F733" s="515"/>
      <c r="G733" s="515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5"/>
      <c r="D734" s="515"/>
      <c r="E734" s="515"/>
      <c r="F734" s="515"/>
      <c r="G734" s="515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5"/>
      <c r="D735" s="515"/>
      <c r="E735" s="515"/>
      <c r="F735" s="515"/>
      <c r="G735" s="515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724</v>
      </c>
      <c r="R735" s="109">
        <f t="shared" si="583"/>
        <v>0.89753791154932827</v>
      </c>
      <c r="S735" s="151">
        <v>189</v>
      </c>
      <c r="T735" s="109">
        <f t="shared" si="584"/>
        <v>1.6001181334908445</v>
      </c>
      <c r="U735" s="104">
        <f t="shared" si="585"/>
        <v>913</v>
      </c>
      <c r="V735" s="151">
        <v>0</v>
      </c>
      <c r="W735" s="109">
        <f t="shared" si="586"/>
        <v>0</v>
      </c>
      <c r="X735" s="151">
        <v>15</v>
      </c>
      <c r="Y735" s="328"/>
      <c r="Z735" s="124">
        <f t="shared" si="587"/>
        <v>15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5"/>
      <c r="D736" s="515"/>
      <c r="E736" s="515"/>
      <c r="F736" s="515"/>
      <c r="G736" s="515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815</v>
      </c>
      <c r="R736" s="109">
        <f t="shared" ref="R736" si="588">Q736/Q$68</f>
        <v>1.0103499971169925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1146</v>
      </c>
      <c r="V736" s="151">
        <v>1</v>
      </c>
      <c r="W736" s="109">
        <f t="shared" ref="W736" si="591">V736/$V$68</f>
        <v>0.26874999999999999</v>
      </c>
      <c r="X736" s="151">
        <v>14</v>
      </c>
      <c r="Y736" s="328"/>
      <c r="Z736" s="124">
        <f t="shared" ref="Z736" si="592">V736+X736</f>
        <v>15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5"/>
      <c r="D737" s="515"/>
      <c r="E737" s="515"/>
      <c r="F737" s="515"/>
      <c r="G737" s="515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1028</v>
      </c>
      <c r="R737" s="109">
        <f t="shared" ref="R737:R744" si="593">Q737/Q$68</f>
        <v>1.2744046589402065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1358</v>
      </c>
      <c r="V737" s="151">
        <v>1</v>
      </c>
      <c r="W737" s="109">
        <f t="shared" ref="W737:W744" si="596">V737/$V$68</f>
        <v>0.26874999999999999</v>
      </c>
      <c r="X737" s="151">
        <v>6</v>
      </c>
      <c r="Y737" s="328"/>
      <c r="Z737" s="124">
        <f t="shared" ref="Z737:Z744" si="597">V737+X737</f>
        <v>7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7" customFormat="1" ht="15" customHeight="1" x14ac:dyDescent="0.3">
      <c r="B738" s="239">
        <v>44560</v>
      </c>
      <c r="C738" s="516"/>
      <c r="D738" s="516"/>
      <c r="E738" s="516"/>
      <c r="F738" s="516"/>
      <c r="G738" s="516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1204</v>
      </c>
      <c r="R738" s="109">
        <f t="shared" si="593"/>
        <v>1.4925906705875569</v>
      </c>
      <c r="S738" s="151">
        <v>328</v>
      </c>
      <c r="T738" s="109">
        <f t="shared" si="594"/>
        <v>2.7769245914550109</v>
      </c>
      <c r="U738" s="104">
        <f t="shared" si="595"/>
        <v>1532</v>
      </c>
      <c r="V738" s="151">
        <v>0</v>
      </c>
      <c r="W738" s="109">
        <f t="shared" si="596"/>
        <v>0</v>
      </c>
      <c r="X738" s="151">
        <v>1</v>
      </c>
      <c r="Y738" s="328"/>
      <c r="Z738" s="124">
        <f t="shared" si="597"/>
        <v>1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7" customFormat="1" ht="15" customHeight="1" x14ac:dyDescent="0.3">
      <c r="B739" s="239">
        <v>44561</v>
      </c>
      <c r="C739" s="516"/>
      <c r="D739" s="516"/>
      <c r="E739" s="516"/>
      <c r="F739" s="516"/>
      <c r="G739" s="516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272</v>
      </c>
      <c r="R739" s="109">
        <f t="shared" si="593"/>
        <v>0.33719656345499627</v>
      </c>
      <c r="S739" s="151">
        <v>74</v>
      </c>
      <c r="T739" s="109">
        <f t="shared" si="594"/>
        <v>0.62650127977948411</v>
      </c>
      <c r="U739" s="104">
        <f t="shared" si="595"/>
        <v>346</v>
      </c>
      <c r="V739" s="151">
        <v>0</v>
      </c>
      <c r="W739" s="109">
        <f t="shared" si="596"/>
        <v>0</v>
      </c>
      <c r="X739" s="151">
        <v>7</v>
      </c>
      <c r="Y739" s="328"/>
      <c r="Z739" s="124">
        <f t="shared" si="597"/>
        <v>7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7" customFormat="1" ht="15" customHeight="1" x14ac:dyDescent="0.3">
      <c r="B740" s="239">
        <v>44562</v>
      </c>
      <c r="C740" s="516"/>
      <c r="D740" s="516"/>
      <c r="E740" s="516"/>
      <c r="F740" s="516"/>
      <c r="G740" s="516"/>
      <c r="H740" s="155">
        <v>329</v>
      </c>
      <c r="I740" s="83"/>
      <c r="J740" s="151">
        <v>829</v>
      </c>
      <c r="K740" s="152">
        <v>0.9252232142857143</v>
      </c>
      <c r="L740" s="151">
        <v>2</v>
      </c>
      <c r="M740" s="152">
        <v>3.3898305084745763E-2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7" customFormat="1" ht="15" customHeight="1" x14ac:dyDescent="0.3">
      <c r="B741" s="239">
        <v>44563</v>
      </c>
      <c r="C741" s="516"/>
      <c r="D741" s="516"/>
      <c r="E741" s="516"/>
      <c r="F741" s="516"/>
      <c r="G741" s="516"/>
      <c r="H741" s="155">
        <v>374</v>
      </c>
      <c r="I741" s="83"/>
      <c r="J741" s="151">
        <v>904</v>
      </c>
      <c r="K741" s="152">
        <v>1.0237825594563987</v>
      </c>
      <c r="L741" s="151">
        <v>27</v>
      </c>
      <c r="M741" s="152">
        <v>1.0384615384615385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7" customFormat="1" ht="15" customHeight="1" x14ac:dyDescent="0.3">
      <c r="B742" s="239">
        <v>44564</v>
      </c>
      <c r="C742" s="516"/>
      <c r="D742" s="516"/>
      <c r="E742" s="516"/>
      <c r="F742" s="516"/>
      <c r="G742" s="516"/>
      <c r="H742" s="155">
        <v>361</v>
      </c>
      <c r="I742" s="83"/>
      <c r="J742" s="151">
        <v>1496</v>
      </c>
      <c r="K742" s="152">
        <v>1.0121786197564275</v>
      </c>
      <c r="L742" s="151">
        <v>79</v>
      </c>
      <c r="M742" s="152">
        <v>0.89772727272727271</v>
      </c>
      <c r="N742" s="153">
        <v>1575</v>
      </c>
      <c r="O742" s="83"/>
      <c r="P742" s="83"/>
      <c r="Q742" s="151">
        <v>403</v>
      </c>
      <c r="R742" s="109">
        <f t="shared" si="593"/>
        <v>0.49959637894251285</v>
      </c>
      <c r="S742" s="151">
        <v>108</v>
      </c>
      <c r="T742" s="109">
        <f t="shared" si="594"/>
        <v>0.91435321913762546</v>
      </c>
      <c r="U742" s="104">
        <f t="shared" si="595"/>
        <v>511</v>
      </c>
      <c r="V742" s="151">
        <v>0</v>
      </c>
      <c r="W742" s="109">
        <f t="shared" si="596"/>
        <v>0</v>
      </c>
      <c r="X742" s="151">
        <v>45</v>
      </c>
      <c r="Y742" s="328"/>
      <c r="Z742" s="124">
        <f t="shared" si="597"/>
        <v>45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7" customFormat="1" ht="15" customHeight="1" x14ac:dyDescent="0.3">
      <c r="B743" s="239">
        <v>44565</v>
      </c>
      <c r="C743" s="516"/>
      <c r="D743" s="516"/>
      <c r="E743" s="516"/>
      <c r="F743" s="516"/>
      <c r="G743" s="516"/>
      <c r="H743" s="155">
        <v>299</v>
      </c>
      <c r="I743" s="83"/>
      <c r="J743" s="151">
        <v>1493</v>
      </c>
      <c r="K743" s="152">
        <v>1.0081026333558407</v>
      </c>
      <c r="L743" s="151">
        <v>105</v>
      </c>
      <c r="M743" s="152">
        <v>0.95454545454545459</v>
      </c>
      <c r="N743" s="153">
        <v>1598</v>
      </c>
      <c r="O743" s="83"/>
      <c r="P743" s="83"/>
      <c r="Q743" s="151">
        <v>575</v>
      </c>
      <c r="R743" s="109">
        <f t="shared" si="593"/>
        <v>0.71282361759787816</v>
      </c>
      <c r="S743" s="151">
        <v>86</v>
      </c>
      <c r="T743" s="109">
        <f t="shared" si="594"/>
        <v>0.72809608190588693</v>
      </c>
      <c r="U743" s="104">
        <f t="shared" si="595"/>
        <v>661</v>
      </c>
      <c r="V743" s="151">
        <v>18</v>
      </c>
      <c r="W743" s="109">
        <f t="shared" si="596"/>
        <v>4.8375000000000004</v>
      </c>
      <c r="X743" s="151">
        <v>39</v>
      </c>
      <c r="Y743" s="328"/>
      <c r="Z743" s="124">
        <f t="shared" si="597"/>
        <v>57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7" customFormat="1" ht="15" customHeight="1" x14ac:dyDescent="0.3">
      <c r="B744" s="239">
        <v>44566</v>
      </c>
      <c r="C744" s="516"/>
      <c r="D744" s="516"/>
      <c r="E744" s="516"/>
      <c r="F744" s="516"/>
      <c r="G744" s="516"/>
      <c r="H744" s="155">
        <v>303</v>
      </c>
      <c r="I744" s="83"/>
      <c r="J744" s="151">
        <v>1501</v>
      </c>
      <c r="K744" s="152">
        <v>1.0141891891891892</v>
      </c>
      <c r="L744" s="151">
        <v>111</v>
      </c>
      <c r="M744" s="152">
        <v>0.88095238095238093</v>
      </c>
      <c r="N744" s="153">
        <v>1612</v>
      </c>
      <c r="O744" s="83"/>
      <c r="P744" s="83"/>
      <c r="Q744" s="151">
        <v>398</v>
      </c>
      <c r="R744" s="109">
        <f t="shared" si="593"/>
        <v>0.4933979127025313</v>
      </c>
      <c r="S744" s="151">
        <v>66</v>
      </c>
      <c r="T744" s="109">
        <f t="shared" si="594"/>
        <v>0.5587714116952156</v>
      </c>
      <c r="U744" s="104">
        <f t="shared" si="595"/>
        <v>464</v>
      </c>
      <c r="V744" s="151">
        <v>6</v>
      </c>
      <c r="W744" s="109">
        <f t="shared" si="596"/>
        <v>1.6125</v>
      </c>
      <c r="X744" s="151">
        <v>20</v>
      </c>
      <c r="Y744" s="328"/>
      <c r="Z744" s="124">
        <f t="shared" si="597"/>
        <v>26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7" customFormat="1" ht="15" customHeight="1" x14ac:dyDescent="0.3">
      <c r="B745" s="239">
        <v>44567</v>
      </c>
      <c r="C745" s="523"/>
      <c r="D745" s="523"/>
      <c r="E745" s="523"/>
      <c r="F745" s="523"/>
      <c r="G745" s="523"/>
      <c r="H745" s="155">
        <v>301</v>
      </c>
      <c r="I745" s="83"/>
      <c r="J745" s="151">
        <v>1496</v>
      </c>
      <c r="K745" s="152">
        <v>1.0087660148347943</v>
      </c>
      <c r="L745" s="151">
        <v>85</v>
      </c>
      <c r="M745" s="152">
        <v>0.94444444444444442</v>
      </c>
      <c r="N745" s="153">
        <v>1581</v>
      </c>
      <c r="O745" s="83"/>
      <c r="P745" s="83"/>
      <c r="Q745" s="151">
        <v>371</v>
      </c>
      <c r="R745" s="109">
        <f t="shared" ref="R745:R751" si="598">Q745/Q$68</f>
        <v>0.45992619500663096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415</v>
      </c>
      <c r="V745" s="151">
        <v>1</v>
      </c>
      <c r="W745" s="109">
        <f t="shared" ref="W745:W751" si="601">V745/$V$68</f>
        <v>0.26874999999999999</v>
      </c>
      <c r="X745" s="151">
        <v>28</v>
      </c>
      <c r="Y745" s="328"/>
      <c r="Z745" s="124">
        <f t="shared" ref="Z745:Z751" si="602">V745+X745</f>
        <v>29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7" customFormat="1" ht="15" customHeight="1" x14ac:dyDescent="0.3">
      <c r="B746" s="239">
        <v>44568</v>
      </c>
      <c r="C746" s="523"/>
      <c r="D746" s="523"/>
      <c r="E746" s="523"/>
      <c r="F746" s="523"/>
      <c r="G746" s="523"/>
      <c r="H746" s="155">
        <v>348</v>
      </c>
      <c r="I746" s="83"/>
      <c r="J746" s="151">
        <v>1503</v>
      </c>
      <c r="K746" s="152">
        <v>1.0114401076716015</v>
      </c>
      <c r="L746" s="151">
        <v>22</v>
      </c>
      <c r="M746" s="152">
        <v>0.21359223300970873</v>
      </c>
      <c r="N746" s="153">
        <v>1525</v>
      </c>
      <c r="O746" s="83"/>
      <c r="P746" s="83"/>
      <c r="Q746" s="151">
        <v>289</v>
      </c>
      <c r="R746" s="109">
        <f t="shared" si="598"/>
        <v>0.35827134867093352</v>
      </c>
      <c r="S746" s="151">
        <v>26</v>
      </c>
      <c r="T746" s="109">
        <f t="shared" si="599"/>
        <v>0.22012207127387282</v>
      </c>
      <c r="U746" s="104">
        <f t="shared" si="600"/>
        <v>315</v>
      </c>
      <c r="V746" s="151">
        <v>7</v>
      </c>
      <c r="W746" s="109">
        <f t="shared" si="601"/>
        <v>1.8812500000000001</v>
      </c>
      <c r="X746" s="151">
        <v>16</v>
      </c>
      <c r="Y746" s="328"/>
      <c r="Z746" s="124">
        <f t="shared" si="602"/>
        <v>23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7" customFormat="1" ht="15" customHeight="1" x14ac:dyDescent="0.3">
      <c r="B747" s="239">
        <v>44569</v>
      </c>
      <c r="C747" s="523"/>
      <c r="D747" s="523"/>
      <c r="E747" s="523"/>
      <c r="F747" s="523"/>
      <c r="G747" s="523"/>
      <c r="H747" s="155">
        <v>328</v>
      </c>
      <c r="I747" s="83"/>
      <c r="J747" s="151">
        <v>920</v>
      </c>
      <c r="K747" s="152">
        <v>1.0267857142857142</v>
      </c>
      <c r="L747" s="151">
        <v>51</v>
      </c>
      <c r="M747" s="152">
        <v>0.86440677966101698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7" customFormat="1" ht="15" customHeight="1" x14ac:dyDescent="0.3">
      <c r="B748" s="239">
        <v>44570</v>
      </c>
      <c r="C748" s="523"/>
      <c r="D748" s="523"/>
      <c r="E748" s="523"/>
      <c r="F748" s="523"/>
      <c r="G748" s="523"/>
      <c r="H748" s="155">
        <v>346</v>
      </c>
      <c r="I748" s="83"/>
      <c r="J748" s="151">
        <v>898</v>
      </c>
      <c r="K748" s="152">
        <v>1.0169875424688561</v>
      </c>
      <c r="L748" s="151">
        <v>38</v>
      </c>
      <c r="M748" s="152">
        <v>1.4615384615384615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7" customFormat="1" ht="15" customHeight="1" x14ac:dyDescent="0.3">
      <c r="B749" s="239">
        <v>44571</v>
      </c>
      <c r="C749" s="523"/>
      <c r="D749" s="523"/>
      <c r="E749" s="523"/>
      <c r="F749" s="523"/>
      <c r="G749" s="523"/>
      <c r="H749" s="155">
        <v>286</v>
      </c>
      <c r="I749" s="83"/>
      <c r="J749" s="151">
        <v>1499</v>
      </c>
      <c r="K749" s="152">
        <v>1.0142083897158323</v>
      </c>
      <c r="L749" s="151">
        <v>89</v>
      </c>
      <c r="M749" s="152">
        <v>1.0113636363636365</v>
      </c>
      <c r="N749" s="153">
        <v>1588</v>
      </c>
      <c r="O749" s="83"/>
      <c r="P749" s="83"/>
      <c r="Q749" s="151">
        <v>352</v>
      </c>
      <c r="R749" s="109">
        <f t="shared" si="598"/>
        <v>0.43637202329470104</v>
      </c>
      <c r="S749" s="151">
        <v>53</v>
      </c>
      <c r="T749" s="109">
        <f t="shared" si="599"/>
        <v>0.44871037605827918</v>
      </c>
      <c r="U749" s="104">
        <f t="shared" si="600"/>
        <v>405</v>
      </c>
      <c r="V749" s="151">
        <v>0</v>
      </c>
      <c r="W749" s="109">
        <f t="shared" si="601"/>
        <v>0</v>
      </c>
      <c r="X749" s="151">
        <v>14</v>
      </c>
      <c r="Y749" s="328"/>
      <c r="Z749" s="124">
        <f t="shared" si="602"/>
        <v>14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7" customFormat="1" ht="15" customHeight="1" x14ac:dyDescent="0.3">
      <c r="B750" s="239">
        <v>44572</v>
      </c>
      <c r="C750" s="523"/>
      <c r="D750" s="523"/>
      <c r="E750" s="523"/>
      <c r="F750" s="523"/>
      <c r="G750" s="523"/>
      <c r="H750" s="155">
        <v>197</v>
      </c>
      <c r="I750" s="83"/>
      <c r="J750" s="151">
        <v>1501</v>
      </c>
      <c r="K750" s="152">
        <v>1.013504388926401</v>
      </c>
      <c r="L750" s="151">
        <v>118</v>
      </c>
      <c r="M750" s="152">
        <v>1.0727272727272728</v>
      </c>
      <c r="N750" s="153">
        <v>1619</v>
      </c>
      <c r="O750" s="83"/>
      <c r="P750" s="83"/>
      <c r="Q750" s="151">
        <v>365</v>
      </c>
      <c r="R750" s="109">
        <f t="shared" si="598"/>
        <v>0.45248803551865308</v>
      </c>
      <c r="S750" s="151">
        <v>57</v>
      </c>
      <c r="T750" s="109">
        <f t="shared" si="599"/>
        <v>0.48257531010041343</v>
      </c>
      <c r="U750" s="104">
        <f t="shared" si="600"/>
        <v>422</v>
      </c>
      <c r="V750" s="151">
        <v>0</v>
      </c>
      <c r="W750" s="109">
        <f t="shared" si="601"/>
        <v>0</v>
      </c>
      <c r="X750" s="151">
        <v>16</v>
      </c>
      <c r="Y750" s="328"/>
      <c r="Z750" s="124">
        <f t="shared" si="602"/>
        <v>16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7" customFormat="1" ht="15" customHeight="1" x14ac:dyDescent="0.3">
      <c r="B751" s="239">
        <v>44573</v>
      </c>
      <c r="C751" s="523"/>
      <c r="D751" s="523"/>
      <c r="E751" s="523"/>
      <c r="F751" s="523"/>
      <c r="G751" s="523"/>
      <c r="H751" s="155">
        <v>238</v>
      </c>
      <c r="I751" s="83"/>
      <c r="J751" s="151">
        <v>1497</v>
      </c>
      <c r="K751" s="152">
        <v>1.0114864864864865</v>
      </c>
      <c r="L751" s="151">
        <v>114</v>
      </c>
      <c r="M751" s="152">
        <v>0.90476190476190477</v>
      </c>
      <c r="N751" s="153">
        <v>1611</v>
      </c>
      <c r="O751" s="83"/>
      <c r="P751" s="83"/>
      <c r="Q751" s="151">
        <v>436</v>
      </c>
      <c r="R751" s="109">
        <f t="shared" si="598"/>
        <v>0.54050625612639103</v>
      </c>
      <c r="S751" s="151">
        <v>47</v>
      </c>
      <c r="T751" s="109">
        <f t="shared" si="599"/>
        <v>0.39791297499507777</v>
      </c>
      <c r="U751" s="104">
        <f t="shared" si="600"/>
        <v>483</v>
      </c>
      <c r="V751" s="151">
        <v>0</v>
      </c>
      <c r="W751" s="109">
        <f t="shared" si="601"/>
        <v>0</v>
      </c>
      <c r="X751" s="151">
        <v>11</v>
      </c>
      <c r="Y751" s="328"/>
      <c r="Z751" s="124">
        <f t="shared" si="602"/>
        <v>11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7" customFormat="1" ht="15" customHeight="1" x14ac:dyDescent="0.3">
      <c r="B752" s="239">
        <v>44574</v>
      </c>
      <c r="C752" s="524"/>
      <c r="D752" s="524"/>
      <c r="E752" s="524"/>
      <c r="F752" s="524"/>
      <c r="G752" s="524"/>
      <c r="H752" s="155">
        <v>213</v>
      </c>
      <c r="I752" s="83"/>
      <c r="J752" s="151">
        <v>1497</v>
      </c>
      <c r="K752" s="152">
        <v>1.0094403236682401</v>
      </c>
      <c r="L752" s="151">
        <v>102</v>
      </c>
      <c r="M752" s="152">
        <v>1.1333333333333333</v>
      </c>
      <c r="N752" s="153">
        <v>1599</v>
      </c>
      <c r="O752" s="83"/>
      <c r="P752" s="83"/>
      <c r="Q752" s="151">
        <v>327</v>
      </c>
      <c r="R752" s="109">
        <f t="shared" ref="R752:R757" si="603">Q752/Q$68</f>
        <v>0.4053796920947933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368</v>
      </c>
      <c r="V752" s="151">
        <v>0</v>
      </c>
      <c r="W752" s="109">
        <f t="shared" ref="W752:W757" si="606">V752/$V$68</f>
        <v>0</v>
      </c>
      <c r="X752" s="151">
        <v>9</v>
      </c>
      <c r="Y752" s="328"/>
      <c r="Z752" s="124">
        <f t="shared" ref="Z752:Z757" si="607">V752+X752</f>
        <v>9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7" customFormat="1" ht="15" customHeight="1" x14ac:dyDescent="0.3">
      <c r="B753" s="239">
        <v>44575</v>
      </c>
      <c r="C753" s="524"/>
      <c r="D753" s="524"/>
      <c r="E753" s="524"/>
      <c r="F753" s="524"/>
      <c r="G753" s="524"/>
      <c r="H753" s="155">
        <v>312</v>
      </c>
      <c r="I753" s="83"/>
      <c r="J753" s="151">
        <v>1503</v>
      </c>
      <c r="K753" s="152">
        <v>1.0114401076716015</v>
      </c>
      <c r="L753" s="151">
        <v>112</v>
      </c>
      <c r="M753" s="152">
        <v>1.087378640776699</v>
      </c>
      <c r="N753" s="153">
        <v>1615</v>
      </c>
      <c r="O753" s="83"/>
      <c r="P753" s="83"/>
      <c r="Q753" s="151">
        <v>284</v>
      </c>
      <c r="R753" s="109">
        <f t="shared" si="603"/>
        <v>0.35207288243095197</v>
      </c>
      <c r="S753" s="151">
        <v>54</v>
      </c>
      <c r="T753" s="109">
        <f t="shared" si="604"/>
        <v>0.45717660956881273</v>
      </c>
      <c r="U753" s="104">
        <f t="shared" si="605"/>
        <v>338</v>
      </c>
      <c r="V753" s="151">
        <v>4</v>
      </c>
      <c r="W753" s="109">
        <f t="shared" si="606"/>
        <v>1.075</v>
      </c>
      <c r="X753" s="151">
        <v>4</v>
      </c>
      <c r="Y753" s="328"/>
      <c r="Z753" s="124">
        <f t="shared" si="607"/>
        <v>8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7" customFormat="1" ht="15" customHeight="1" x14ac:dyDescent="0.3">
      <c r="B754" s="239">
        <v>44576</v>
      </c>
      <c r="C754" s="524"/>
      <c r="D754" s="524"/>
      <c r="E754" s="524"/>
      <c r="F754" s="524"/>
      <c r="G754" s="524"/>
      <c r="H754" s="155">
        <v>256</v>
      </c>
      <c r="I754" s="83"/>
      <c r="J754" s="151">
        <v>920</v>
      </c>
      <c r="K754" s="152">
        <v>1.0267857142857142</v>
      </c>
      <c r="L754" s="151">
        <v>68</v>
      </c>
      <c r="M754" s="152">
        <v>1.152542372881356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7" customFormat="1" ht="15" customHeight="1" x14ac:dyDescent="0.3">
      <c r="B755" s="239">
        <v>44577</v>
      </c>
      <c r="C755" s="524"/>
      <c r="D755" s="524"/>
      <c r="E755" s="524"/>
      <c r="F755" s="524"/>
      <c r="G755" s="524"/>
      <c r="H755" s="155">
        <v>295</v>
      </c>
      <c r="I755" s="83"/>
      <c r="J755" s="151">
        <v>899</v>
      </c>
      <c r="K755" s="152">
        <v>1.0181200453001134</v>
      </c>
      <c r="L755" s="151">
        <v>43</v>
      </c>
      <c r="M755" s="152">
        <v>1.6538461538461537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7" customFormat="1" ht="15" customHeight="1" x14ac:dyDescent="0.3">
      <c r="B756" s="239">
        <v>44578</v>
      </c>
      <c r="C756" s="524"/>
      <c r="D756" s="524"/>
      <c r="E756" s="524"/>
      <c r="F756" s="524"/>
      <c r="G756" s="524"/>
      <c r="H756" s="155">
        <v>274</v>
      </c>
      <c r="I756" s="83"/>
      <c r="J756" s="151">
        <v>1497</v>
      </c>
      <c r="K756" s="152">
        <v>1.0128552097428958</v>
      </c>
      <c r="L756" s="151">
        <v>84</v>
      </c>
      <c r="M756" s="152">
        <v>0.95454545454545459</v>
      </c>
      <c r="N756" s="153">
        <v>1581</v>
      </c>
      <c r="O756" s="83"/>
      <c r="P756" s="83"/>
      <c r="Q756" s="151">
        <v>313</v>
      </c>
      <c r="R756" s="109">
        <f t="shared" si="603"/>
        <v>0.38802398662284499</v>
      </c>
      <c r="S756" s="151">
        <v>58</v>
      </c>
      <c r="T756" s="109">
        <f t="shared" si="604"/>
        <v>0.49104154361094704</v>
      </c>
      <c r="U756" s="104">
        <f t="shared" si="605"/>
        <v>371</v>
      </c>
      <c r="V756" s="151">
        <v>0</v>
      </c>
      <c r="W756" s="109">
        <f t="shared" si="606"/>
        <v>0</v>
      </c>
      <c r="X756" s="151">
        <v>8</v>
      </c>
      <c r="Y756" s="328"/>
      <c r="Z756" s="124">
        <f t="shared" si="607"/>
        <v>8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7" customFormat="1" ht="15" customHeight="1" x14ac:dyDescent="0.3">
      <c r="B757" s="239">
        <v>44579</v>
      </c>
      <c r="C757" s="524"/>
      <c r="D757" s="524"/>
      <c r="E757" s="524"/>
      <c r="F757" s="524"/>
      <c r="G757" s="524"/>
      <c r="H757" s="155">
        <v>180</v>
      </c>
      <c r="I757" s="83"/>
      <c r="J757" s="151">
        <v>1491</v>
      </c>
      <c r="K757" s="152">
        <v>1.0067521944632005</v>
      </c>
      <c r="L757" s="151">
        <v>122</v>
      </c>
      <c r="M757" s="152">
        <v>1.1090909090909091</v>
      </c>
      <c r="N757" s="153">
        <v>1613</v>
      </c>
      <c r="O757" s="83"/>
      <c r="P757" s="83"/>
      <c r="Q757" s="151">
        <v>381</v>
      </c>
      <c r="R757" s="109">
        <f t="shared" si="603"/>
        <v>0.47232312748659405</v>
      </c>
      <c r="S757" s="151">
        <v>113</v>
      </c>
      <c r="T757" s="109">
        <f t="shared" si="604"/>
        <v>0.95668438669029332</v>
      </c>
      <c r="U757" s="104">
        <f t="shared" si="605"/>
        <v>494</v>
      </c>
      <c r="V757" s="151">
        <v>0</v>
      </c>
      <c r="W757" s="109">
        <f t="shared" si="606"/>
        <v>0</v>
      </c>
      <c r="X757" s="151">
        <v>6</v>
      </c>
      <c r="Y757" s="328"/>
      <c r="Z757" s="124">
        <f t="shared" si="607"/>
        <v>6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7" customFormat="1" ht="15" customHeight="1" x14ac:dyDescent="0.3">
      <c r="B758" s="239">
        <v>44580</v>
      </c>
      <c r="C758" s="524"/>
      <c r="D758" s="524"/>
      <c r="E758" s="524"/>
      <c r="F758" s="524"/>
      <c r="G758" s="524"/>
      <c r="H758" s="155">
        <v>228</v>
      </c>
      <c r="I758" s="83"/>
      <c r="J758" s="151">
        <v>1501</v>
      </c>
      <c r="K758" s="152">
        <v>1.0141891891891892</v>
      </c>
      <c r="L758" s="151">
        <v>120</v>
      </c>
      <c r="M758" s="152">
        <v>0.95238095238095233</v>
      </c>
      <c r="N758" s="153">
        <v>1621</v>
      </c>
      <c r="O758" s="83"/>
      <c r="P758" s="83"/>
      <c r="Q758" s="151">
        <v>371</v>
      </c>
      <c r="R758" s="109">
        <f t="shared" ref="R758:R765" si="608">Q758/Q$68</f>
        <v>0.45992619500663096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464</v>
      </c>
      <c r="V758" s="151">
        <v>0</v>
      </c>
      <c r="W758" s="109">
        <f t="shared" ref="W758:W765" si="611">V758/$V$68</f>
        <v>0</v>
      </c>
      <c r="X758" s="151">
        <v>20</v>
      </c>
      <c r="Y758" s="328"/>
      <c r="Z758" s="124">
        <f t="shared" ref="Z758:Z765" si="612">V758+X758</f>
        <v>20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7" customFormat="1" ht="15" customHeight="1" x14ac:dyDescent="0.3">
      <c r="B759" s="239">
        <v>44581</v>
      </c>
      <c r="C759" s="525"/>
      <c r="D759" s="525"/>
      <c r="E759" s="525"/>
      <c r="F759" s="525"/>
      <c r="G759" s="525"/>
      <c r="H759" s="155">
        <v>208</v>
      </c>
      <c r="I759" s="83"/>
      <c r="J759" s="151">
        <v>1497</v>
      </c>
      <c r="K759" s="152">
        <v>1.0094403236682401</v>
      </c>
      <c r="L759" s="151">
        <v>103</v>
      </c>
      <c r="M759" s="152">
        <v>1.1444444444444444</v>
      </c>
      <c r="N759" s="153">
        <v>1600</v>
      </c>
      <c r="O759" s="83"/>
      <c r="P759" s="83"/>
      <c r="Q759" s="151">
        <v>381</v>
      </c>
      <c r="R759" s="109">
        <f t="shared" si="608"/>
        <v>0.47232312748659405</v>
      </c>
      <c r="S759" s="151">
        <v>129</v>
      </c>
      <c r="T759" s="109">
        <f t="shared" si="609"/>
        <v>1.0921441228588304</v>
      </c>
      <c r="U759" s="104">
        <f t="shared" si="610"/>
        <v>510</v>
      </c>
      <c r="V759" s="151">
        <v>1</v>
      </c>
      <c r="W759" s="109">
        <f t="shared" si="611"/>
        <v>0.26874999999999999</v>
      </c>
      <c r="X759" s="151">
        <v>12</v>
      </c>
      <c r="Y759" s="328"/>
      <c r="Z759" s="124">
        <f t="shared" si="612"/>
        <v>13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7" customFormat="1" ht="15" customHeight="1" x14ac:dyDescent="0.3">
      <c r="B760" s="239">
        <v>44582</v>
      </c>
      <c r="C760" s="525"/>
      <c r="D760" s="525"/>
      <c r="E760" s="525"/>
      <c r="F760" s="525"/>
      <c r="G760" s="525"/>
      <c r="H760" s="155">
        <v>305</v>
      </c>
      <c r="I760" s="83"/>
      <c r="J760" s="151">
        <v>1503</v>
      </c>
      <c r="K760" s="152">
        <v>1.0114401076716015</v>
      </c>
      <c r="L760" s="151">
        <v>118</v>
      </c>
      <c r="M760" s="152">
        <v>1.145631067961165</v>
      </c>
      <c r="N760" s="153">
        <v>1621</v>
      </c>
      <c r="O760" s="83"/>
      <c r="P760" s="83"/>
      <c r="Q760" s="151">
        <v>253</v>
      </c>
      <c r="R760" s="109">
        <f t="shared" si="608"/>
        <v>0.31364239174306641</v>
      </c>
      <c r="S760" s="151">
        <v>45</v>
      </c>
      <c r="T760" s="109">
        <f t="shared" si="609"/>
        <v>0.38098050797401062</v>
      </c>
      <c r="U760" s="104">
        <f t="shared" si="610"/>
        <v>298</v>
      </c>
      <c r="V760" s="151">
        <v>0</v>
      </c>
      <c r="W760" s="109">
        <f t="shared" si="611"/>
        <v>0</v>
      </c>
      <c r="X760" s="151">
        <v>1</v>
      </c>
      <c r="Y760" s="328"/>
      <c r="Z760" s="124">
        <f t="shared" si="612"/>
        <v>1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7" customFormat="1" ht="15" customHeight="1" x14ac:dyDescent="0.3">
      <c r="B761" s="239">
        <v>44583</v>
      </c>
      <c r="C761" s="525"/>
      <c r="D761" s="525"/>
      <c r="E761" s="525"/>
      <c r="F761" s="525"/>
      <c r="G761" s="525"/>
      <c r="H761" s="155">
        <v>245</v>
      </c>
      <c r="I761" s="83"/>
      <c r="J761" s="151">
        <v>922</v>
      </c>
      <c r="K761" s="152">
        <v>1.0290178571428572</v>
      </c>
      <c r="L761" s="151">
        <v>65</v>
      </c>
      <c r="M761" s="152">
        <v>1.1016949152542372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7" customFormat="1" ht="15" customHeight="1" x14ac:dyDescent="0.3">
      <c r="B762" s="239">
        <v>44584</v>
      </c>
      <c r="C762" s="525"/>
      <c r="D762" s="525"/>
      <c r="E762" s="525"/>
      <c r="F762" s="525"/>
      <c r="G762" s="525"/>
      <c r="H762" s="155">
        <v>291</v>
      </c>
      <c r="I762" s="83"/>
      <c r="J762" s="151">
        <v>898</v>
      </c>
      <c r="K762" s="152">
        <v>1.0169875424688561</v>
      </c>
      <c r="L762" s="151">
        <v>41</v>
      </c>
      <c r="M762" s="152">
        <v>1.5769230769230769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7" customFormat="1" ht="15" customHeight="1" x14ac:dyDescent="0.3">
      <c r="B763" s="239">
        <v>44585</v>
      </c>
      <c r="C763" s="525"/>
      <c r="D763" s="525"/>
      <c r="E763" s="525"/>
      <c r="F763" s="525"/>
      <c r="G763" s="525"/>
      <c r="H763" s="155">
        <v>277</v>
      </c>
      <c r="I763" s="83"/>
      <c r="J763" s="151">
        <v>1498</v>
      </c>
      <c r="K763" s="152">
        <v>1.013531799729364</v>
      </c>
      <c r="L763" s="151">
        <v>91</v>
      </c>
      <c r="M763" s="152">
        <v>1.0340909090909092</v>
      </c>
      <c r="N763" s="153">
        <v>1589</v>
      </c>
      <c r="O763" s="83"/>
      <c r="P763" s="83"/>
      <c r="Q763" s="151">
        <v>426</v>
      </c>
      <c r="R763" s="109">
        <f t="shared" si="608"/>
        <v>0.52810932364642793</v>
      </c>
      <c r="S763" s="151">
        <v>139</v>
      </c>
      <c r="T763" s="109">
        <f t="shared" si="609"/>
        <v>1.1768064579641662</v>
      </c>
      <c r="U763" s="104">
        <f t="shared" si="610"/>
        <v>565</v>
      </c>
      <c r="V763" s="151">
        <v>0</v>
      </c>
      <c r="W763" s="109">
        <f t="shared" si="611"/>
        <v>0</v>
      </c>
      <c r="X763" s="151">
        <v>4</v>
      </c>
      <c r="Y763" s="328"/>
      <c r="Z763" s="124">
        <f t="shared" si="612"/>
        <v>4</v>
      </c>
      <c r="AA763" s="31"/>
      <c r="AB763" s="318">
        <v>-8</v>
      </c>
      <c r="AC763" s="318">
        <v>36</v>
      </c>
      <c r="AD763" s="318">
        <v>-4</v>
      </c>
      <c r="AE763" s="318">
        <v>-25</v>
      </c>
      <c r="AF763" s="318">
        <v>-16</v>
      </c>
      <c r="AG763" s="318">
        <v>10</v>
      </c>
    </row>
    <row r="764" spans="2:33" s="517" customFormat="1" ht="15" customHeight="1" x14ac:dyDescent="0.3">
      <c r="B764" s="239">
        <v>44586</v>
      </c>
      <c r="C764" s="525"/>
      <c r="D764" s="525"/>
      <c r="E764" s="525"/>
      <c r="F764" s="525"/>
      <c r="G764" s="525"/>
      <c r="H764" s="155">
        <v>186</v>
      </c>
      <c r="I764" s="83"/>
      <c r="J764" s="151">
        <v>1488</v>
      </c>
      <c r="K764" s="152">
        <v>1.0047265361242403</v>
      </c>
      <c r="L764" s="151">
        <v>136</v>
      </c>
      <c r="M764" s="152">
        <v>1.2363636363636363</v>
      </c>
      <c r="N764" s="153">
        <v>1624</v>
      </c>
      <c r="O764" s="83"/>
      <c r="P764" s="83"/>
      <c r="Q764" s="151">
        <v>508</v>
      </c>
      <c r="R764" s="109">
        <f t="shared" si="608"/>
        <v>0.62976416998212537</v>
      </c>
      <c r="S764" s="151">
        <v>124</v>
      </c>
      <c r="T764" s="109">
        <f t="shared" si="609"/>
        <v>1.0498129553061626</v>
      </c>
      <c r="U764" s="104">
        <f t="shared" si="610"/>
        <v>632</v>
      </c>
      <c r="V764" s="151">
        <v>0</v>
      </c>
      <c r="W764" s="109">
        <f t="shared" si="611"/>
        <v>0</v>
      </c>
      <c r="X764" s="151">
        <v>29</v>
      </c>
      <c r="Y764" s="328"/>
      <c r="Z764" s="124">
        <f t="shared" si="612"/>
        <v>29</v>
      </c>
      <c r="AA764" s="31"/>
      <c r="AB764" s="318">
        <v>-6</v>
      </c>
      <c r="AC764" s="318">
        <v>36</v>
      </c>
      <c r="AD764" s="318">
        <v>-3</v>
      </c>
      <c r="AE764" s="318">
        <v>-24</v>
      </c>
      <c r="AF764" s="318">
        <v>-16</v>
      </c>
      <c r="AG764" s="318">
        <v>10</v>
      </c>
    </row>
    <row r="765" spans="2:33" s="517" customFormat="1" ht="15" customHeight="1" x14ac:dyDescent="0.3">
      <c r="B765" s="239">
        <v>44587</v>
      </c>
      <c r="C765" s="525"/>
      <c r="D765" s="525"/>
      <c r="E765" s="525"/>
      <c r="F765" s="525"/>
      <c r="G765" s="525"/>
      <c r="H765" s="155">
        <v>230</v>
      </c>
      <c r="I765" s="83"/>
      <c r="J765" s="151">
        <v>1501</v>
      </c>
      <c r="K765" s="152">
        <v>1.0141891891891892</v>
      </c>
      <c r="L765" s="151">
        <v>124</v>
      </c>
      <c r="M765" s="152">
        <v>0.98412698412698407</v>
      </c>
      <c r="N765" s="153">
        <v>1625</v>
      </c>
      <c r="O765" s="83"/>
      <c r="P765" s="83"/>
      <c r="Q765" s="151">
        <v>572</v>
      </c>
      <c r="R765" s="109">
        <f t="shared" si="608"/>
        <v>0.70910453785388916</v>
      </c>
      <c r="S765" s="151">
        <v>123</v>
      </c>
      <c r="T765" s="109">
        <f t="shared" si="609"/>
        <v>1.0413467217956291</v>
      </c>
      <c r="U765" s="104">
        <f t="shared" si="610"/>
        <v>695</v>
      </c>
      <c r="V765" s="151">
        <v>0</v>
      </c>
      <c r="W765" s="109">
        <f t="shared" si="611"/>
        <v>0</v>
      </c>
      <c r="X765" s="151">
        <v>8</v>
      </c>
      <c r="Y765" s="328"/>
      <c r="Z765" s="124">
        <f t="shared" si="612"/>
        <v>8</v>
      </c>
      <c r="AA765" s="31"/>
      <c r="AB765" s="318">
        <v>-6</v>
      </c>
      <c r="AC765" s="318">
        <v>34</v>
      </c>
      <c r="AD765" s="318">
        <v>0</v>
      </c>
      <c r="AE765" s="318">
        <v>-23</v>
      </c>
      <c r="AF765" s="318">
        <v>-16</v>
      </c>
      <c r="AG765" s="318">
        <v>10</v>
      </c>
    </row>
    <row r="766" spans="2:33" s="517" customFormat="1" ht="15" customHeight="1" x14ac:dyDescent="0.3">
      <c r="B766" s="239">
        <v>44588</v>
      </c>
      <c r="C766" s="526"/>
      <c r="D766" s="526"/>
      <c r="E766" s="526"/>
      <c r="F766" s="526"/>
      <c r="G766" s="526"/>
      <c r="H766" s="155">
        <v>209</v>
      </c>
      <c r="I766" s="83"/>
      <c r="J766" s="151">
        <v>1498</v>
      </c>
      <c r="K766" s="152">
        <v>1.0101146325016859</v>
      </c>
      <c r="L766" s="151">
        <v>110</v>
      </c>
      <c r="M766" s="152">
        <v>1.2222222222222223</v>
      </c>
      <c r="N766" s="153">
        <v>1608</v>
      </c>
      <c r="O766" s="83"/>
      <c r="P766" s="83"/>
      <c r="Q766" s="151">
        <v>739</v>
      </c>
      <c r="R766" s="109">
        <f t="shared" ref="R766:R771" si="613">Q766/Q$68</f>
        <v>0.91613331026927292</v>
      </c>
      <c r="S766" s="151">
        <v>144</v>
      </c>
      <c r="T766" s="109">
        <f t="shared" ref="T766:T771" si="614">S766/S$68</f>
        <v>1.219137625516834</v>
      </c>
      <c r="U766" s="104">
        <f t="shared" ref="U766:U771" si="615">Q766+S766</f>
        <v>883</v>
      </c>
      <c r="V766" s="151">
        <v>0</v>
      </c>
      <c r="W766" s="109">
        <f t="shared" ref="W766:W771" si="616">V766/$V$68</f>
        <v>0</v>
      </c>
      <c r="X766" s="151">
        <v>5</v>
      </c>
      <c r="Y766" s="328"/>
      <c r="Z766" s="124">
        <f t="shared" ref="Z766:Z771" si="617">V766+X766</f>
        <v>5</v>
      </c>
      <c r="AA766" s="31"/>
      <c r="AB766" s="318">
        <v>-3</v>
      </c>
      <c r="AC766" s="318">
        <v>36</v>
      </c>
      <c r="AD766" s="318">
        <v>5</v>
      </c>
      <c r="AE766" s="318">
        <v>-23</v>
      </c>
      <c r="AF766" s="318">
        <v>-16</v>
      </c>
      <c r="AG766" s="318">
        <v>10</v>
      </c>
    </row>
    <row r="767" spans="2:33" s="517" customFormat="1" ht="15" customHeight="1" x14ac:dyDescent="0.3">
      <c r="B767" s="239">
        <v>44589</v>
      </c>
      <c r="C767" s="526"/>
      <c r="D767" s="526"/>
      <c r="E767" s="526"/>
      <c r="F767" s="526"/>
      <c r="G767" s="526"/>
      <c r="H767" s="155">
        <v>311</v>
      </c>
      <c r="I767" s="83"/>
      <c r="J767" s="151">
        <v>1499</v>
      </c>
      <c r="K767" s="152">
        <v>1.0087483176312249</v>
      </c>
      <c r="L767" s="151">
        <v>109</v>
      </c>
      <c r="M767" s="152">
        <v>1.058252427184466</v>
      </c>
      <c r="N767" s="153">
        <v>1608</v>
      </c>
      <c r="O767" s="83"/>
      <c r="P767" s="83"/>
      <c r="Q767" s="151">
        <v>978</v>
      </c>
      <c r="R767" s="109">
        <f t="shared" si="613"/>
        <v>1.212419996540391</v>
      </c>
      <c r="S767" s="151">
        <v>165</v>
      </c>
      <c r="T767" s="109">
        <f t="shared" si="614"/>
        <v>1.3969285292380389</v>
      </c>
      <c r="U767" s="104">
        <f t="shared" si="615"/>
        <v>1143</v>
      </c>
      <c r="V767" s="151">
        <v>0</v>
      </c>
      <c r="W767" s="109">
        <f t="shared" si="616"/>
        <v>0</v>
      </c>
      <c r="X767" s="151">
        <v>2</v>
      </c>
      <c r="Y767" s="328"/>
      <c r="Z767" s="124">
        <f t="shared" si="617"/>
        <v>2</v>
      </c>
      <c r="AA767" s="31"/>
      <c r="AB767" s="318">
        <v>-7</v>
      </c>
      <c r="AC767" s="318">
        <v>36</v>
      </c>
      <c r="AD767" s="318">
        <v>-1</v>
      </c>
      <c r="AE767" s="318">
        <v>-21</v>
      </c>
      <c r="AF767" s="318">
        <v>-15</v>
      </c>
      <c r="AG767" s="318">
        <v>10</v>
      </c>
    </row>
    <row r="768" spans="2:33" s="517" customFormat="1" ht="15" customHeight="1" x14ac:dyDescent="0.3">
      <c r="B768" s="239">
        <v>44590</v>
      </c>
      <c r="C768" s="526"/>
      <c r="D768" s="526"/>
      <c r="E768" s="526"/>
      <c r="F768" s="526"/>
      <c r="G768" s="526"/>
      <c r="H768" s="155">
        <v>257</v>
      </c>
      <c r="I768" s="83"/>
      <c r="J768" s="151">
        <v>922</v>
      </c>
      <c r="K768" s="152">
        <v>1.0290178571428572</v>
      </c>
      <c r="L768" s="151">
        <v>80</v>
      </c>
      <c r="M768" s="152">
        <v>1.3559322033898304</v>
      </c>
      <c r="N768" s="153">
        <v>1002</v>
      </c>
      <c r="O768" s="83"/>
      <c r="P768" s="83"/>
      <c r="Q768" s="155">
        <v>0</v>
      </c>
      <c r="R768" s="114">
        <f t="shared" si="613"/>
        <v>0</v>
      </c>
      <c r="S768" s="155">
        <v>0</v>
      </c>
      <c r="T768" s="114">
        <f t="shared" si="614"/>
        <v>0</v>
      </c>
      <c r="U768" s="123">
        <f t="shared" si="615"/>
        <v>0</v>
      </c>
      <c r="V768" s="155">
        <v>0</v>
      </c>
      <c r="W768" s="114">
        <f t="shared" si="616"/>
        <v>0</v>
      </c>
      <c r="X768" s="155">
        <v>0</v>
      </c>
      <c r="Y768" s="156"/>
      <c r="Z768" s="124">
        <f t="shared" si="617"/>
        <v>0</v>
      </c>
      <c r="AA768" s="161"/>
      <c r="AB768" s="318">
        <v>-10</v>
      </c>
      <c r="AC768" s="318">
        <v>24</v>
      </c>
      <c r="AD768" s="318">
        <v>5</v>
      </c>
      <c r="AE768" s="318">
        <v>-19</v>
      </c>
      <c r="AF768" s="318">
        <v>-1</v>
      </c>
      <c r="AG768" s="318">
        <v>6</v>
      </c>
    </row>
    <row r="769" spans="2:33" s="517" customFormat="1" ht="15" customHeight="1" x14ac:dyDescent="0.3">
      <c r="B769" s="239">
        <v>44591</v>
      </c>
      <c r="C769" s="526"/>
      <c r="D769" s="526"/>
      <c r="E769" s="526"/>
      <c r="F769" s="526"/>
      <c r="G769" s="526"/>
      <c r="H769" s="155">
        <v>298</v>
      </c>
      <c r="I769" s="83"/>
      <c r="J769" s="151">
        <v>899</v>
      </c>
      <c r="K769" s="152">
        <v>1.0181200453001134</v>
      </c>
      <c r="L769" s="151">
        <v>43</v>
      </c>
      <c r="M769" s="152">
        <v>1.6538461538461537</v>
      </c>
      <c r="N769" s="153">
        <v>942</v>
      </c>
      <c r="O769" s="83"/>
      <c r="P769" s="83"/>
      <c r="Q769" s="155">
        <v>0</v>
      </c>
      <c r="R769" s="114">
        <f t="shared" si="613"/>
        <v>0</v>
      </c>
      <c r="S769" s="155">
        <v>0</v>
      </c>
      <c r="T769" s="114">
        <f t="shared" si="614"/>
        <v>0</v>
      </c>
      <c r="U769" s="123">
        <f t="shared" si="615"/>
        <v>0</v>
      </c>
      <c r="V769" s="155">
        <v>0</v>
      </c>
      <c r="W769" s="114">
        <f t="shared" si="616"/>
        <v>0</v>
      </c>
      <c r="X769" s="155">
        <v>0</v>
      </c>
      <c r="Y769" s="156"/>
      <c r="Z769" s="124">
        <f t="shared" si="617"/>
        <v>0</v>
      </c>
      <c r="AA769" s="161"/>
      <c r="AB769" s="318">
        <v>-5</v>
      </c>
      <c r="AC769" s="318">
        <v>25</v>
      </c>
      <c r="AD769" s="318">
        <v>3</v>
      </c>
      <c r="AE769" s="318">
        <v>-16</v>
      </c>
      <c r="AF769" s="318">
        <v>2</v>
      </c>
      <c r="AG769" s="318">
        <v>4</v>
      </c>
    </row>
    <row r="770" spans="2:33" s="517" customFormat="1" ht="15" customHeight="1" x14ac:dyDescent="0.3">
      <c r="B770" s="239">
        <v>44592</v>
      </c>
      <c r="C770" s="526"/>
      <c r="D770" s="526"/>
      <c r="E770" s="526"/>
      <c r="F770" s="526"/>
      <c r="G770" s="526"/>
      <c r="H770" s="155">
        <v>271</v>
      </c>
      <c r="I770" s="83"/>
      <c r="J770" s="151">
        <v>1499</v>
      </c>
      <c r="K770" s="152">
        <v>1.0142083897158323</v>
      </c>
      <c r="L770" s="151">
        <v>84</v>
      </c>
      <c r="M770" s="152">
        <v>0.95454545454545459</v>
      </c>
      <c r="N770" s="153">
        <v>1583</v>
      </c>
      <c r="O770" s="83"/>
      <c r="P770" s="83"/>
      <c r="Q770" s="151">
        <v>1106</v>
      </c>
      <c r="R770" s="109">
        <f t="shared" si="613"/>
        <v>1.3711007322839186</v>
      </c>
      <c r="S770" s="151">
        <v>179</v>
      </c>
      <c r="T770" s="109">
        <f t="shared" si="614"/>
        <v>1.515455798385509</v>
      </c>
      <c r="U770" s="104">
        <f t="shared" si="615"/>
        <v>1285</v>
      </c>
      <c r="V770" s="151">
        <v>0</v>
      </c>
      <c r="W770" s="109">
        <f t="shared" si="616"/>
        <v>0</v>
      </c>
      <c r="X770" s="151">
        <v>3</v>
      </c>
      <c r="Y770" s="328"/>
      <c r="Z770" s="124">
        <f t="shared" si="617"/>
        <v>3</v>
      </c>
      <c r="AA770" s="31"/>
      <c r="AB770" s="318">
        <v>-3</v>
      </c>
      <c r="AC770" s="318">
        <v>38</v>
      </c>
      <c r="AD770" s="318">
        <v>2</v>
      </c>
      <c r="AE770" s="318">
        <v>-21</v>
      </c>
      <c r="AF770" s="318">
        <v>-15</v>
      </c>
      <c r="AG770" s="318">
        <v>9</v>
      </c>
    </row>
    <row r="771" spans="2:33" s="517" customFormat="1" ht="15" customHeight="1" x14ac:dyDescent="0.3">
      <c r="B771" s="239">
        <v>44593</v>
      </c>
      <c r="C771" s="526"/>
      <c r="D771" s="526"/>
      <c r="E771" s="526"/>
      <c r="F771" s="526"/>
      <c r="G771" s="526"/>
      <c r="H771" s="155">
        <v>199</v>
      </c>
      <c r="I771" s="83"/>
      <c r="J771" s="151">
        <v>1501</v>
      </c>
      <c r="K771" s="152">
        <v>1.013504388926401</v>
      </c>
      <c r="L771" s="151">
        <v>103</v>
      </c>
      <c r="M771" s="152">
        <v>0.9363636363636364</v>
      </c>
      <c r="N771" s="153">
        <v>1604</v>
      </c>
      <c r="O771" s="83"/>
      <c r="P771" s="83"/>
      <c r="Q771" s="151">
        <v>532</v>
      </c>
      <c r="R771" s="109">
        <f t="shared" si="613"/>
        <v>0.65951680793403678</v>
      </c>
      <c r="S771" s="151">
        <v>46</v>
      </c>
      <c r="T771" s="109">
        <f t="shared" si="614"/>
        <v>0.38944674148454417</v>
      </c>
      <c r="U771" s="104">
        <f t="shared" si="615"/>
        <v>578</v>
      </c>
      <c r="V771" s="151">
        <v>3</v>
      </c>
      <c r="W771" s="109">
        <f t="shared" si="616"/>
        <v>0.80625000000000002</v>
      </c>
      <c r="X771" s="151">
        <v>11</v>
      </c>
      <c r="Y771" s="328"/>
      <c r="Z771" s="124">
        <f t="shared" si="617"/>
        <v>14</v>
      </c>
      <c r="AA771" s="31"/>
      <c r="AB771" s="318">
        <v>0</v>
      </c>
      <c r="AC771" s="318">
        <v>41</v>
      </c>
      <c r="AD771" s="318">
        <v>4</v>
      </c>
      <c r="AE771" s="318">
        <v>-18</v>
      </c>
      <c r="AF771" s="318">
        <v>-14</v>
      </c>
      <c r="AG771" s="318">
        <v>8</v>
      </c>
    </row>
    <row r="772" spans="2:33" s="517" customFormat="1" ht="15" customHeight="1" x14ac:dyDescent="0.3">
      <c r="B772" s="239">
        <v>44594</v>
      </c>
      <c r="C772" s="526"/>
      <c r="D772" s="526"/>
      <c r="E772" s="526"/>
      <c r="F772" s="526"/>
      <c r="G772" s="526"/>
      <c r="H772" s="155">
        <v>240</v>
      </c>
      <c r="I772" s="83"/>
      <c r="J772" s="151">
        <v>1499</v>
      </c>
      <c r="K772" s="152">
        <v>1.0128378378378378</v>
      </c>
      <c r="L772" s="151">
        <v>95</v>
      </c>
      <c r="M772" s="152">
        <v>0.75396825396825395</v>
      </c>
      <c r="N772" s="153">
        <v>1594</v>
      </c>
      <c r="O772" s="83"/>
      <c r="P772" s="83"/>
      <c r="Q772" s="151">
        <v>371</v>
      </c>
      <c r="R772" s="109">
        <f t="shared" ref="R772:R779" si="618">Q772/Q$68</f>
        <v>0.45992619500663096</v>
      </c>
      <c r="S772" s="151">
        <v>46</v>
      </c>
      <c r="T772" s="109">
        <f t="shared" ref="T772:T779" si="619">S772/S$68</f>
        <v>0.38944674148454417</v>
      </c>
      <c r="U772" s="104">
        <f t="shared" ref="U772:U779" si="620">Q772+S772</f>
        <v>417</v>
      </c>
      <c r="V772" s="151">
        <v>0</v>
      </c>
      <c r="W772" s="109">
        <f t="shared" ref="W772:W779" si="621">V772/$V$68</f>
        <v>0</v>
      </c>
      <c r="X772" s="151">
        <v>18</v>
      </c>
      <c r="Y772" s="328"/>
      <c r="Z772" s="124">
        <f t="shared" ref="Z772:Z779" si="622">V772+X772</f>
        <v>18</v>
      </c>
      <c r="AA772" s="31"/>
      <c r="AB772" s="318">
        <v>1</v>
      </c>
      <c r="AC772" s="318">
        <v>39</v>
      </c>
      <c r="AD772" s="318">
        <v>10</v>
      </c>
      <c r="AE772" s="318">
        <v>-17</v>
      </c>
      <c r="AF772" s="318">
        <v>-13</v>
      </c>
      <c r="AG772" s="318">
        <v>8</v>
      </c>
    </row>
    <row r="773" spans="2:33" s="517" customFormat="1" ht="15" customHeight="1" x14ac:dyDescent="0.3">
      <c r="B773" s="239">
        <v>44595</v>
      </c>
      <c r="C773" s="527"/>
      <c r="D773" s="527"/>
      <c r="E773" s="527"/>
      <c r="F773" s="527"/>
      <c r="G773" s="527"/>
      <c r="H773" s="155">
        <v>240</v>
      </c>
      <c r="I773" s="83"/>
      <c r="J773" s="151">
        <v>1487</v>
      </c>
      <c r="K773" s="152">
        <v>1.0026972353337829</v>
      </c>
      <c r="L773" s="151">
        <v>100</v>
      </c>
      <c r="M773" s="152">
        <v>1.1111111111111112</v>
      </c>
      <c r="N773" s="153">
        <v>1587</v>
      </c>
      <c r="O773" s="83"/>
      <c r="P773" s="83"/>
      <c r="Q773" s="151">
        <v>306</v>
      </c>
      <c r="R773" s="109">
        <f t="shared" si="618"/>
        <v>0.37934613388687077</v>
      </c>
      <c r="S773" s="151">
        <v>71</v>
      </c>
      <c r="T773" s="109">
        <f t="shared" si="619"/>
        <v>0.60110257924788346</v>
      </c>
      <c r="U773" s="104">
        <f t="shared" si="620"/>
        <v>377</v>
      </c>
      <c r="V773" s="151">
        <v>1</v>
      </c>
      <c r="W773" s="109">
        <f t="shared" si="621"/>
        <v>0.26874999999999999</v>
      </c>
      <c r="X773" s="151">
        <v>12</v>
      </c>
      <c r="Y773" s="328"/>
      <c r="Z773" s="124">
        <f t="shared" si="622"/>
        <v>13</v>
      </c>
      <c r="AA773" s="31"/>
      <c r="AB773" s="318">
        <v>2</v>
      </c>
      <c r="AC773" s="318">
        <v>39</v>
      </c>
      <c r="AD773" s="318">
        <v>6</v>
      </c>
      <c r="AE773" s="318">
        <v>-19</v>
      </c>
      <c r="AF773" s="318">
        <v>-13</v>
      </c>
      <c r="AG773" s="318">
        <v>8</v>
      </c>
    </row>
    <row r="774" spans="2:33" s="517" customFormat="1" ht="15" customHeight="1" x14ac:dyDescent="0.3">
      <c r="B774" s="239">
        <v>44596</v>
      </c>
      <c r="C774" s="527"/>
      <c r="D774" s="527"/>
      <c r="E774" s="527"/>
      <c r="F774" s="527"/>
      <c r="G774" s="527"/>
      <c r="H774" s="155">
        <v>318</v>
      </c>
      <c r="I774" s="83"/>
      <c r="J774" s="151">
        <v>1503</v>
      </c>
      <c r="K774" s="152">
        <v>1.0114401076716015</v>
      </c>
      <c r="L774" s="151">
        <v>102</v>
      </c>
      <c r="M774" s="152">
        <v>0.99029126213592233</v>
      </c>
      <c r="N774" s="153">
        <v>1605</v>
      </c>
      <c r="O774" s="83"/>
      <c r="P774" s="83"/>
      <c r="Q774" s="151">
        <v>241</v>
      </c>
      <c r="R774" s="109">
        <f t="shared" si="618"/>
        <v>0.29876607276711065</v>
      </c>
      <c r="S774" s="151">
        <v>52</v>
      </c>
      <c r="T774" s="109">
        <f t="shared" si="619"/>
        <v>0.44024414254774563</v>
      </c>
      <c r="U774" s="104">
        <f t="shared" si="620"/>
        <v>293</v>
      </c>
      <c r="V774" s="151">
        <v>4</v>
      </c>
      <c r="W774" s="109">
        <f t="shared" si="621"/>
        <v>1.075</v>
      </c>
      <c r="X774" s="151">
        <v>7</v>
      </c>
      <c r="Y774" s="328"/>
      <c r="Z774" s="124">
        <f t="shared" si="622"/>
        <v>11</v>
      </c>
      <c r="AA774" s="31"/>
      <c r="AB774" s="318">
        <v>-5</v>
      </c>
      <c r="AC774" s="318">
        <v>36</v>
      </c>
      <c r="AD774" s="318">
        <v>-5</v>
      </c>
      <c r="AE774" s="318">
        <v>-18</v>
      </c>
      <c r="AF774" s="318">
        <v>-12</v>
      </c>
      <c r="AG774" s="318">
        <v>9</v>
      </c>
    </row>
    <row r="775" spans="2:33" s="517" customFormat="1" ht="15" customHeight="1" x14ac:dyDescent="0.3">
      <c r="B775" s="239">
        <v>44597</v>
      </c>
      <c r="C775" s="527"/>
      <c r="D775" s="527"/>
      <c r="E775" s="527"/>
      <c r="F775" s="527"/>
      <c r="G775" s="527"/>
      <c r="H775" s="155">
        <v>287</v>
      </c>
      <c r="I775" s="83"/>
      <c r="J775" s="151">
        <v>918</v>
      </c>
      <c r="K775" s="152">
        <v>1.0245535714285714</v>
      </c>
      <c r="L775" s="151">
        <v>60</v>
      </c>
      <c r="M775" s="152">
        <v>1.0169491525423728</v>
      </c>
      <c r="N775" s="153">
        <v>978</v>
      </c>
      <c r="O775" s="83"/>
      <c r="P775" s="83"/>
      <c r="Q775" s="155">
        <v>0</v>
      </c>
      <c r="R775" s="114">
        <f t="shared" si="618"/>
        <v>0</v>
      </c>
      <c r="S775" s="155">
        <v>0</v>
      </c>
      <c r="T775" s="114">
        <f t="shared" si="619"/>
        <v>0</v>
      </c>
      <c r="U775" s="123">
        <f t="shared" si="620"/>
        <v>0</v>
      </c>
      <c r="V775" s="155">
        <v>0</v>
      </c>
      <c r="W775" s="114">
        <f t="shared" si="621"/>
        <v>0</v>
      </c>
      <c r="X775" s="155">
        <v>0</v>
      </c>
      <c r="Y775" s="156"/>
      <c r="Z775" s="124">
        <f t="shared" si="622"/>
        <v>0</v>
      </c>
      <c r="AA775" s="31"/>
      <c r="AB775" s="318">
        <v>-4</v>
      </c>
      <c r="AC775" s="318">
        <v>27</v>
      </c>
      <c r="AD775" s="318">
        <v>12</v>
      </c>
      <c r="AE775" s="318">
        <v>-13</v>
      </c>
      <c r="AF775" s="318">
        <v>2</v>
      </c>
      <c r="AG775" s="318">
        <v>4</v>
      </c>
    </row>
    <row r="776" spans="2:33" s="517" customFormat="1" ht="15" customHeight="1" x14ac:dyDescent="0.3">
      <c r="B776" s="239">
        <v>44598</v>
      </c>
      <c r="C776" s="527"/>
      <c r="D776" s="527"/>
      <c r="E776" s="527"/>
      <c r="F776" s="527"/>
      <c r="G776" s="527"/>
      <c r="H776" s="155">
        <v>293</v>
      </c>
      <c r="I776" s="83"/>
      <c r="J776" s="151">
        <v>900</v>
      </c>
      <c r="K776" s="152">
        <v>1.0192525481313703</v>
      </c>
      <c r="L776" s="151">
        <v>45</v>
      </c>
      <c r="M776" s="152">
        <v>1.7307692307692308</v>
      </c>
      <c r="N776" s="153">
        <v>945</v>
      </c>
      <c r="O776" s="83"/>
      <c r="P776" s="83"/>
      <c r="Q776" s="155">
        <v>0</v>
      </c>
      <c r="R776" s="114">
        <f t="shared" si="618"/>
        <v>0</v>
      </c>
      <c r="S776" s="155">
        <v>0</v>
      </c>
      <c r="T776" s="114">
        <f t="shared" si="619"/>
        <v>0</v>
      </c>
      <c r="U776" s="123">
        <f t="shared" si="620"/>
        <v>0</v>
      </c>
      <c r="V776" s="155">
        <v>0</v>
      </c>
      <c r="W776" s="114">
        <f t="shared" si="621"/>
        <v>0</v>
      </c>
      <c r="X776" s="155">
        <v>0</v>
      </c>
      <c r="Y776" s="156"/>
      <c r="Z776" s="124">
        <f t="shared" si="622"/>
        <v>0</v>
      </c>
      <c r="AA776" s="31"/>
      <c r="AB776" s="318">
        <v>-6</v>
      </c>
      <c r="AC776" s="318">
        <v>19</v>
      </c>
      <c r="AD776" s="318">
        <v>13</v>
      </c>
      <c r="AE776" s="318">
        <v>-14</v>
      </c>
      <c r="AF776" s="318">
        <v>2</v>
      </c>
      <c r="AG776" s="318">
        <v>4</v>
      </c>
    </row>
    <row r="777" spans="2:33" s="517" customFormat="1" ht="15" customHeight="1" x14ac:dyDescent="0.3">
      <c r="B777" s="239">
        <v>44599</v>
      </c>
      <c r="C777" s="527"/>
      <c r="D777" s="527"/>
      <c r="E777" s="527"/>
      <c r="F777" s="527"/>
      <c r="G777" s="527"/>
      <c r="H777" s="155">
        <v>297</v>
      </c>
      <c r="I777" s="83"/>
      <c r="J777" s="151">
        <v>1500</v>
      </c>
      <c r="K777" s="152">
        <v>1.0148849797023005</v>
      </c>
      <c r="L777" s="151">
        <v>88</v>
      </c>
      <c r="M777" s="152">
        <v>1</v>
      </c>
      <c r="N777" s="153">
        <v>1588</v>
      </c>
      <c r="O777" s="83"/>
      <c r="P777" s="83"/>
      <c r="Q777" s="151">
        <v>305</v>
      </c>
      <c r="R777" s="109">
        <f t="shared" si="618"/>
        <v>0.3781064406388745</v>
      </c>
      <c r="S777" s="151">
        <v>76</v>
      </c>
      <c r="T777" s="109">
        <f t="shared" si="619"/>
        <v>0.64343374680055132</v>
      </c>
      <c r="U777" s="104">
        <f t="shared" si="620"/>
        <v>381</v>
      </c>
      <c r="V777" s="151">
        <v>0</v>
      </c>
      <c r="W777" s="109">
        <f t="shared" si="621"/>
        <v>0</v>
      </c>
      <c r="X777" s="151">
        <v>34</v>
      </c>
      <c r="Y777" s="328"/>
      <c r="Z777" s="124">
        <f t="shared" si="622"/>
        <v>34</v>
      </c>
      <c r="AA777" s="31"/>
      <c r="AB777" s="318">
        <v>0</v>
      </c>
      <c r="AC777" s="318">
        <v>37</v>
      </c>
      <c r="AD777" s="318">
        <v>10</v>
      </c>
      <c r="AE777" s="318">
        <v>-17</v>
      </c>
      <c r="AF777" s="318">
        <v>-11</v>
      </c>
      <c r="AG777" s="318">
        <v>7</v>
      </c>
    </row>
    <row r="778" spans="2:33" s="517" customFormat="1" ht="15" customHeight="1" x14ac:dyDescent="0.3">
      <c r="B778" s="239">
        <v>44600</v>
      </c>
      <c r="C778" s="527"/>
      <c r="D778" s="527"/>
      <c r="E778" s="527"/>
      <c r="F778" s="527"/>
      <c r="G778" s="527"/>
      <c r="H778" s="155">
        <v>215</v>
      </c>
      <c r="I778" s="83"/>
      <c r="J778" s="151">
        <v>1501</v>
      </c>
      <c r="K778" s="152">
        <v>1.013504388926401</v>
      </c>
      <c r="L778" s="151">
        <v>107</v>
      </c>
      <c r="M778" s="152">
        <v>0.97272727272727277</v>
      </c>
      <c r="N778" s="153">
        <v>1608</v>
      </c>
      <c r="O778" s="83"/>
      <c r="P778" s="83"/>
      <c r="Q778" s="151">
        <v>330</v>
      </c>
      <c r="R778" s="109">
        <f t="shared" si="618"/>
        <v>0.40909877183878224</v>
      </c>
      <c r="S778" s="151">
        <v>63</v>
      </c>
      <c r="T778" s="109">
        <f t="shared" si="619"/>
        <v>0.53337271116361484</v>
      </c>
      <c r="U778" s="104">
        <f t="shared" si="620"/>
        <v>393</v>
      </c>
      <c r="V778" s="151">
        <v>0</v>
      </c>
      <c r="W778" s="109">
        <f t="shared" si="621"/>
        <v>0</v>
      </c>
      <c r="X778" s="151">
        <v>11</v>
      </c>
      <c r="Y778" s="328"/>
      <c r="Z778" s="124">
        <f t="shared" si="622"/>
        <v>11</v>
      </c>
      <c r="AA778" s="31"/>
      <c r="AB778" s="318">
        <v>2</v>
      </c>
      <c r="AC778" s="318">
        <v>40</v>
      </c>
      <c r="AD778" s="318">
        <v>11</v>
      </c>
      <c r="AE778" s="318">
        <v>-15</v>
      </c>
      <c r="AF778" s="318">
        <v>-11</v>
      </c>
      <c r="AG778" s="318">
        <v>6</v>
      </c>
    </row>
    <row r="779" spans="2:33" s="517" customFormat="1" ht="15" customHeight="1" x14ac:dyDescent="0.3">
      <c r="B779" s="239">
        <v>44601</v>
      </c>
      <c r="C779" s="527"/>
      <c r="D779" s="527"/>
      <c r="E779" s="527"/>
      <c r="F779" s="527"/>
      <c r="G779" s="527"/>
      <c r="H779" s="155">
        <v>243</v>
      </c>
      <c r="I779" s="83"/>
      <c r="J779" s="151">
        <v>1501</v>
      </c>
      <c r="K779" s="152">
        <v>1.0141891891891892</v>
      </c>
      <c r="L779" s="151">
        <v>117</v>
      </c>
      <c r="M779" s="152">
        <v>0.9285714285714286</v>
      </c>
      <c r="N779" s="153">
        <v>1618</v>
      </c>
      <c r="O779" s="83"/>
      <c r="P779" s="83"/>
      <c r="Q779" s="151">
        <v>317</v>
      </c>
      <c r="R779" s="109">
        <f t="shared" si="618"/>
        <v>0.3929827596148302</v>
      </c>
      <c r="S779" s="151">
        <v>50</v>
      </c>
      <c r="T779" s="109">
        <f t="shared" si="619"/>
        <v>0.42331167552667848</v>
      </c>
      <c r="U779" s="104">
        <f t="shared" si="620"/>
        <v>367</v>
      </c>
      <c r="V779" s="151">
        <v>1</v>
      </c>
      <c r="W779" s="109">
        <f t="shared" si="621"/>
        <v>0.26874999999999999</v>
      </c>
      <c r="X779" s="151">
        <v>12</v>
      </c>
      <c r="Y779" s="328"/>
      <c r="Z779" s="124">
        <f t="shared" si="622"/>
        <v>13</v>
      </c>
      <c r="AA779" s="31"/>
      <c r="AB779" s="318">
        <v>3</v>
      </c>
      <c r="AC779" s="318">
        <v>39</v>
      </c>
      <c r="AD779" s="318">
        <v>16</v>
      </c>
      <c r="AE779" s="318">
        <v>-13</v>
      </c>
      <c r="AF779" s="318">
        <v>-10</v>
      </c>
      <c r="AG779" s="318">
        <v>6</v>
      </c>
    </row>
    <row r="780" spans="2:33" s="517" customFormat="1" ht="15" customHeight="1" x14ac:dyDescent="0.3">
      <c r="B780" s="239">
        <v>44602</v>
      </c>
      <c r="C780" s="528"/>
      <c r="D780" s="528"/>
      <c r="E780" s="528"/>
      <c r="F780" s="528"/>
      <c r="G780" s="528"/>
      <c r="H780" s="155">
        <v>281</v>
      </c>
      <c r="I780" s="83"/>
      <c r="J780" s="151">
        <v>1497</v>
      </c>
      <c r="K780" s="152">
        <v>1.0094403236682401</v>
      </c>
      <c r="L780" s="151">
        <v>98</v>
      </c>
      <c r="M780" s="152">
        <v>1.0888888888888888</v>
      </c>
      <c r="N780" s="153">
        <v>1595</v>
      </c>
      <c r="O780" s="83"/>
      <c r="P780" s="83"/>
      <c r="Q780" s="151">
        <v>336</v>
      </c>
      <c r="R780" s="109">
        <f t="shared" ref="R780:R786" si="623">Q780/Q$68</f>
        <v>0.41653693132676012</v>
      </c>
      <c r="S780" s="151">
        <v>64</v>
      </c>
      <c r="T780" s="109">
        <f t="shared" ref="T780:T786" si="624">S780/S$68</f>
        <v>0.54183894467414839</v>
      </c>
      <c r="U780" s="104">
        <f t="shared" ref="U780:U786" si="625">Q780+S780</f>
        <v>400</v>
      </c>
      <c r="V780" s="151">
        <v>1</v>
      </c>
      <c r="W780" s="109">
        <f t="shared" ref="W780:W786" si="626">V780/$V$68</f>
        <v>0.26874999999999999</v>
      </c>
      <c r="X780" s="151">
        <v>0</v>
      </c>
      <c r="Y780" s="328"/>
      <c r="Z780" s="124">
        <f t="shared" ref="Z780:Z786" si="627">V780+X780</f>
        <v>1</v>
      </c>
      <c r="AA780" s="31"/>
      <c r="AB780" s="318">
        <v>5</v>
      </c>
      <c r="AC780" s="318">
        <v>40</v>
      </c>
      <c r="AD780" s="318">
        <v>13</v>
      </c>
      <c r="AE780" s="318">
        <v>-13</v>
      </c>
      <c r="AF780" s="318">
        <v>-11</v>
      </c>
      <c r="AG780" s="318">
        <v>6</v>
      </c>
    </row>
    <row r="781" spans="2:33" s="517" customFormat="1" ht="15" customHeight="1" x14ac:dyDescent="0.3">
      <c r="B781" s="239">
        <v>44603</v>
      </c>
      <c r="C781" s="528"/>
      <c r="D781" s="528"/>
      <c r="E781" s="528"/>
      <c r="F781" s="528"/>
      <c r="G781" s="528"/>
      <c r="H781" s="155">
        <v>346</v>
      </c>
      <c r="I781" s="83"/>
      <c r="J781" s="151">
        <v>1501</v>
      </c>
      <c r="K781" s="152">
        <v>1.0100942126514132</v>
      </c>
      <c r="L781" s="151">
        <v>110</v>
      </c>
      <c r="M781" s="152">
        <v>1.0679611650485437</v>
      </c>
      <c r="N781" s="153">
        <v>1611</v>
      </c>
      <c r="O781" s="83"/>
      <c r="P781" s="83"/>
      <c r="Q781" s="151">
        <v>359</v>
      </c>
      <c r="R781" s="109">
        <f t="shared" si="623"/>
        <v>0.4450498760306752</v>
      </c>
      <c r="S781" s="151">
        <v>57</v>
      </c>
      <c r="T781" s="109">
        <f t="shared" si="624"/>
        <v>0.48257531010041343</v>
      </c>
      <c r="U781" s="104">
        <f t="shared" si="625"/>
        <v>416</v>
      </c>
      <c r="V781" s="151">
        <v>0</v>
      </c>
      <c r="W781" s="109">
        <f t="shared" si="626"/>
        <v>0</v>
      </c>
      <c r="X781" s="151">
        <v>12</v>
      </c>
      <c r="Y781" s="328"/>
      <c r="Z781" s="124">
        <f t="shared" si="627"/>
        <v>12</v>
      </c>
      <c r="AA781" s="31"/>
      <c r="AB781" s="318">
        <v>0</v>
      </c>
      <c r="AC781" s="318">
        <v>37</v>
      </c>
      <c r="AD781" s="318">
        <v>11</v>
      </c>
      <c r="AE781" s="318">
        <v>-11</v>
      </c>
      <c r="AF781" s="318">
        <v>-9</v>
      </c>
      <c r="AG781" s="318">
        <v>6</v>
      </c>
    </row>
    <row r="782" spans="2:33" s="517" customFormat="1" ht="15" customHeight="1" x14ac:dyDescent="0.3">
      <c r="B782" s="239">
        <v>44604</v>
      </c>
      <c r="C782" s="528"/>
      <c r="D782" s="528"/>
      <c r="E782" s="528"/>
      <c r="F782" s="528"/>
      <c r="G782" s="528"/>
      <c r="H782" s="155">
        <v>321</v>
      </c>
      <c r="I782" s="83"/>
      <c r="J782" s="151">
        <v>921</v>
      </c>
      <c r="K782" s="152">
        <v>1.0279017857142858</v>
      </c>
      <c r="L782" s="151">
        <v>46</v>
      </c>
      <c r="M782" s="152">
        <v>0.77966101694915257</v>
      </c>
      <c r="N782" s="153">
        <v>967</v>
      </c>
      <c r="O782" s="83"/>
      <c r="P782" s="83"/>
      <c r="Q782" s="489">
        <v>0</v>
      </c>
      <c r="R782" s="140">
        <f t="shared" si="623"/>
        <v>0</v>
      </c>
      <c r="S782" s="489">
        <v>0</v>
      </c>
      <c r="T782" s="140">
        <f t="shared" si="624"/>
        <v>0</v>
      </c>
      <c r="U782" s="141">
        <f t="shared" si="625"/>
        <v>0</v>
      </c>
      <c r="V782" s="489">
        <v>0</v>
      </c>
      <c r="W782" s="140">
        <f t="shared" si="626"/>
        <v>0</v>
      </c>
      <c r="X782" s="489">
        <v>0</v>
      </c>
      <c r="Y782" s="490"/>
      <c r="Z782" s="142">
        <f t="shared" si="627"/>
        <v>0</v>
      </c>
      <c r="AA782" s="31"/>
      <c r="AB782" s="318">
        <v>-2</v>
      </c>
      <c r="AC782" s="318">
        <v>27</v>
      </c>
      <c r="AD782" s="318">
        <v>11</v>
      </c>
      <c r="AE782" s="318">
        <v>-8</v>
      </c>
      <c r="AF782" s="318">
        <v>4</v>
      </c>
      <c r="AG782" s="318">
        <v>3</v>
      </c>
    </row>
    <row r="783" spans="2:33" s="517" customFormat="1" ht="15" customHeight="1" x14ac:dyDescent="0.3">
      <c r="B783" s="239">
        <v>44605</v>
      </c>
      <c r="C783" s="528"/>
      <c r="D783" s="528"/>
      <c r="E783" s="528"/>
      <c r="F783" s="528"/>
      <c r="G783" s="528"/>
      <c r="H783" s="155">
        <v>318</v>
      </c>
      <c r="I783" s="83"/>
      <c r="J783" s="151">
        <v>895</v>
      </c>
      <c r="K783" s="152">
        <v>1.013590033975085</v>
      </c>
      <c r="L783" s="151">
        <v>38</v>
      </c>
      <c r="M783" s="152">
        <v>1.4615384615384615</v>
      </c>
      <c r="N783" s="153">
        <v>933</v>
      </c>
      <c r="O783" s="83"/>
      <c r="P783" s="83"/>
      <c r="Q783" s="489">
        <v>0</v>
      </c>
      <c r="R783" s="140">
        <f t="shared" si="623"/>
        <v>0</v>
      </c>
      <c r="S783" s="489">
        <v>0</v>
      </c>
      <c r="T783" s="140">
        <f t="shared" si="624"/>
        <v>0</v>
      </c>
      <c r="U783" s="141">
        <f t="shared" si="625"/>
        <v>0</v>
      </c>
      <c r="V783" s="489">
        <v>0</v>
      </c>
      <c r="W783" s="140">
        <f t="shared" si="626"/>
        <v>0</v>
      </c>
      <c r="X783" s="489">
        <v>0</v>
      </c>
      <c r="Y783" s="490"/>
      <c r="Z783" s="142">
        <f t="shared" si="627"/>
        <v>0</v>
      </c>
      <c r="AA783" s="31"/>
      <c r="AB783" s="318">
        <v>-13</v>
      </c>
      <c r="AC783" s="318">
        <v>15</v>
      </c>
      <c r="AD783" s="318">
        <v>-31</v>
      </c>
      <c r="AE783" s="318">
        <v>-19</v>
      </c>
      <c r="AF783" s="318">
        <v>2</v>
      </c>
      <c r="AG783" s="318">
        <v>5</v>
      </c>
    </row>
    <row r="784" spans="2:33" s="517" customFormat="1" ht="15" customHeight="1" x14ac:dyDescent="0.3">
      <c r="B784" s="239">
        <v>44606</v>
      </c>
      <c r="C784" s="528"/>
      <c r="D784" s="528"/>
      <c r="E784" s="528"/>
      <c r="F784" s="528"/>
      <c r="G784" s="528"/>
      <c r="H784" s="155">
        <v>311</v>
      </c>
      <c r="I784" s="83"/>
      <c r="J784" s="151">
        <v>1499</v>
      </c>
      <c r="K784" s="152">
        <v>1.0142083897158323</v>
      </c>
      <c r="L784" s="151">
        <v>100</v>
      </c>
      <c r="M784" s="152">
        <v>1.1363636363636365</v>
      </c>
      <c r="N784" s="153">
        <v>1599</v>
      </c>
      <c r="O784" s="83"/>
      <c r="P784" s="83"/>
      <c r="Q784" s="151">
        <v>552</v>
      </c>
      <c r="R784" s="109">
        <f t="shared" si="623"/>
        <v>0.68431067289396297</v>
      </c>
      <c r="S784" s="151">
        <v>84</v>
      </c>
      <c r="T784" s="109">
        <f t="shared" si="624"/>
        <v>0.71116361488481983</v>
      </c>
      <c r="U784" s="104">
        <f t="shared" si="625"/>
        <v>636</v>
      </c>
      <c r="V784" s="151">
        <v>26</v>
      </c>
      <c r="W784" s="109">
        <f t="shared" si="626"/>
        <v>6.9874999999999998</v>
      </c>
      <c r="X784" s="151">
        <v>10</v>
      </c>
      <c r="Y784" s="328"/>
      <c r="Z784" s="124">
        <f t="shared" si="627"/>
        <v>36</v>
      </c>
      <c r="AA784" s="31"/>
      <c r="AB784" s="318">
        <v>14</v>
      </c>
      <c r="AC784" s="318">
        <v>49</v>
      </c>
      <c r="AD784" s="318">
        <v>15</v>
      </c>
      <c r="AE784" s="318">
        <v>-12</v>
      </c>
      <c r="AF784" s="318">
        <v>-9</v>
      </c>
      <c r="AG784" s="318">
        <v>5</v>
      </c>
    </row>
    <row r="785" spans="2:33" s="517" customFormat="1" ht="15" customHeight="1" x14ac:dyDescent="0.3">
      <c r="B785" s="239">
        <v>44607</v>
      </c>
      <c r="C785" s="528"/>
      <c r="D785" s="528"/>
      <c r="E785" s="528"/>
      <c r="F785" s="528"/>
      <c r="G785" s="528"/>
      <c r="H785" s="155">
        <v>228</v>
      </c>
      <c r="I785" s="83"/>
      <c r="J785" s="151">
        <v>1497</v>
      </c>
      <c r="K785" s="152">
        <v>1.0108035111411209</v>
      </c>
      <c r="L785" s="151">
        <v>108</v>
      </c>
      <c r="M785" s="152">
        <v>0.98181818181818181</v>
      </c>
      <c r="N785" s="153">
        <v>1605</v>
      </c>
      <c r="O785" s="83"/>
      <c r="P785" s="83"/>
      <c r="Q785" s="151">
        <v>504</v>
      </c>
      <c r="R785" s="109">
        <f t="shared" si="623"/>
        <v>0.62480539699014015</v>
      </c>
      <c r="S785" s="151">
        <v>97</v>
      </c>
      <c r="T785" s="109">
        <f t="shared" si="624"/>
        <v>0.82122465052175619</v>
      </c>
      <c r="U785" s="104">
        <f t="shared" si="625"/>
        <v>601</v>
      </c>
      <c r="V785" s="151">
        <v>0</v>
      </c>
      <c r="W785" s="109">
        <f t="shared" si="626"/>
        <v>0</v>
      </c>
      <c r="X785" s="151">
        <v>4</v>
      </c>
      <c r="Y785" s="328"/>
      <c r="Z785" s="124">
        <f t="shared" si="627"/>
        <v>4</v>
      </c>
      <c r="AA785" s="31"/>
      <c r="AB785" s="318">
        <v>2</v>
      </c>
      <c r="AC785" s="318">
        <v>35</v>
      </c>
      <c r="AD785" s="318">
        <v>9</v>
      </c>
      <c r="AE785" s="318">
        <v>-11</v>
      </c>
      <c r="AF785" s="318">
        <v>-8</v>
      </c>
      <c r="AG785" s="318">
        <v>6</v>
      </c>
    </row>
    <row r="786" spans="2:33" s="517" customFormat="1" ht="15" customHeight="1" x14ac:dyDescent="0.3">
      <c r="B786" s="239">
        <v>44608</v>
      </c>
      <c r="C786" s="528"/>
      <c r="D786" s="528"/>
      <c r="E786" s="528"/>
      <c r="F786" s="528"/>
      <c r="G786" s="528"/>
      <c r="H786" s="155">
        <v>277</v>
      </c>
      <c r="I786" s="83"/>
      <c r="J786" s="151">
        <v>1501</v>
      </c>
      <c r="K786" s="152">
        <v>1.0141891891891892</v>
      </c>
      <c r="L786" s="151">
        <v>100</v>
      </c>
      <c r="M786" s="152">
        <v>0.79365079365079361</v>
      </c>
      <c r="N786" s="153">
        <v>1601</v>
      </c>
      <c r="O786" s="83"/>
      <c r="P786" s="83"/>
      <c r="Q786" s="151">
        <v>477</v>
      </c>
      <c r="R786" s="109">
        <f t="shared" si="623"/>
        <v>0.59133367929423974</v>
      </c>
      <c r="S786" s="151">
        <v>86</v>
      </c>
      <c r="T786" s="109">
        <f t="shared" si="624"/>
        <v>0.72809608190588693</v>
      </c>
      <c r="U786" s="104">
        <f t="shared" si="625"/>
        <v>563</v>
      </c>
      <c r="V786" s="151">
        <v>1</v>
      </c>
      <c r="W786" s="109">
        <f t="shared" si="626"/>
        <v>0.26874999999999999</v>
      </c>
      <c r="X786" s="151">
        <v>17</v>
      </c>
      <c r="Y786" s="328"/>
      <c r="Z786" s="124">
        <f t="shared" si="627"/>
        <v>18</v>
      </c>
      <c r="AA786" s="31"/>
      <c r="AB786" s="318">
        <v>2</v>
      </c>
      <c r="AC786" s="318">
        <v>37</v>
      </c>
      <c r="AD786" s="318">
        <v>8</v>
      </c>
      <c r="AE786" s="318">
        <v>-11</v>
      </c>
      <c r="AF786" s="318">
        <v>-8</v>
      </c>
      <c r="AG786" s="318">
        <v>6</v>
      </c>
    </row>
    <row r="787" spans="2:33" s="517" customFormat="1" ht="15" customHeight="1" x14ac:dyDescent="0.3">
      <c r="B787" s="239">
        <v>44609</v>
      </c>
      <c r="C787" s="529"/>
      <c r="D787" s="529"/>
      <c r="E787" s="529"/>
      <c r="F787" s="529"/>
      <c r="G787" s="529"/>
      <c r="H787" s="155">
        <v>282</v>
      </c>
      <c r="I787" s="83"/>
      <c r="J787" s="151">
        <v>1499</v>
      </c>
      <c r="K787" s="152">
        <v>1.0107889413351314</v>
      </c>
      <c r="L787" s="151">
        <v>97</v>
      </c>
      <c r="M787" s="152">
        <v>1.0777777777777777</v>
      </c>
      <c r="N787" s="153">
        <v>1596</v>
      </c>
      <c r="O787" s="83"/>
      <c r="P787" s="83"/>
      <c r="Q787" s="151">
        <v>526</v>
      </c>
      <c r="R787" s="109">
        <f t="shared" ref="R787:R793" si="628">Q787/Q$68</f>
        <v>0.65207864844605901</v>
      </c>
      <c r="S787" s="151">
        <v>135</v>
      </c>
      <c r="T787" s="109">
        <f t="shared" ref="T787:T793" si="629">S787/S$68</f>
        <v>1.142941523922032</v>
      </c>
      <c r="U787" s="104">
        <f t="shared" ref="U787:U793" si="630">Q787+S787</f>
        <v>661</v>
      </c>
      <c r="V787" s="151">
        <v>0</v>
      </c>
      <c r="W787" s="109">
        <f t="shared" ref="W787:W793" si="631">V787/$V$68</f>
        <v>0</v>
      </c>
      <c r="X787" s="151">
        <v>8</v>
      </c>
      <c r="Y787" s="328"/>
      <c r="Z787" s="124">
        <f t="shared" ref="Z787:Z793" si="632">V787+X787</f>
        <v>8</v>
      </c>
      <c r="AA787" s="31"/>
      <c r="AB787" s="318">
        <v>6</v>
      </c>
      <c r="AC787" s="318">
        <v>38</v>
      </c>
      <c r="AD787" s="318">
        <v>19</v>
      </c>
      <c r="AE787" s="318">
        <v>-10</v>
      </c>
      <c r="AF787" s="318">
        <v>-8</v>
      </c>
      <c r="AG787" s="318">
        <v>5</v>
      </c>
    </row>
    <row r="788" spans="2:33" s="517" customFormat="1" ht="15" customHeight="1" x14ac:dyDescent="0.3">
      <c r="B788" s="239">
        <v>44610</v>
      </c>
      <c r="C788" s="529"/>
      <c r="D788" s="529"/>
      <c r="E788" s="529"/>
      <c r="F788" s="529"/>
      <c r="G788" s="529"/>
      <c r="H788" s="155">
        <v>343</v>
      </c>
      <c r="I788" s="83"/>
      <c r="J788" s="151">
        <v>1497</v>
      </c>
      <c r="K788" s="152">
        <v>1.0074024226110363</v>
      </c>
      <c r="L788" s="151">
        <v>106</v>
      </c>
      <c r="M788" s="152">
        <v>1.029126213592233</v>
      </c>
      <c r="N788" s="153">
        <v>1603</v>
      </c>
      <c r="O788" s="83"/>
      <c r="P788" s="83"/>
      <c r="Q788" s="151">
        <v>584</v>
      </c>
      <c r="R788" s="109">
        <f t="shared" si="628"/>
        <v>0.72398085682984492</v>
      </c>
      <c r="S788" s="151">
        <v>89</v>
      </c>
      <c r="T788" s="109">
        <f t="shared" si="629"/>
        <v>0.75349478243748769</v>
      </c>
      <c r="U788" s="104">
        <f t="shared" si="630"/>
        <v>673</v>
      </c>
      <c r="V788" s="151">
        <v>2</v>
      </c>
      <c r="W788" s="109">
        <f t="shared" si="631"/>
        <v>0.53749999999999998</v>
      </c>
      <c r="X788" s="151">
        <v>9</v>
      </c>
      <c r="Y788" s="328"/>
      <c r="Z788" s="124">
        <f t="shared" si="632"/>
        <v>11</v>
      </c>
      <c r="AA788" s="31"/>
      <c r="AB788" s="318">
        <v>-1</v>
      </c>
      <c r="AC788" s="318">
        <v>36</v>
      </c>
      <c r="AD788" s="318">
        <v>0</v>
      </c>
      <c r="AE788" s="318">
        <v>-11</v>
      </c>
      <c r="AF788" s="318">
        <v>-7</v>
      </c>
      <c r="AG788" s="318">
        <v>6</v>
      </c>
    </row>
    <row r="789" spans="2:33" s="517" customFormat="1" ht="15" customHeight="1" x14ac:dyDescent="0.3">
      <c r="B789" s="239">
        <v>44611</v>
      </c>
      <c r="C789" s="529"/>
      <c r="D789" s="529"/>
      <c r="E789" s="529"/>
      <c r="F789" s="529"/>
      <c r="G789" s="529"/>
      <c r="H789" s="155">
        <v>338</v>
      </c>
      <c r="I789" s="83"/>
      <c r="J789" s="151">
        <v>919</v>
      </c>
      <c r="K789" s="152">
        <v>1.0256696428571428</v>
      </c>
      <c r="L789" s="151">
        <v>70</v>
      </c>
      <c r="M789" s="152">
        <v>1.1864406779661016</v>
      </c>
      <c r="N789" s="153">
        <v>989</v>
      </c>
      <c r="O789" s="83"/>
      <c r="P789" s="83"/>
      <c r="Q789" s="155">
        <v>0</v>
      </c>
      <c r="R789" s="114">
        <f t="shared" si="628"/>
        <v>0</v>
      </c>
      <c r="S789" s="155">
        <v>0</v>
      </c>
      <c r="T789" s="114">
        <f t="shared" si="629"/>
        <v>0</v>
      </c>
      <c r="U789" s="123">
        <f t="shared" si="630"/>
        <v>0</v>
      </c>
      <c r="V789" s="155">
        <v>0</v>
      </c>
      <c r="W789" s="114">
        <f t="shared" si="631"/>
        <v>0</v>
      </c>
      <c r="X789" s="155">
        <v>0</v>
      </c>
      <c r="Y789" s="156"/>
      <c r="Z789" s="124">
        <f t="shared" si="632"/>
        <v>0</v>
      </c>
      <c r="AA789" s="31"/>
      <c r="AB789" s="318">
        <v>-2</v>
      </c>
      <c r="AC789" s="318">
        <v>26</v>
      </c>
      <c r="AD789" s="318">
        <v>9</v>
      </c>
      <c r="AE789" s="318">
        <v>-7</v>
      </c>
      <c r="AF789" s="318">
        <v>5</v>
      </c>
      <c r="AG789" s="318">
        <v>3</v>
      </c>
    </row>
    <row r="790" spans="2:33" s="517" customFormat="1" ht="15" customHeight="1" x14ac:dyDescent="0.3">
      <c r="B790" s="239">
        <v>44612</v>
      </c>
      <c r="C790" s="529"/>
      <c r="D790" s="529"/>
      <c r="E790" s="529"/>
      <c r="F790" s="529"/>
      <c r="G790" s="529"/>
      <c r="H790" s="155">
        <v>328</v>
      </c>
      <c r="I790" s="83"/>
      <c r="J790" s="151">
        <v>898</v>
      </c>
      <c r="K790" s="152">
        <v>1.0169875424688561</v>
      </c>
      <c r="L790" s="151">
        <v>43</v>
      </c>
      <c r="M790" s="152">
        <v>1.6538461538461537</v>
      </c>
      <c r="N790" s="153">
        <v>941</v>
      </c>
      <c r="O790" s="83"/>
      <c r="P790" s="83"/>
      <c r="Q790" s="155">
        <v>0</v>
      </c>
      <c r="R790" s="114">
        <f t="shared" si="628"/>
        <v>0</v>
      </c>
      <c r="S790" s="155">
        <v>0</v>
      </c>
      <c r="T790" s="114">
        <f t="shared" si="629"/>
        <v>0</v>
      </c>
      <c r="U790" s="123">
        <f t="shared" si="630"/>
        <v>0</v>
      </c>
      <c r="V790" s="155">
        <v>0</v>
      </c>
      <c r="W790" s="114">
        <f t="shared" si="631"/>
        <v>0</v>
      </c>
      <c r="X790" s="155">
        <v>0</v>
      </c>
      <c r="Y790" s="156"/>
      <c r="Z790" s="124">
        <f t="shared" si="632"/>
        <v>0</v>
      </c>
      <c r="AA790" s="31"/>
      <c r="AB790" s="318">
        <v>-3</v>
      </c>
      <c r="AC790" s="318">
        <v>19</v>
      </c>
      <c r="AD790" s="318">
        <v>21</v>
      </c>
      <c r="AE790" s="318">
        <v>-5</v>
      </c>
      <c r="AF790" s="318">
        <v>6</v>
      </c>
      <c r="AG790" s="318">
        <v>2</v>
      </c>
    </row>
    <row r="791" spans="2:33" s="517" customFormat="1" ht="15" customHeight="1" x14ac:dyDescent="0.3">
      <c r="B791" s="239">
        <v>44613</v>
      </c>
      <c r="C791" s="529"/>
      <c r="D791" s="529"/>
      <c r="E791" s="529"/>
      <c r="F791" s="529"/>
      <c r="G791" s="529"/>
      <c r="H791" s="155">
        <v>324</v>
      </c>
      <c r="I791" s="83"/>
      <c r="J791" s="151">
        <v>1498</v>
      </c>
      <c r="K791" s="152">
        <v>1.013531799729364</v>
      </c>
      <c r="L791" s="151">
        <v>109</v>
      </c>
      <c r="M791" s="152">
        <v>1.2386363636363635</v>
      </c>
      <c r="N791" s="153">
        <v>1607</v>
      </c>
      <c r="O791" s="83"/>
      <c r="P791" s="83"/>
      <c r="Q791" s="151">
        <v>588</v>
      </c>
      <c r="R791" s="109">
        <f t="shared" si="628"/>
        <v>0.72893962982183014</v>
      </c>
      <c r="S791" s="151">
        <v>121</v>
      </c>
      <c r="T791" s="109">
        <f t="shared" si="629"/>
        <v>1.0244142547745618</v>
      </c>
      <c r="U791" s="104">
        <f t="shared" si="630"/>
        <v>709</v>
      </c>
      <c r="V791" s="151">
        <v>0</v>
      </c>
      <c r="W791" s="109">
        <f t="shared" si="631"/>
        <v>0</v>
      </c>
      <c r="X791" s="151">
        <v>5</v>
      </c>
      <c r="Y791" s="328"/>
      <c r="Z791" s="124">
        <f t="shared" si="632"/>
        <v>5</v>
      </c>
      <c r="AA791" s="31"/>
      <c r="AB791" s="318">
        <v>2</v>
      </c>
      <c r="AC791" s="318">
        <v>37</v>
      </c>
      <c r="AD791" s="318">
        <v>18</v>
      </c>
      <c r="AE791" s="318">
        <v>-11</v>
      </c>
      <c r="AF791" s="318">
        <v>-6</v>
      </c>
      <c r="AG791" s="318">
        <v>5</v>
      </c>
    </row>
    <row r="792" spans="2:33" s="517" customFormat="1" ht="15" customHeight="1" x14ac:dyDescent="0.3">
      <c r="B792" s="239">
        <v>44614</v>
      </c>
      <c r="C792" s="529"/>
      <c r="D792" s="529"/>
      <c r="E792" s="529"/>
      <c r="F792" s="529"/>
      <c r="G792" s="529"/>
      <c r="H792" s="155">
        <v>247</v>
      </c>
      <c r="I792" s="83"/>
      <c r="J792" s="151">
        <v>1500</v>
      </c>
      <c r="K792" s="152">
        <v>1.0128291694800811</v>
      </c>
      <c r="L792" s="151">
        <v>126</v>
      </c>
      <c r="M792" s="152">
        <v>1.1454545454545455</v>
      </c>
      <c r="N792" s="153">
        <v>1626</v>
      </c>
      <c r="O792" s="83"/>
      <c r="P792" s="83"/>
      <c r="Q792" s="151">
        <v>696</v>
      </c>
      <c r="R792" s="109">
        <f t="shared" si="628"/>
        <v>0.86282650060543165</v>
      </c>
      <c r="S792" s="151">
        <v>122</v>
      </c>
      <c r="T792" s="109">
        <f t="shared" si="629"/>
        <v>1.0328804882850955</v>
      </c>
      <c r="U792" s="104">
        <f t="shared" si="630"/>
        <v>818</v>
      </c>
      <c r="V792" s="151">
        <v>0</v>
      </c>
      <c r="W792" s="109">
        <f t="shared" si="631"/>
        <v>0</v>
      </c>
      <c r="X792" s="151">
        <v>3</v>
      </c>
      <c r="Y792" s="328"/>
      <c r="Z792" s="124">
        <f t="shared" si="632"/>
        <v>3</v>
      </c>
      <c r="AA792" s="31"/>
      <c r="AB792" s="318">
        <v>5</v>
      </c>
      <c r="AC792" s="318">
        <v>37</v>
      </c>
      <c r="AD792" s="318">
        <v>24</v>
      </c>
      <c r="AE792" s="318">
        <v>-8</v>
      </c>
      <c r="AF792" s="318">
        <v>-6</v>
      </c>
      <c r="AG792" s="318">
        <v>4</v>
      </c>
    </row>
    <row r="793" spans="2:33" s="517" customFormat="1" ht="15" customHeight="1" x14ac:dyDescent="0.3">
      <c r="B793" s="239">
        <v>44615</v>
      </c>
      <c r="C793" s="529"/>
      <c r="D793" s="529"/>
      <c r="E793" s="529"/>
      <c r="F793" s="529"/>
      <c r="G793" s="529"/>
      <c r="H793" s="155">
        <v>292</v>
      </c>
      <c r="I793" s="83"/>
      <c r="J793" s="151">
        <v>1500</v>
      </c>
      <c r="K793" s="152">
        <v>1.0135135135135136</v>
      </c>
      <c r="L793" s="151">
        <v>115</v>
      </c>
      <c r="M793" s="152">
        <v>0.91269841269841268</v>
      </c>
      <c r="N793" s="153">
        <v>1615</v>
      </c>
      <c r="O793" s="83"/>
      <c r="P793" s="83"/>
      <c r="Q793" s="151">
        <v>736</v>
      </c>
      <c r="R793" s="109">
        <f t="shared" si="628"/>
        <v>0.91241423052528403</v>
      </c>
      <c r="S793" s="151">
        <v>153</v>
      </c>
      <c r="T793" s="109">
        <f t="shared" si="629"/>
        <v>1.2953337271116361</v>
      </c>
      <c r="U793" s="104">
        <f t="shared" si="630"/>
        <v>889</v>
      </c>
      <c r="V793" s="151">
        <v>0</v>
      </c>
      <c r="W793" s="109">
        <f t="shared" si="631"/>
        <v>0</v>
      </c>
      <c r="X793" s="151">
        <v>58</v>
      </c>
      <c r="Y793" s="328"/>
      <c r="Z793" s="124">
        <f t="shared" si="632"/>
        <v>58</v>
      </c>
      <c r="AA793" s="31"/>
      <c r="AB793" s="318">
        <v>6</v>
      </c>
      <c r="AC793" s="318">
        <v>37</v>
      </c>
      <c r="AD793" s="318">
        <v>21</v>
      </c>
      <c r="AE793" s="318">
        <v>-6</v>
      </c>
      <c r="AF793" s="318">
        <v>-5</v>
      </c>
      <c r="AG793" s="318">
        <v>4</v>
      </c>
    </row>
    <row r="794" spans="2:33" s="517" customFormat="1" ht="15" customHeight="1" x14ac:dyDescent="0.3">
      <c r="B794" s="239">
        <v>44616</v>
      </c>
      <c r="C794" s="530"/>
      <c r="D794" s="530"/>
      <c r="E794" s="530"/>
      <c r="F794" s="530"/>
      <c r="G794" s="530"/>
      <c r="H794" s="155">
        <v>317</v>
      </c>
      <c r="I794" s="83"/>
      <c r="J794" s="151">
        <v>1499</v>
      </c>
      <c r="K794" s="152">
        <v>1.0107889413351314</v>
      </c>
      <c r="L794" s="151">
        <v>100</v>
      </c>
      <c r="M794" s="152">
        <v>1.1111111111111112</v>
      </c>
      <c r="N794" s="153">
        <v>1599</v>
      </c>
      <c r="O794" s="83"/>
      <c r="P794" s="83"/>
      <c r="Q794" s="151">
        <v>1031</v>
      </c>
      <c r="R794" s="109">
        <f t="shared" ref="R794:R798" si="633">Q794/Q$68</f>
        <v>1.2781237386841955</v>
      </c>
      <c r="S794" s="151">
        <v>126</v>
      </c>
      <c r="T794" s="109">
        <f t="shared" ref="T794:T798" si="634">S794/S$68</f>
        <v>1.0667454223272297</v>
      </c>
      <c r="U794" s="104">
        <f t="shared" ref="U794:U798" si="635">Q794+S794</f>
        <v>1157</v>
      </c>
      <c r="V794" s="151">
        <v>1</v>
      </c>
      <c r="W794" s="109">
        <f t="shared" ref="W794:W798" si="636">V794/$V$68</f>
        <v>0.26874999999999999</v>
      </c>
      <c r="X794" s="151">
        <v>6</v>
      </c>
      <c r="Y794" s="328"/>
      <c r="Z794" s="124">
        <f t="shared" ref="Z794:Z798" si="637">V794+X794</f>
        <v>7</v>
      </c>
      <c r="AA794" s="31"/>
      <c r="AB794" s="318">
        <v>4</v>
      </c>
      <c r="AC794" s="318">
        <v>36</v>
      </c>
      <c r="AD794" s="318">
        <v>11</v>
      </c>
      <c r="AE794" s="318">
        <v>-9</v>
      </c>
      <c r="AF794" s="318">
        <v>-6</v>
      </c>
      <c r="AG794" s="318">
        <v>5</v>
      </c>
    </row>
    <row r="795" spans="2:33" s="517" customFormat="1" ht="15" customHeight="1" x14ac:dyDescent="0.3">
      <c r="B795" s="239">
        <v>44617</v>
      </c>
      <c r="C795" s="530"/>
      <c r="D795" s="530"/>
      <c r="E795" s="530"/>
      <c r="F795" s="530"/>
      <c r="G795" s="530"/>
      <c r="H795" s="155">
        <v>353</v>
      </c>
      <c r="I795" s="83"/>
      <c r="J795" s="151">
        <v>1503</v>
      </c>
      <c r="K795" s="152">
        <v>1.0114401076716015</v>
      </c>
      <c r="L795" s="151">
        <v>105</v>
      </c>
      <c r="M795" s="152">
        <v>1.0194174757281553</v>
      </c>
      <c r="N795" s="153">
        <v>1608</v>
      </c>
      <c r="O795" s="83"/>
      <c r="P795" s="83"/>
      <c r="Q795" s="151">
        <v>1598</v>
      </c>
      <c r="R795" s="109">
        <f t="shared" si="633"/>
        <v>1.981029810298103</v>
      </c>
      <c r="S795" s="151">
        <v>289</v>
      </c>
      <c r="T795" s="109">
        <f t="shared" si="634"/>
        <v>2.4467414845442015</v>
      </c>
      <c r="U795" s="104">
        <f t="shared" si="635"/>
        <v>1887</v>
      </c>
      <c r="V795" s="151">
        <v>0</v>
      </c>
      <c r="W795" s="109">
        <f t="shared" si="636"/>
        <v>0</v>
      </c>
      <c r="X795" s="151">
        <v>2</v>
      </c>
      <c r="Y795" s="328"/>
      <c r="Z795" s="124">
        <f t="shared" si="637"/>
        <v>2</v>
      </c>
      <c r="AA795" s="31"/>
      <c r="AB795" s="318">
        <v>1</v>
      </c>
      <c r="AC795" s="318">
        <v>37</v>
      </c>
      <c r="AD795" s="318">
        <v>18</v>
      </c>
      <c r="AE795" s="318">
        <v>-6</v>
      </c>
      <c r="AF795" s="318">
        <v>-5</v>
      </c>
      <c r="AG795" s="318">
        <v>4</v>
      </c>
    </row>
    <row r="796" spans="2:33" s="517" customFormat="1" ht="15" customHeight="1" x14ac:dyDescent="0.3">
      <c r="B796" s="239">
        <v>44618</v>
      </c>
      <c r="C796" s="530"/>
      <c r="D796" s="530"/>
      <c r="E796" s="530"/>
      <c r="F796" s="530"/>
      <c r="G796" s="530"/>
      <c r="H796" s="155">
        <v>332</v>
      </c>
      <c r="I796" s="83"/>
      <c r="J796" s="151">
        <v>923</v>
      </c>
      <c r="K796" s="152">
        <v>1.0301339285714286</v>
      </c>
      <c r="L796" s="151">
        <v>53</v>
      </c>
      <c r="M796" s="152">
        <v>0.89830508474576276</v>
      </c>
      <c r="N796" s="153">
        <v>976</v>
      </c>
      <c r="O796" s="83"/>
      <c r="P796" s="83"/>
      <c r="Q796" s="155">
        <v>0</v>
      </c>
      <c r="R796" s="114">
        <f t="shared" si="633"/>
        <v>0</v>
      </c>
      <c r="S796" s="155">
        <v>0</v>
      </c>
      <c r="T796" s="114">
        <f t="shared" si="634"/>
        <v>0</v>
      </c>
      <c r="U796" s="123">
        <f t="shared" si="635"/>
        <v>0</v>
      </c>
      <c r="V796" s="155">
        <v>0</v>
      </c>
      <c r="W796" s="114">
        <f t="shared" si="636"/>
        <v>0</v>
      </c>
      <c r="X796" s="155">
        <v>0</v>
      </c>
      <c r="Y796" s="328"/>
      <c r="Z796" s="124">
        <f t="shared" si="637"/>
        <v>0</v>
      </c>
      <c r="AA796" s="31"/>
      <c r="AB796" s="318">
        <v>-1</v>
      </c>
      <c r="AC796" s="318">
        <v>29</v>
      </c>
      <c r="AD796" s="318">
        <v>19</v>
      </c>
      <c r="AE796" s="318">
        <v>0</v>
      </c>
      <c r="AF796" s="318">
        <v>5</v>
      </c>
      <c r="AG796" s="318">
        <v>2</v>
      </c>
    </row>
    <row r="797" spans="2:33" s="517" customFormat="1" ht="15" customHeight="1" x14ac:dyDescent="0.3">
      <c r="B797" s="239">
        <v>44619</v>
      </c>
      <c r="C797" s="530"/>
      <c r="D797" s="530"/>
      <c r="E797" s="530"/>
      <c r="F797" s="530"/>
      <c r="G797" s="530"/>
      <c r="H797" s="155">
        <v>340</v>
      </c>
      <c r="I797" s="83"/>
      <c r="J797" s="151">
        <v>898</v>
      </c>
      <c r="K797" s="152">
        <v>1.0169875424688561</v>
      </c>
      <c r="L797" s="151">
        <v>32</v>
      </c>
      <c r="M797" s="152">
        <v>1.2307692307692308</v>
      </c>
      <c r="N797" s="153">
        <v>930</v>
      </c>
      <c r="O797" s="83"/>
      <c r="P797" s="83"/>
      <c r="Q797" s="155">
        <v>0</v>
      </c>
      <c r="R797" s="114">
        <f t="shared" si="633"/>
        <v>0</v>
      </c>
      <c r="S797" s="155">
        <v>0</v>
      </c>
      <c r="T797" s="114">
        <f t="shared" si="634"/>
        <v>0</v>
      </c>
      <c r="U797" s="123">
        <f t="shared" si="635"/>
        <v>0</v>
      </c>
      <c r="V797" s="155">
        <v>0</v>
      </c>
      <c r="W797" s="114">
        <f t="shared" si="636"/>
        <v>0</v>
      </c>
      <c r="X797" s="155">
        <v>0</v>
      </c>
      <c r="Y797" s="328"/>
      <c r="Z797" s="124">
        <f t="shared" si="637"/>
        <v>0</v>
      </c>
      <c r="AA797" s="31"/>
      <c r="AB797" s="318">
        <v>1</v>
      </c>
      <c r="AC797" s="318">
        <v>20</v>
      </c>
      <c r="AD797" s="318">
        <v>34</v>
      </c>
      <c r="AE797" s="318">
        <v>0</v>
      </c>
      <c r="AF797" s="318">
        <v>5</v>
      </c>
      <c r="AG797" s="318">
        <v>1</v>
      </c>
    </row>
    <row r="798" spans="2:33" s="517" customFormat="1" ht="15" customHeight="1" x14ac:dyDescent="0.3">
      <c r="B798" s="239">
        <v>44620</v>
      </c>
      <c r="C798" s="530"/>
      <c r="D798" s="530"/>
      <c r="E798" s="530"/>
      <c r="F798" s="530"/>
      <c r="G798" s="530"/>
      <c r="H798" s="155">
        <v>352</v>
      </c>
      <c r="I798" s="83"/>
      <c r="J798" s="151">
        <v>1496</v>
      </c>
      <c r="K798" s="152">
        <v>1.0121786197564275</v>
      </c>
      <c r="L798" s="151">
        <v>92</v>
      </c>
      <c r="M798" s="152">
        <v>1.0454545454545454</v>
      </c>
      <c r="N798" s="153">
        <v>1588</v>
      </c>
      <c r="O798" s="83"/>
      <c r="P798" s="83"/>
      <c r="Q798" s="151">
        <v>1177</v>
      </c>
      <c r="R798" s="109">
        <f t="shared" si="633"/>
        <v>1.4591189528916566</v>
      </c>
      <c r="S798" s="151">
        <v>365</v>
      </c>
      <c r="T798" s="109">
        <f t="shared" si="634"/>
        <v>3.090175231344753</v>
      </c>
      <c r="U798" s="104">
        <f t="shared" si="635"/>
        <v>1542</v>
      </c>
      <c r="V798" s="151">
        <v>1</v>
      </c>
      <c r="W798" s="109">
        <f t="shared" si="636"/>
        <v>0.26874999999999999</v>
      </c>
      <c r="X798" s="151">
        <v>1</v>
      </c>
      <c r="Y798" s="328"/>
      <c r="Z798" s="124">
        <f t="shared" si="637"/>
        <v>2</v>
      </c>
      <c r="AA798" s="31"/>
      <c r="AB798" s="318">
        <v>17</v>
      </c>
      <c r="AC798" s="318">
        <v>51</v>
      </c>
      <c r="AD798" s="318">
        <v>50</v>
      </c>
      <c r="AE798" s="318">
        <v>-8</v>
      </c>
      <c r="AF798" s="318">
        <v>-18</v>
      </c>
      <c r="AG798" s="318">
        <v>5</v>
      </c>
    </row>
    <row r="799" spans="2:33" s="517" customFormat="1" ht="15" customHeight="1" x14ac:dyDescent="0.3">
      <c r="B799" s="239">
        <v>44621</v>
      </c>
      <c r="C799" s="530"/>
      <c r="D799" s="530"/>
      <c r="E799" s="530"/>
      <c r="F799" s="530"/>
      <c r="G799" s="530"/>
      <c r="H799" s="155">
        <v>268</v>
      </c>
      <c r="I799" s="83"/>
      <c r="J799" s="151">
        <v>964</v>
      </c>
      <c r="K799" s="152">
        <v>0.65091154625253211</v>
      </c>
      <c r="L799" s="151">
        <v>91</v>
      </c>
      <c r="M799" s="152">
        <v>0.82727272727272727</v>
      </c>
      <c r="N799" s="153">
        <v>1055</v>
      </c>
      <c r="O799" s="83"/>
      <c r="P799" s="83"/>
      <c r="Q799" s="155">
        <v>0</v>
      </c>
      <c r="R799" s="114">
        <f t="shared" ref="R799:R800" si="638">Q799/Q$68</f>
        <v>0</v>
      </c>
      <c r="S799" s="155">
        <v>0</v>
      </c>
      <c r="T799" s="114">
        <f t="shared" ref="T799:T800" si="639">S799/S$68</f>
        <v>0</v>
      </c>
      <c r="U799" s="123">
        <f t="shared" ref="U799:U800" si="640">Q799+S799</f>
        <v>0</v>
      </c>
      <c r="V799" s="155">
        <v>0</v>
      </c>
      <c r="W799" s="114">
        <f t="shared" ref="W799:W800" si="641">V799/$V$68</f>
        <v>0</v>
      </c>
      <c r="X799" s="155">
        <v>0</v>
      </c>
      <c r="Y799" s="156"/>
      <c r="Z799" s="124">
        <f t="shared" ref="Z799:Z800" si="642">V799+X799</f>
        <v>0</v>
      </c>
      <c r="AA799" s="31"/>
      <c r="AB799" s="318">
        <v>-1</v>
      </c>
      <c r="AC799" s="318">
        <v>32</v>
      </c>
      <c r="AD799" s="318">
        <v>39</v>
      </c>
      <c r="AE799" s="318">
        <v>-26</v>
      </c>
      <c r="AF799" s="318">
        <v>-63</v>
      </c>
      <c r="AG799" s="318">
        <v>19</v>
      </c>
    </row>
    <row r="800" spans="2:33" s="517" customFormat="1" ht="15" customHeight="1" x14ac:dyDescent="0.3">
      <c r="B800" s="239">
        <v>44622</v>
      </c>
      <c r="C800" s="530"/>
      <c r="D800" s="530"/>
      <c r="E800" s="530"/>
      <c r="F800" s="530"/>
      <c r="G800" s="530"/>
      <c r="H800" s="155">
        <v>291</v>
      </c>
      <c r="I800" s="83"/>
      <c r="J800" s="151">
        <v>1498</v>
      </c>
      <c r="K800" s="152">
        <v>1.0121621621621621</v>
      </c>
      <c r="L800" s="151">
        <v>123</v>
      </c>
      <c r="M800" s="152">
        <v>0.97619047619047616</v>
      </c>
      <c r="N800" s="153">
        <v>1621</v>
      </c>
      <c r="O800" s="83"/>
      <c r="P800" s="83"/>
      <c r="Q800" s="151">
        <v>368</v>
      </c>
      <c r="R800" s="109">
        <f t="shared" si="638"/>
        <v>0.45620711526264202</v>
      </c>
      <c r="S800" s="151">
        <v>33</v>
      </c>
      <c r="T800" s="109">
        <f t="shared" si="639"/>
        <v>0.2793857058476078</v>
      </c>
      <c r="U800" s="104">
        <f t="shared" si="640"/>
        <v>401</v>
      </c>
      <c r="V800" s="151">
        <v>52</v>
      </c>
      <c r="W800" s="109">
        <f t="shared" si="641"/>
        <v>13.975</v>
      </c>
      <c r="X800" s="151">
        <v>12</v>
      </c>
      <c r="Y800" s="328"/>
      <c r="Z800" s="124">
        <f t="shared" si="642"/>
        <v>64</v>
      </c>
      <c r="AA800" s="31"/>
      <c r="AB800" s="318">
        <v>2</v>
      </c>
      <c r="AC800" s="318">
        <v>42</v>
      </c>
      <c r="AD800" s="318">
        <v>16</v>
      </c>
      <c r="AE800" s="318">
        <v>-5</v>
      </c>
      <c r="AF800" s="318">
        <v>-6</v>
      </c>
      <c r="AG800" s="318">
        <v>4</v>
      </c>
    </row>
    <row r="801" spans="2:33" s="517" customFormat="1" ht="15" customHeight="1" x14ac:dyDescent="0.3">
      <c r="B801" s="239">
        <v>44623</v>
      </c>
      <c r="C801" s="531"/>
      <c r="D801" s="531"/>
      <c r="E801" s="531"/>
      <c r="F801" s="531"/>
      <c r="G801" s="531"/>
      <c r="H801" s="155">
        <v>307</v>
      </c>
      <c r="I801" s="83"/>
      <c r="J801" s="151">
        <v>1500</v>
      </c>
      <c r="K801" s="152">
        <v>1.0114632501685772</v>
      </c>
      <c r="L801" s="151">
        <v>116</v>
      </c>
      <c r="M801" s="152">
        <v>1.288888888888889</v>
      </c>
      <c r="N801" s="153">
        <v>1616</v>
      </c>
      <c r="O801" s="83"/>
      <c r="P801" s="83"/>
      <c r="Q801" s="151">
        <v>344</v>
      </c>
      <c r="R801" s="109">
        <f t="shared" ref="R801:R807" si="643">Q801/Q$68</f>
        <v>0.42645447731073055</v>
      </c>
      <c r="S801" s="151">
        <v>52</v>
      </c>
      <c r="T801" s="109">
        <f t="shared" ref="T801:T807" si="644">S801/S$68</f>
        <v>0.44024414254774563</v>
      </c>
      <c r="U801" s="104">
        <f t="shared" ref="U801:U807" si="645">Q801+S801</f>
        <v>396</v>
      </c>
      <c r="V801" s="151">
        <v>5</v>
      </c>
      <c r="W801" s="109">
        <f t="shared" ref="W801:W807" si="646">V801/$V$68</f>
        <v>1.34375</v>
      </c>
      <c r="X801" s="151">
        <v>9</v>
      </c>
      <c r="Y801" s="328"/>
      <c r="Z801" s="124">
        <f t="shared" ref="Z801:Z807" si="647">V801+X801</f>
        <v>14</v>
      </c>
      <c r="AA801" s="31"/>
      <c r="AB801" s="318">
        <v>1</v>
      </c>
      <c r="AC801" s="318">
        <v>39</v>
      </c>
      <c r="AD801" s="318">
        <v>4</v>
      </c>
      <c r="AE801" s="318">
        <v>-9</v>
      </c>
      <c r="AF801" s="318">
        <v>-6</v>
      </c>
      <c r="AG801" s="318">
        <v>5</v>
      </c>
    </row>
    <row r="802" spans="2:33" s="517" customFormat="1" ht="15" customHeight="1" x14ac:dyDescent="0.3">
      <c r="B802" s="239">
        <v>44624</v>
      </c>
      <c r="C802" s="531"/>
      <c r="D802" s="531"/>
      <c r="E802" s="531"/>
      <c r="F802" s="531"/>
      <c r="G802" s="531"/>
      <c r="H802" s="155">
        <v>370</v>
      </c>
      <c r="I802" s="83"/>
      <c r="J802" s="151">
        <v>1502</v>
      </c>
      <c r="K802" s="152">
        <v>1.0107671601615074</v>
      </c>
      <c r="L802" s="151">
        <v>119</v>
      </c>
      <c r="M802" s="152">
        <v>1.1553398058252426</v>
      </c>
      <c r="N802" s="153">
        <v>1621</v>
      </c>
      <c r="O802" s="83"/>
      <c r="P802" s="83"/>
      <c r="Q802" s="151">
        <v>257</v>
      </c>
      <c r="R802" s="109">
        <f t="shared" si="643"/>
        <v>0.31860116473505162</v>
      </c>
      <c r="S802" s="151">
        <v>45</v>
      </c>
      <c r="T802" s="109">
        <f t="shared" si="644"/>
        <v>0.38098050797401062</v>
      </c>
      <c r="U802" s="104">
        <f t="shared" si="645"/>
        <v>302</v>
      </c>
      <c r="V802" s="151">
        <v>1</v>
      </c>
      <c r="W802" s="109">
        <f t="shared" si="646"/>
        <v>0.26874999999999999</v>
      </c>
      <c r="X802" s="151">
        <v>11</v>
      </c>
      <c r="Y802" s="328"/>
      <c r="Z802" s="124">
        <f t="shared" si="647"/>
        <v>12</v>
      </c>
      <c r="AA802" s="31"/>
      <c r="AB802" s="318">
        <v>-2</v>
      </c>
      <c r="AC802" s="318">
        <v>39</v>
      </c>
      <c r="AD802" s="318">
        <v>8</v>
      </c>
      <c r="AE802" s="318">
        <v>-7</v>
      </c>
      <c r="AF802" s="318">
        <v>-5</v>
      </c>
      <c r="AG802" s="318">
        <v>5</v>
      </c>
    </row>
    <row r="803" spans="2:33" s="517" customFormat="1" ht="15" customHeight="1" x14ac:dyDescent="0.3">
      <c r="B803" s="239">
        <v>44625</v>
      </c>
      <c r="C803" s="531"/>
      <c r="D803" s="531"/>
      <c r="E803" s="531"/>
      <c r="F803" s="531"/>
      <c r="G803" s="531"/>
      <c r="H803" s="155">
        <v>347</v>
      </c>
      <c r="I803" s="83"/>
      <c r="J803" s="151">
        <v>919</v>
      </c>
      <c r="K803" s="152">
        <v>1.0256696428571428</v>
      </c>
      <c r="L803" s="151">
        <v>68</v>
      </c>
      <c r="M803" s="152">
        <v>1.152542372881356</v>
      </c>
      <c r="N803" s="153">
        <v>987</v>
      </c>
      <c r="O803" s="83"/>
      <c r="P803" s="83"/>
      <c r="Q803" s="155">
        <v>0</v>
      </c>
      <c r="R803" s="114">
        <f t="shared" si="643"/>
        <v>0</v>
      </c>
      <c r="S803" s="155">
        <v>0</v>
      </c>
      <c r="T803" s="114">
        <f t="shared" si="644"/>
        <v>0</v>
      </c>
      <c r="U803" s="123">
        <f t="shared" si="645"/>
        <v>0</v>
      </c>
      <c r="V803" s="155">
        <v>0</v>
      </c>
      <c r="W803" s="114">
        <f t="shared" si="646"/>
        <v>0</v>
      </c>
      <c r="X803" s="155">
        <v>0</v>
      </c>
      <c r="Y803" s="156"/>
      <c r="Z803" s="124">
        <f t="shared" si="647"/>
        <v>0</v>
      </c>
      <c r="AA803" s="31"/>
      <c r="AB803" s="318">
        <v>-5</v>
      </c>
      <c r="AC803" s="318">
        <v>28</v>
      </c>
      <c r="AD803" s="318">
        <v>-6</v>
      </c>
      <c r="AE803" s="318">
        <v>-7</v>
      </c>
      <c r="AF803" s="318">
        <v>6</v>
      </c>
      <c r="AG803" s="318">
        <v>4</v>
      </c>
    </row>
    <row r="804" spans="2:33" s="517" customFormat="1" ht="15" customHeight="1" x14ac:dyDescent="0.3">
      <c r="B804" s="239">
        <v>44626</v>
      </c>
      <c r="C804" s="531"/>
      <c r="D804" s="531"/>
      <c r="E804" s="531"/>
      <c r="F804" s="531"/>
      <c r="G804" s="531"/>
      <c r="H804" s="155">
        <v>361</v>
      </c>
      <c r="I804" s="83"/>
      <c r="J804" s="151">
        <v>901</v>
      </c>
      <c r="K804" s="152">
        <v>1.0203850509626273</v>
      </c>
      <c r="L804" s="151">
        <v>40</v>
      </c>
      <c r="M804" s="152">
        <v>1.5384615384615385</v>
      </c>
      <c r="N804" s="153">
        <v>941</v>
      </c>
      <c r="O804" s="83"/>
      <c r="P804" s="83"/>
      <c r="Q804" s="155">
        <v>0</v>
      </c>
      <c r="R804" s="114">
        <f t="shared" si="643"/>
        <v>0</v>
      </c>
      <c r="S804" s="155">
        <v>0</v>
      </c>
      <c r="T804" s="114">
        <f t="shared" si="644"/>
        <v>0</v>
      </c>
      <c r="U804" s="123">
        <f t="shared" si="645"/>
        <v>0</v>
      </c>
      <c r="V804" s="155">
        <v>0</v>
      </c>
      <c r="W804" s="114">
        <f t="shared" si="646"/>
        <v>0</v>
      </c>
      <c r="X804" s="155">
        <v>0</v>
      </c>
      <c r="Y804" s="156"/>
      <c r="Z804" s="124">
        <f t="shared" si="647"/>
        <v>0</v>
      </c>
      <c r="AA804" s="31"/>
      <c r="AB804" s="318">
        <v>-5</v>
      </c>
      <c r="AC804" s="318">
        <v>24</v>
      </c>
      <c r="AD804" s="318">
        <v>10</v>
      </c>
      <c r="AE804" s="318">
        <v>-1</v>
      </c>
      <c r="AF804" s="318">
        <v>8</v>
      </c>
      <c r="AG804" s="318">
        <v>3</v>
      </c>
    </row>
    <row r="805" spans="2:33" s="517" customFormat="1" ht="15" customHeight="1" x14ac:dyDescent="0.3">
      <c r="B805" s="239">
        <v>44627</v>
      </c>
      <c r="C805" s="531"/>
      <c r="D805" s="531"/>
      <c r="E805" s="531"/>
      <c r="F805" s="531"/>
      <c r="G805" s="531"/>
      <c r="H805" s="155">
        <v>337</v>
      </c>
      <c r="I805" s="83"/>
      <c r="J805" s="151">
        <v>1494</v>
      </c>
      <c r="K805" s="152">
        <v>1.0108254397834913</v>
      </c>
      <c r="L805" s="151">
        <v>98</v>
      </c>
      <c r="M805" s="152">
        <v>1.1136363636363635</v>
      </c>
      <c r="N805" s="153">
        <v>1592</v>
      </c>
      <c r="O805" s="83"/>
      <c r="P805" s="83"/>
      <c r="Q805" s="151">
        <v>491</v>
      </c>
      <c r="R805" s="109">
        <f t="shared" si="643"/>
        <v>0.60868938476618817</v>
      </c>
      <c r="S805" s="151">
        <v>40</v>
      </c>
      <c r="T805" s="109">
        <f t="shared" si="644"/>
        <v>0.33864934042134276</v>
      </c>
      <c r="U805" s="104">
        <f t="shared" si="645"/>
        <v>531</v>
      </c>
      <c r="V805" s="151">
        <v>5</v>
      </c>
      <c r="W805" s="109">
        <f t="shared" si="646"/>
        <v>1.34375</v>
      </c>
      <c r="X805" s="151">
        <v>24</v>
      </c>
      <c r="Y805" s="328"/>
      <c r="Z805" s="124">
        <f t="shared" si="647"/>
        <v>29</v>
      </c>
      <c r="AA805" s="31"/>
      <c r="AB805" s="318">
        <v>-1</v>
      </c>
      <c r="AC805" s="318">
        <v>37</v>
      </c>
      <c r="AD805" s="318">
        <v>7</v>
      </c>
      <c r="AE805" s="318">
        <v>-8</v>
      </c>
      <c r="AF805" s="318">
        <v>-5</v>
      </c>
      <c r="AG805" s="318">
        <v>6</v>
      </c>
    </row>
    <row r="806" spans="2:33" s="517" customFormat="1" ht="15" customHeight="1" x14ac:dyDescent="0.3">
      <c r="B806" s="239">
        <v>44628</v>
      </c>
      <c r="C806" s="531"/>
      <c r="D806" s="531"/>
      <c r="E806" s="531"/>
      <c r="F806" s="531"/>
      <c r="G806" s="531"/>
      <c r="H806" s="155">
        <v>262</v>
      </c>
      <c r="I806" s="83"/>
      <c r="J806" s="151">
        <v>1500</v>
      </c>
      <c r="K806" s="152">
        <v>1.0128291694800811</v>
      </c>
      <c r="L806" s="151">
        <v>132</v>
      </c>
      <c r="M806" s="152">
        <v>1.2</v>
      </c>
      <c r="N806" s="153">
        <v>1632</v>
      </c>
      <c r="O806" s="83"/>
      <c r="P806" s="83"/>
      <c r="Q806" s="151">
        <v>323</v>
      </c>
      <c r="R806" s="109">
        <f t="shared" si="643"/>
        <v>0.40042091910280808</v>
      </c>
      <c r="S806" s="151">
        <v>54</v>
      </c>
      <c r="T806" s="109">
        <f t="shared" si="644"/>
        <v>0.45717660956881273</v>
      </c>
      <c r="U806" s="104">
        <f t="shared" si="645"/>
        <v>377</v>
      </c>
      <c r="V806" s="151">
        <v>0</v>
      </c>
      <c r="W806" s="109">
        <f t="shared" si="646"/>
        <v>0</v>
      </c>
      <c r="X806" s="151">
        <v>15</v>
      </c>
      <c r="Y806" s="328"/>
      <c r="Z806" s="124">
        <f t="shared" si="647"/>
        <v>15</v>
      </c>
      <c r="AA806" s="31"/>
      <c r="AB806" s="318">
        <v>6</v>
      </c>
      <c r="AC806" s="318">
        <v>42</v>
      </c>
      <c r="AD806" s="318">
        <v>6</v>
      </c>
      <c r="AE806" s="318">
        <v>-6</v>
      </c>
      <c r="AF806" s="318">
        <v>-4</v>
      </c>
      <c r="AG806" s="318">
        <v>5</v>
      </c>
    </row>
    <row r="807" spans="2:33" s="517" customFormat="1" ht="15" customHeight="1" x14ac:dyDescent="0.3">
      <c r="B807" s="239">
        <v>44629</v>
      </c>
      <c r="C807" s="531"/>
      <c r="D807" s="531"/>
      <c r="E807" s="531"/>
      <c r="F807" s="531"/>
      <c r="G807" s="531"/>
      <c r="H807" s="155">
        <v>289</v>
      </c>
      <c r="I807" s="83"/>
      <c r="J807" s="151">
        <v>1497</v>
      </c>
      <c r="K807" s="152">
        <v>1.0114864864864865</v>
      </c>
      <c r="L807" s="151">
        <v>127</v>
      </c>
      <c r="M807" s="152">
        <v>1.0079365079365079</v>
      </c>
      <c r="N807" s="153">
        <v>1624</v>
      </c>
      <c r="O807" s="83"/>
      <c r="P807" s="83"/>
      <c r="Q807" s="151">
        <v>376</v>
      </c>
      <c r="R807" s="109">
        <f t="shared" si="643"/>
        <v>0.4661246612466125</v>
      </c>
      <c r="S807" s="151">
        <v>50</v>
      </c>
      <c r="T807" s="109">
        <f t="shared" si="644"/>
        <v>0.42331167552667848</v>
      </c>
      <c r="U807" s="104">
        <f t="shared" si="645"/>
        <v>426</v>
      </c>
      <c r="V807" s="151">
        <v>49</v>
      </c>
      <c r="W807" s="109">
        <f t="shared" si="646"/>
        <v>13.168750000000001</v>
      </c>
      <c r="X807" s="151">
        <v>8</v>
      </c>
      <c r="Y807" s="328"/>
      <c r="Z807" s="124">
        <f t="shared" si="647"/>
        <v>57</v>
      </c>
      <c r="AA807" s="31"/>
      <c r="AB807" s="318">
        <v>-3</v>
      </c>
      <c r="AC807" s="318">
        <v>33</v>
      </c>
      <c r="AD807" s="318">
        <v>2</v>
      </c>
      <c r="AE807" s="318">
        <v>-7</v>
      </c>
      <c r="AF807" s="318">
        <v>-4</v>
      </c>
      <c r="AG807" s="318">
        <v>6</v>
      </c>
    </row>
    <row r="808" spans="2:33" s="429" customFormat="1" ht="15" customHeight="1" x14ac:dyDescent="0.3">
      <c r="B808" s="239">
        <v>44630</v>
      </c>
      <c r="C808" s="513"/>
      <c r="D808" s="513"/>
      <c r="E808" s="513"/>
      <c r="F808" s="513"/>
      <c r="G808" s="513"/>
      <c r="H808" s="155">
        <v>314</v>
      </c>
      <c r="I808" s="83"/>
      <c r="J808" s="151">
        <v>1494</v>
      </c>
      <c r="K808" s="152">
        <v>1.0074173971679028</v>
      </c>
      <c r="L808" s="151">
        <v>114</v>
      </c>
      <c r="M808" s="152">
        <v>1.2666666666666666</v>
      </c>
      <c r="N808" s="153">
        <v>1608</v>
      </c>
      <c r="O808" s="83"/>
      <c r="P808" s="83"/>
      <c r="Q808" s="151">
        <v>468</v>
      </c>
      <c r="R808" s="109">
        <f t="shared" ref="R808:R813" si="648">Q808/Q$68</f>
        <v>0.58017644006227298</v>
      </c>
      <c r="S808" s="151">
        <v>102</v>
      </c>
      <c r="T808" s="109">
        <f t="shared" ref="T808:T813" si="649">S808/S$68</f>
        <v>0.86355581807442405</v>
      </c>
      <c r="U808" s="104">
        <f t="shared" ref="U808:U813" si="650">Q808+S808</f>
        <v>570</v>
      </c>
      <c r="V808" s="151">
        <v>1</v>
      </c>
      <c r="W808" s="109">
        <f t="shared" ref="W808:W813" si="651">V808/$V$68</f>
        <v>0.26874999999999999</v>
      </c>
      <c r="X808" s="151">
        <v>3</v>
      </c>
      <c r="Y808" s="328"/>
      <c r="Z808" s="124">
        <f t="shared" ref="Z808:Z813" si="652">V808+X808</f>
        <v>4</v>
      </c>
      <c r="AA808" s="31"/>
      <c r="AB808" s="318">
        <v>-2</v>
      </c>
      <c r="AC808" s="318">
        <v>36</v>
      </c>
      <c r="AD808" s="318">
        <v>3</v>
      </c>
      <c r="AE808" s="318">
        <v>-7</v>
      </c>
      <c r="AF808" s="318">
        <v>-4</v>
      </c>
      <c r="AG808" s="318">
        <v>6</v>
      </c>
    </row>
    <row r="809" spans="2:33" s="517" customFormat="1" ht="15" customHeight="1" x14ac:dyDescent="0.3">
      <c r="B809" s="239">
        <v>44631</v>
      </c>
      <c r="C809" s="533"/>
      <c r="D809" s="533"/>
      <c r="E809" s="533"/>
      <c r="F809" s="533"/>
      <c r="G809" s="533"/>
      <c r="H809" s="155">
        <v>365</v>
      </c>
      <c r="I809" s="83"/>
      <c r="J809" s="151">
        <v>1503</v>
      </c>
      <c r="K809" s="152">
        <v>1.0114401076716015</v>
      </c>
      <c r="L809" s="151">
        <v>107</v>
      </c>
      <c r="M809" s="152">
        <v>1.0388349514563107</v>
      </c>
      <c r="N809" s="153">
        <v>1610</v>
      </c>
      <c r="O809" s="83"/>
      <c r="P809" s="83"/>
      <c r="Q809" s="151">
        <v>398</v>
      </c>
      <c r="R809" s="109">
        <f t="shared" si="648"/>
        <v>0.4933979127025313</v>
      </c>
      <c r="S809" s="151">
        <v>59</v>
      </c>
      <c r="T809" s="109">
        <f t="shared" si="649"/>
        <v>0.49950777712148059</v>
      </c>
      <c r="U809" s="104">
        <f t="shared" si="650"/>
        <v>457</v>
      </c>
      <c r="V809" s="151">
        <v>2</v>
      </c>
      <c r="W809" s="109">
        <f t="shared" si="651"/>
        <v>0.53749999999999998</v>
      </c>
      <c r="X809" s="151">
        <v>7</v>
      </c>
      <c r="Y809" s="328"/>
      <c r="Z809" s="124">
        <f t="shared" si="652"/>
        <v>9</v>
      </c>
      <c r="AA809" s="31"/>
      <c r="AB809" s="318">
        <v>-4</v>
      </c>
      <c r="AC809" s="318">
        <v>32</v>
      </c>
      <c r="AD809" s="318">
        <v>2</v>
      </c>
      <c r="AE809" s="318">
        <v>-6</v>
      </c>
      <c r="AF809" s="318">
        <v>-4</v>
      </c>
      <c r="AG809" s="318">
        <v>6</v>
      </c>
    </row>
    <row r="810" spans="2:33" s="517" customFormat="1" ht="15" customHeight="1" x14ac:dyDescent="0.3">
      <c r="B810" s="239">
        <v>44632</v>
      </c>
      <c r="C810" s="533"/>
      <c r="D810" s="533"/>
      <c r="E810" s="533"/>
      <c r="F810" s="533"/>
      <c r="G810" s="533"/>
      <c r="H810" s="155">
        <v>349</v>
      </c>
      <c r="I810" s="83"/>
      <c r="J810" s="151">
        <v>922</v>
      </c>
      <c r="K810" s="152">
        <v>1.0290178571428572</v>
      </c>
      <c r="L810" s="151">
        <v>51</v>
      </c>
      <c r="M810" s="152">
        <v>0.86440677966101698</v>
      </c>
      <c r="N810" s="153">
        <v>973</v>
      </c>
      <c r="O810" s="83"/>
      <c r="P810" s="83"/>
      <c r="Q810" s="155">
        <v>0</v>
      </c>
      <c r="R810" s="114">
        <f t="shared" si="648"/>
        <v>0</v>
      </c>
      <c r="S810" s="155">
        <v>0</v>
      </c>
      <c r="T810" s="114">
        <f t="shared" si="649"/>
        <v>0</v>
      </c>
      <c r="U810" s="123">
        <f t="shared" si="650"/>
        <v>0</v>
      </c>
      <c r="V810" s="155">
        <v>0</v>
      </c>
      <c r="W810" s="114">
        <f t="shared" si="651"/>
        <v>0</v>
      </c>
      <c r="X810" s="155">
        <v>0</v>
      </c>
      <c r="Y810" s="156"/>
      <c r="Z810" s="124">
        <f t="shared" si="652"/>
        <v>0</v>
      </c>
      <c r="AA810" s="31"/>
      <c r="AB810" s="318">
        <v>-12</v>
      </c>
      <c r="AC810" s="318">
        <v>17</v>
      </c>
      <c r="AD810" s="318">
        <v>-28</v>
      </c>
      <c r="AE810" s="318">
        <v>-11</v>
      </c>
      <c r="AF810" s="318">
        <v>5</v>
      </c>
      <c r="AG810" s="318">
        <v>7</v>
      </c>
    </row>
    <row r="811" spans="2:33" s="517" customFormat="1" ht="15" customHeight="1" x14ac:dyDescent="0.3">
      <c r="B811" s="239">
        <v>44633</v>
      </c>
      <c r="C811" s="533"/>
      <c r="D811" s="533"/>
      <c r="E811" s="533"/>
      <c r="F811" s="533"/>
      <c r="G811" s="533"/>
      <c r="H811" s="155">
        <v>360</v>
      </c>
      <c r="I811" s="83"/>
      <c r="J811" s="151">
        <v>892</v>
      </c>
      <c r="K811" s="152">
        <v>1.0101925254813138</v>
      </c>
      <c r="L811" s="151">
        <v>35</v>
      </c>
      <c r="M811" s="152">
        <v>1.3461538461538463</v>
      </c>
      <c r="N811" s="153">
        <v>927</v>
      </c>
      <c r="O811" s="83"/>
      <c r="P811" s="83"/>
      <c r="Q811" s="155">
        <v>0</v>
      </c>
      <c r="R811" s="114">
        <f t="shared" si="648"/>
        <v>0</v>
      </c>
      <c r="S811" s="155">
        <v>0</v>
      </c>
      <c r="T811" s="114">
        <f t="shared" si="649"/>
        <v>0</v>
      </c>
      <c r="U811" s="123">
        <f t="shared" si="650"/>
        <v>0</v>
      </c>
      <c r="V811" s="155">
        <v>0</v>
      </c>
      <c r="W811" s="114">
        <f t="shared" si="651"/>
        <v>0</v>
      </c>
      <c r="X811" s="155">
        <v>0</v>
      </c>
      <c r="Y811" s="156"/>
      <c r="Z811" s="124">
        <f t="shared" si="652"/>
        <v>0</v>
      </c>
      <c r="AA811" s="31"/>
      <c r="AB811" s="318">
        <v>-10</v>
      </c>
      <c r="AC811" s="318">
        <v>16</v>
      </c>
      <c r="AD811" s="318">
        <v>-11</v>
      </c>
      <c r="AE811" s="318">
        <v>-4</v>
      </c>
      <c r="AF811" s="318">
        <v>7</v>
      </c>
      <c r="AG811" s="318">
        <v>6</v>
      </c>
    </row>
    <row r="812" spans="2:33" s="517" customFormat="1" ht="15" customHeight="1" x14ac:dyDescent="0.3">
      <c r="B812" s="239">
        <v>44634</v>
      </c>
      <c r="C812" s="533"/>
      <c r="D812" s="533"/>
      <c r="E812" s="533"/>
      <c r="F812" s="533"/>
      <c r="G812" s="533"/>
      <c r="H812" s="155">
        <v>329</v>
      </c>
      <c r="I812" s="83"/>
      <c r="J812" s="151">
        <v>1498</v>
      </c>
      <c r="K812" s="152">
        <v>1.013531799729364</v>
      </c>
      <c r="L812" s="151">
        <v>104</v>
      </c>
      <c r="M812" s="152">
        <v>1.1818181818181819</v>
      </c>
      <c r="N812" s="153">
        <v>1602</v>
      </c>
      <c r="O812" s="83"/>
      <c r="P812" s="83"/>
      <c r="Q812" s="151">
        <v>492</v>
      </c>
      <c r="R812" s="109">
        <f t="shared" si="648"/>
        <v>0.60992907801418439</v>
      </c>
      <c r="S812" s="151">
        <v>95</v>
      </c>
      <c r="T812" s="109">
        <f t="shared" si="649"/>
        <v>0.8042921835006891</v>
      </c>
      <c r="U812" s="104">
        <f t="shared" si="650"/>
        <v>587</v>
      </c>
      <c r="V812" s="151">
        <v>0</v>
      </c>
      <c r="W812" s="109">
        <f t="shared" si="651"/>
        <v>0</v>
      </c>
      <c r="X812" s="151">
        <v>12</v>
      </c>
      <c r="Y812" s="328"/>
      <c r="Z812" s="124">
        <f t="shared" si="652"/>
        <v>12</v>
      </c>
      <c r="AA812" s="31"/>
      <c r="AB812" s="318">
        <v>-6</v>
      </c>
      <c r="AC812" s="318">
        <v>27</v>
      </c>
      <c r="AD812" s="318">
        <v>-1</v>
      </c>
      <c r="AE812" s="318">
        <v>-9</v>
      </c>
      <c r="AF812" s="318">
        <v>-4</v>
      </c>
      <c r="AG812" s="318">
        <v>8</v>
      </c>
    </row>
    <row r="813" spans="2:33" s="517" customFormat="1" ht="15" customHeight="1" x14ac:dyDescent="0.3">
      <c r="B813" s="239">
        <v>44635</v>
      </c>
      <c r="C813" s="533"/>
      <c r="D813" s="533"/>
      <c r="E813" s="533"/>
      <c r="F813" s="533"/>
      <c r="G813" s="533"/>
      <c r="H813" s="155">
        <v>264</v>
      </c>
      <c r="I813" s="83"/>
      <c r="J813" s="151">
        <v>1501</v>
      </c>
      <c r="K813" s="152">
        <v>1.013504388926401</v>
      </c>
      <c r="L813" s="151">
        <v>138</v>
      </c>
      <c r="M813" s="152">
        <v>1.2545454545454546</v>
      </c>
      <c r="N813" s="153">
        <v>1639</v>
      </c>
      <c r="O813" s="83"/>
      <c r="P813" s="83"/>
      <c r="Q813" s="151">
        <v>535</v>
      </c>
      <c r="R813" s="109">
        <f t="shared" si="648"/>
        <v>0.66323588767802577</v>
      </c>
      <c r="S813" s="151">
        <v>79</v>
      </c>
      <c r="T813" s="109">
        <f t="shared" si="649"/>
        <v>0.66883244733215197</v>
      </c>
      <c r="U813" s="104">
        <f t="shared" si="650"/>
        <v>614</v>
      </c>
      <c r="V813" s="151">
        <v>0</v>
      </c>
      <c r="W813" s="109">
        <f t="shared" si="651"/>
        <v>0</v>
      </c>
      <c r="X813" s="151">
        <v>13</v>
      </c>
      <c r="Y813" s="328"/>
      <c r="Z813" s="124">
        <f t="shared" si="652"/>
        <v>13</v>
      </c>
      <c r="AA813" s="31"/>
      <c r="AB813" s="318">
        <v>-3</v>
      </c>
      <c r="AC813" s="318">
        <v>29</v>
      </c>
      <c r="AD813" s="318">
        <v>5</v>
      </c>
      <c r="AE813" s="318">
        <v>-6</v>
      </c>
      <c r="AF813" s="318">
        <v>-3</v>
      </c>
      <c r="AG813" s="318">
        <v>7</v>
      </c>
    </row>
    <row r="814" spans="2:33" s="517" customFormat="1" ht="15" customHeight="1" x14ac:dyDescent="0.3">
      <c r="B814" s="239">
        <v>44636</v>
      </c>
      <c r="C814" s="533"/>
      <c r="D814" s="533"/>
      <c r="E814" s="533"/>
      <c r="F814" s="533"/>
      <c r="G814" s="533"/>
      <c r="H814" s="155">
        <v>308</v>
      </c>
      <c r="I814" s="83"/>
      <c r="J814" s="151">
        <v>1501</v>
      </c>
      <c r="K814" s="152">
        <v>1.0141891891891892</v>
      </c>
      <c r="L814" s="151">
        <v>112</v>
      </c>
      <c r="M814" s="152">
        <v>0.88888888888888884</v>
      </c>
      <c r="N814" s="153">
        <v>1613</v>
      </c>
      <c r="O814" s="83"/>
      <c r="P814" s="83"/>
      <c r="Q814" s="151">
        <v>587</v>
      </c>
      <c r="R814" s="109">
        <f t="shared" ref="R814" si="653">Q814/Q$68</f>
        <v>0.72769993657383381</v>
      </c>
      <c r="S814" s="151">
        <v>103</v>
      </c>
      <c r="T814" s="109">
        <f t="shared" ref="T814" si="654">S814/S$68</f>
        <v>0.8720220515849576</v>
      </c>
      <c r="U814" s="104">
        <f t="shared" ref="U814" si="655">Q814+S814</f>
        <v>690</v>
      </c>
      <c r="V814" s="151">
        <v>20</v>
      </c>
      <c r="W814" s="109">
        <f t="shared" ref="W814" si="656">V814/$V$68</f>
        <v>5.375</v>
      </c>
      <c r="X814" s="151">
        <v>10</v>
      </c>
      <c r="Y814" s="328"/>
      <c r="Z814" s="124">
        <f t="shared" ref="Z814" si="657">V814+X814</f>
        <v>30</v>
      </c>
      <c r="AA814" s="31"/>
      <c r="AB814" s="318">
        <v>-3</v>
      </c>
      <c r="AC814" s="318">
        <v>29</v>
      </c>
      <c r="AD814" s="318">
        <v>5</v>
      </c>
      <c r="AE814" s="318">
        <v>-5</v>
      </c>
      <c r="AF814" s="318">
        <v>-3</v>
      </c>
      <c r="AG814" s="318">
        <v>7</v>
      </c>
    </row>
    <row r="815" spans="2:33" s="517" customFormat="1" ht="15" customHeight="1" x14ac:dyDescent="0.3">
      <c r="B815" s="239">
        <v>44637</v>
      </c>
      <c r="C815" s="536"/>
      <c r="D815" s="536"/>
      <c r="E815" s="536"/>
      <c r="F815" s="536"/>
      <c r="G815" s="536"/>
      <c r="H815" s="155">
        <v>324</v>
      </c>
      <c r="I815" s="83"/>
      <c r="J815" s="151">
        <v>1499</v>
      </c>
      <c r="K815" s="152">
        <v>1.0107889413351314</v>
      </c>
      <c r="L815" s="151">
        <v>110</v>
      </c>
      <c r="M815" s="152">
        <v>1.2222222222222223</v>
      </c>
      <c r="N815" s="153">
        <v>1609</v>
      </c>
      <c r="O815" s="83"/>
      <c r="P815" s="83"/>
      <c r="Q815" s="151">
        <v>715</v>
      </c>
      <c r="R815" s="109">
        <f t="shared" ref="R815:R821" si="658">Q815/Q$68</f>
        <v>0.88638067231736151</v>
      </c>
      <c r="S815" s="151">
        <v>97</v>
      </c>
      <c r="T815" s="109">
        <f t="shared" ref="T815:T821" si="659">S815/S$68</f>
        <v>0.82122465052175619</v>
      </c>
      <c r="U815" s="104">
        <f t="shared" ref="U815:U821" si="660">Q815+S815</f>
        <v>812</v>
      </c>
      <c r="V815" s="151">
        <v>0</v>
      </c>
      <c r="W815" s="109">
        <f t="shared" ref="W815:W821" si="661">V815/$V$68</f>
        <v>0</v>
      </c>
      <c r="X815" s="151">
        <v>14</v>
      </c>
      <c r="Y815" s="328"/>
      <c r="Z815" s="124">
        <f t="shared" ref="Z815:Z821" si="662">V815+X815</f>
        <v>14</v>
      </c>
      <c r="AA815" s="31"/>
      <c r="AB815" s="318">
        <v>1</v>
      </c>
      <c r="AC815" s="318">
        <v>30</v>
      </c>
      <c r="AD815" s="318">
        <v>16</v>
      </c>
      <c r="AE815" s="318">
        <v>-4</v>
      </c>
      <c r="AF815" s="318">
        <v>-3</v>
      </c>
      <c r="AG815" s="318">
        <v>6</v>
      </c>
    </row>
    <row r="816" spans="2:33" s="517" customFormat="1" ht="15" customHeight="1" x14ac:dyDescent="0.3">
      <c r="B816" s="239">
        <v>44638</v>
      </c>
      <c r="C816" s="536"/>
      <c r="D816" s="536"/>
      <c r="E816" s="536"/>
      <c r="F816" s="536"/>
      <c r="G816" s="536"/>
      <c r="H816" s="155">
        <v>372</v>
      </c>
      <c r="I816" s="83"/>
      <c r="J816" s="151">
        <v>1503</v>
      </c>
      <c r="K816" s="152">
        <v>1.0114401076716015</v>
      </c>
      <c r="L816" s="151">
        <v>107</v>
      </c>
      <c r="M816" s="152">
        <v>1.0388349514563107</v>
      </c>
      <c r="N816" s="153">
        <v>1610</v>
      </c>
      <c r="O816" s="83"/>
      <c r="P816" s="83"/>
      <c r="Q816" s="151">
        <v>526</v>
      </c>
      <c r="R816" s="109">
        <f t="shared" si="658"/>
        <v>0.65207864844605901</v>
      </c>
      <c r="S816" s="151">
        <v>74</v>
      </c>
      <c r="T816" s="109">
        <f t="shared" si="659"/>
        <v>0.62650127977948411</v>
      </c>
      <c r="U816" s="104">
        <f t="shared" si="660"/>
        <v>600</v>
      </c>
      <c r="V816" s="151">
        <v>2</v>
      </c>
      <c r="W816" s="109">
        <f t="shared" si="661"/>
        <v>0.53749999999999998</v>
      </c>
      <c r="X816" s="151">
        <v>39</v>
      </c>
      <c r="Y816" s="328"/>
      <c r="Z816" s="124">
        <f t="shared" si="662"/>
        <v>41</v>
      </c>
      <c r="AA816" s="31"/>
      <c r="AB816" s="318">
        <v>0</v>
      </c>
      <c r="AC816" s="318">
        <v>30</v>
      </c>
      <c r="AD816" s="318">
        <v>24</v>
      </c>
      <c r="AE816" s="318">
        <v>-2</v>
      </c>
      <c r="AF816" s="318">
        <v>-4</v>
      </c>
      <c r="AG816" s="318">
        <v>5</v>
      </c>
    </row>
    <row r="817" spans="2:33" s="517" customFormat="1" ht="15" customHeight="1" x14ac:dyDescent="0.3">
      <c r="B817" s="239">
        <v>44639</v>
      </c>
      <c r="C817" s="536"/>
      <c r="D817" s="536"/>
      <c r="E817" s="536"/>
      <c r="F817" s="536"/>
      <c r="G817" s="536"/>
      <c r="H817" s="155">
        <v>357</v>
      </c>
      <c r="I817" s="83"/>
      <c r="J817" s="151">
        <v>921</v>
      </c>
      <c r="K817" s="152">
        <v>1.0279017857142858</v>
      </c>
      <c r="L817" s="151">
        <v>66</v>
      </c>
      <c r="M817" s="152">
        <v>1.1186440677966101</v>
      </c>
      <c r="N817" s="153">
        <v>987</v>
      </c>
      <c r="O817" s="83"/>
      <c r="P817" s="83"/>
      <c r="Q817" s="155">
        <v>0</v>
      </c>
      <c r="R817" s="114">
        <f t="shared" si="658"/>
        <v>0</v>
      </c>
      <c r="S817" s="155">
        <v>0</v>
      </c>
      <c r="T817" s="114">
        <f t="shared" si="659"/>
        <v>0</v>
      </c>
      <c r="U817" s="123">
        <f t="shared" si="660"/>
        <v>0</v>
      </c>
      <c r="V817" s="155">
        <v>0</v>
      </c>
      <c r="W817" s="114">
        <f t="shared" si="661"/>
        <v>0</v>
      </c>
      <c r="X817" s="155">
        <v>0</v>
      </c>
      <c r="Y817" s="156"/>
      <c r="Z817" s="124">
        <f t="shared" si="662"/>
        <v>0</v>
      </c>
      <c r="AA817" s="161"/>
      <c r="AB817" s="318">
        <v>2</v>
      </c>
      <c r="AC817" s="318">
        <v>21</v>
      </c>
      <c r="AD817" s="318">
        <v>27</v>
      </c>
      <c r="AE817" s="318">
        <v>4</v>
      </c>
      <c r="AF817" s="318">
        <v>6</v>
      </c>
      <c r="AG817" s="318">
        <v>2</v>
      </c>
    </row>
    <row r="818" spans="2:33" s="517" customFormat="1" ht="15" customHeight="1" x14ac:dyDescent="0.3">
      <c r="B818" s="239">
        <v>44640</v>
      </c>
      <c r="C818" s="536"/>
      <c r="D818" s="536"/>
      <c r="E818" s="536"/>
      <c r="F818" s="536"/>
      <c r="G818" s="536"/>
      <c r="H818" s="155">
        <v>371</v>
      </c>
      <c r="I818" s="83"/>
      <c r="J818" s="151">
        <v>899</v>
      </c>
      <c r="K818" s="152">
        <v>1.0181200453001134</v>
      </c>
      <c r="L818" s="151">
        <v>30</v>
      </c>
      <c r="M818" s="152">
        <v>1.1538461538461537</v>
      </c>
      <c r="N818" s="153">
        <v>929</v>
      </c>
      <c r="O818" s="83"/>
      <c r="P818" s="83"/>
      <c r="Q818" s="155">
        <v>0</v>
      </c>
      <c r="R818" s="114">
        <f t="shared" si="658"/>
        <v>0</v>
      </c>
      <c r="S818" s="155">
        <v>0</v>
      </c>
      <c r="T818" s="114">
        <f t="shared" si="659"/>
        <v>0</v>
      </c>
      <c r="U818" s="123">
        <f t="shared" si="660"/>
        <v>0</v>
      </c>
      <c r="V818" s="155">
        <v>0</v>
      </c>
      <c r="W818" s="114">
        <f t="shared" si="661"/>
        <v>0</v>
      </c>
      <c r="X818" s="155">
        <v>0</v>
      </c>
      <c r="Y818" s="156"/>
      <c r="Z818" s="124">
        <f t="shared" si="662"/>
        <v>0</v>
      </c>
      <c r="AA818" s="161"/>
      <c r="AB818" s="318">
        <v>-14</v>
      </c>
      <c r="AC818" s="318">
        <v>7</v>
      </c>
      <c r="AD818" s="318">
        <v>-21</v>
      </c>
      <c r="AE818" s="318">
        <v>-8</v>
      </c>
      <c r="AF818" s="318">
        <v>4</v>
      </c>
      <c r="AG818" s="318">
        <v>6</v>
      </c>
    </row>
    <row r="819" spans="2:33" s="517" customFormat="1" ht="15" customHeight="1" x14ac:dyDescent="0.3">
      <c r="B819" s="239">
        <v>44641</v>
      </c>
      <c r="C819" s="536"/>
      <c r="D819" s="536"/>
      <c r="E819" s="536"/>
      <c r="F819" s="536"/>
      <c r="G819" s="536"/>
      <c r="H819" s="155">
        <v>326</v>
      </c>
      <c r="I819" s="83"/>
      <c r="J819" s="151">
        <v>1501</v>
      </c>
      <c r="K819" s="152">
        <v>1.0155615696887685</v>
      </c>
      <c r="L819" s="151">
        <v>79</v>
      </c>
      <c r="M819" s="152">
        <v>0.89772727272727271</v>
      </c>
      <c r="N819" s="153">
        <v>1580</v>
      </c>
      <c r="O819" s="83"/>
      <c r="P819" s="83"/>
      <c r="Q819" s="151">
        <v>570</v>
      </c>
      <c r="R819" s="109">
        <f t="shared" si="658"/>
        <v>0.70662515135789661</v>
      </c>
      <c r="S819" s="151">
        <v>114</v>
      </c>
      <c r="T819" s="109">
        <f t="shared" si="659"/>
        <v>0.96515062020082687</v>
      </c>
      <c r="U819" s="104">
        <f t="shared" si="660"/>
        <v>684</v>
      </c>
      <c r="V819" s="151">
        <v>1</v>
      </c>
      <c r="W819" s="109">
        <f t="shared" si="661"/>
        <v>0.26874999999999999</v>
      </c>
      <c r="X819" s="151">
        <v>4</v>
      </c>
      <c r="Y819" s="328"/>
      <c r="Z819" s="124">
        <f t="shared" si="662"/>
        <v>5</v>
      </c>
      <c r="AA819" s="31"/>
      <c r="AB819" s="318">
        <v>-4</v>
      </c>
      <c r="AC819" s="318">
        <v>30</v>
      </c>
      <c r="AD819" s="318">
        <v>10</v>
      </c>
      <c r="AE819" s="318">
        <v>-7</v>
      </c>
      <c r="AF819" s="318">
        <v>-3</v>
      </c>
      <c r="AG819" s="318">
        <v>7</v>
      </c>
    </row>
    <row r="820" spans="2:33" s="517" customFormat="1" ht="15" customHeight="1" x14ac:dyDescent="0.3">
      <c r="B820" s="239">
        <v>44642</v>
      </c>
      <c r="C820" s="536"/>
      <c r="D820" s="536"/>
      <c r="E820" s="536"/>
      <c r="F820" s="536"/>
      <c r="G820" s="536"/>
      <c r="H820" s="155">
        <v>274</v>
      </c>
      <c r="I820" s="83"/>
      <c r="J820" s="151">
        <v>1500</v>
      </c>
      <c r="K820" s="152">
        <v>1.0128291694800811</v>
      </c>
      <c r="L820" s="151">
        <v>109</v>
      </c>
      <c r="M820" s="152">
        <v>0.99090909090909096</v>
      </c>
      <c r="N820" s="153">
        <v>1609</v>
      </c>
      <c r="O820" s="83"/>
      <c r="P820" s="83"/>
      <c r="Q820" s="151">
        <v>736</v>
      </c>
      <c r="R820" s="109">
        <f t="shared" si="658"/>
        <v>0.91241423052528403</v>
      </c>
      <c r="S820" s="151">
        <v>113</v>
      </c>
      <c r="T820" s="109">
        <f t="shared" si="659"/>
        <v>0.95668438669029332</v>
      </c>
      <c r="U820" s="104">
        <f t="shared" si="660"/>
        <v>849</v>
      </c>
      <c r="V820" s="151">
        <v>0</v>
      </c>
      <c r="W820" s="109">
        <f t="shared" si="661"/>
        <v>0</v>
      </c>
      <c r="X820" s="151">
        <v>14</v>
      </c>
      <c r="Y820" s="328"/>
      <c r="Z820" s="124">
        <f t="shared" si="662"/>
        <v>14</v>
      </c>
      <c r="AA820" s="31"/>
      <c r="AB820" s="318">
        <v>-5</v>
      </c>
      <c r="AC820" s="318">
        <v>26</v>
      </c>
      <c r="AD820" s="318">
        <v>-4</v>
      </c>
      <c r="AE820" s="318">
        <v>-7</v>
      </c>
      <c r="AF820" s="318">
        <v>-3</v>
      </c>
      <c r="AG820" s="318">
        <v>7</v>
      </c>
    </row>
    <row r="821" spans="2:33" s="517" customFormat="1" ht="15" customHeight="1" x14ac:dyDescent="0.3">
      <c r="B821" s="239">
        <v>44643</v>
      </c>
      <c r="C821" s="536"/>
      <c r="D821" s="536"/>
      <c r="E821" s="536"/>
      <c r="F821" s="536"/>
      <c r="G821" s="536"/>
      <c r="H821" s="155">
        <v>293</v>
      </c>
      <c r="I821" s="83"/>
      <c r="J821" s="151">
        <v>1499</v>
      </c>
      <c r="K821" s="152">
        <v>1.0128378378378378</v>
      </c>
      <c r="L821" s="151">
        <v>109</v>
      </c>
      <c r="M821" s="152">
        <v>0.86507936507936511</v>
      </c>
      <c r="N821" s="153">
        <v>1608</v>
      </c>
      <c r="O821" s="83"/>
      <c r="P821" s="83"/>
      <c r="Q821" s="151">
        <v>677</v>
      </c>
      <c r="R821" s="109">
        <f t="shared" si="658"/>
        <v>0.83927232889350178</v>
      </c>
      <c r="S821" s="151">
        <v>113</v>
      </c>
      <c r="T821" s="109">
        <f t="shared" si="659"/>
        <v>0.95668438669029332</v>
      </c>
      <c r="U821" s="104">
        <f t="shared" si="660"/>
        <v>790</v>
      </c>
      <c r="V821" s="151">
        <v>1</v>
      </c>
      <c r="W821" s="109">
        <f t="shared" si="661"/>
        <v>0.26874999999999999</v>
      </c>
      <c r="X821" s="151">
        <v>39</v>
      </c>
      <c r="Y821" s="328"/>
      <c r="Z821" s="124">
        <f t="shared" si="662"/>
        <v>40</v>
      </c>
      <c r="AA821" s="31"/>
      <c r="AB821" s="318">
        <v>-3</v>
      </c>
      <c r="AC821" s="318">
        <v>28</v>
      </c>
      <c r="AD821" s="318">
        <v>3</v>
      </c>
      <c r="AE821" s="318">
        <v>-6</v>
      </c>
      <c r="AF821" s="318">
        <v>-3</v>
      </c>
      <c r="AG821" s="318">
        <v>7</v>
      </c>
    </row>
    <row r="822" spans="2:33" s="517" customFormat="1" ht="15" customHeight="1" x14ac:dyDescent="0.3">
      <c r="B822" s="239">
        <v>44644</v>
      </c>
      <c r="C822" s="537"/>
      <c r="D822" s="537"/>
      <c r="E822" s="537"/>
      <c r="F822" s="537"/>
      <c r="G822" s="537"/>
      <c r="H822" s="155">
        <v>327</v>
      </c>
      <c r="I822" s="83"/>
      <c r="J822" s="151">
        <v>1495</v>
      </c>
      <c r="K822" s="152">
        <v>1.0080917060013486</v>
      </c>
      <c r="L822" s="151">
        <v>95</v>
      </c>
      <c r="M822" s="152">
        <v>1.0555555555555556</v>
      </c>
      <c r="N822" s="153">
        <v>1590</v>
      </c>
      <c r="O822" s="83"/>
      <c r="P822" s="83"/>
      <c r="Q822" s="151">
        <v>717</v>
      </c>
      <c r="R822" s="109">
        <f t="shared" ref="R822:R827" si="663">Q822/Q$68</f>
        <v>0.88886005881335417</v>
      </c>
      <c r="S822" s="151">
        <v>139</v>
      </c>
      <c r="T822" s="109">
        <f t="shared" ref="T822:T827" si="664">S822/S$68</f>
        <v>1.1768064579641662</v>
      </c>
      <c r="U822" s="104">
        <f t="shared" ref="U822:U827" si="665">Q822+S822</f>
        <v>856</v>
      </c>
      <c r="V822" s="151">
        <v>1</v>
      </c>
      <c r="W822" s="109">
        <f t="shared" ref="W822:W827" si="666">V822/$V$68</f>
        <v>0.26874999999999999</v>
      </c>
      <c r="X822" s="151">
        <v>10</v>
      </c>
      <c r="Y822" s="328"/>
      <c r="Z822" s="124">
        <f t="shared" ref="Z822:Z827" si="667">V822+X822</f>
        <v>11</v>
      </c>
      <c r="AA822" s="31"/>
      <c r="AB822" s="318">
        <v>1</v>
      </c>
      <c r="AC822" s="318">
        <v>29</v>
      </c>
      <c r="AD822" s="318">
        <v>14</v>
      </c>
      <c r="AE822" s="318">
        <v>-4</v>
      </c>
      <c r="AF822" s="318">
        <v>-3</v>
      </c>
      <c r="AG822" s="318">
        <v>6</v>
      </c>
    </row>
    <row r="823" spans="2:33" s="517" customFormat="1" ht="15" customHeight="1" x14ac:dyDescent="0.3">
      <c r="B823" s="239">
        <v>44645</v>
      </c>
      <c r="C823" s="537"/>
      <c r="D823" s="537"/>
      <c r="E823" s="537"/>
      <c r="F823" s="537"/>
      <c r="G823" s="537"/>
      <c r="H823" s="155">
        <v>371</v>
      </c>
      <c r="I823" s="83"/>
      <c r="J823" s="151">
        <v>1502</v>
      </c>
      <c r="K823" s="152">
        <v>1.0107671601615074</v>
      </c>
      <c r="L823" s="151">
        <v>96</v>
      </c>
      <c r="M823" s="152">
        <v>0.93203883495145634</v>
      </c>
      <c r="N823" s="153">
        <v>1598</v>
      </c>
      <c r="O823" s="83"/>
      <c r="P823" s="83"/>
      <c r="Q823" s="151">
        <v>512</v>
      </c>
      <c r="R823" s="109">
        <f t="shared" si="663"/>
        <v>0.63472294297411058</v>
      </c>
      <c r="S823" s="151">
        <v>96</v>
      </c>
      <c r="T823" s="109">
        <f t="shared" si="664"/>
        <v>0.81275841701122264</v>
      </c>
      <c r="U823" s="104">
        <f t="shared" si="665"/>
        <v>608</v>
      </c>
      <c r="V823" s="151">
        <v>1</v>
      </c>
      <c r="W823" s="109">
        <f t="shared" si="666"/>
        <v>0.26874999999999999</v>
      </c>
      <c r="X823" s="151">
        <v>7</v>
      </c>
      <c r="Y823" s="328"/>
      <c r="Z823" s="124">
        <f t="shared" si="667"/>
        <v>8</v>
      </c>
      <c r="AA823" s="31"/>
      <c r="AB823" s="318">
        <v>-3</v>
      </c>
      <c r="AC823" s="318">
        <v>30</v>
      </c>
      <c r="AD823" s="318">
        <v>12</v>
      </c>
      <c r="AE823" s="318">
        <v>-4</v>
      </c>
      <c r="AF823" s="318">
        <v>-3</v>
      </c>
      <c r="AG823" s="318">
        <v>6</v>
      </c>
    </row>
    <row r="824" spans="2:33" s="517" customFormat="1" ht="15" customHeight="1" x14ac:dyDescent="0.3">
      <c r="B824" s="239">
        <v>44646</v>
      </c>
      <c r="C824" s="537"/>
      <c r="D824" s="537"/>
      <c r="E824" s="537"/>
      <c r="F824" s="537"/>
      <c r="G824" s="537"/>
      <c r="H824" s="155">
        <v>360</v>
      </c>
      <c r="I824" s="83"/>
      <c r="J824" s="151">
        <v>924</v>
      </c>
      <c r="K824" s="152">
        <v>1.03125</v>
      </c>
      <c r="L824" s="151">
        <v>60</v>
      </c>
      <c r="M824" s="152">
        <v>1.0169491525423728</v>
      </c>
      <c r="N824" s="153">
        <v>984</v>
      </c>
      <c r="O824" s="83"/>
      <c r="P824" s="83"/>
      <c r="Q824" s="155">
        <v>0</v>
      </c>
      <c r="R824" s="114">
        <f t="shared" si="663"/>
        <v>0</v>
      </c>
      <c r="S824" s="155">
        <v>0</v>
      </c>
      <c r="T824" s="114">
        <f t="shared" si="664"/>
        <v>0</v>
      </c>
      <c r="U824" s="123">
        <f t="shared" si="665"/>
        <v>0</v>
      </c>
      <c r="V824" s="155">
        <v>0</v>
      </c>
      <c r="W824" s="114">
        <f t="shared" si="666"/>
        <v>0</v>
      </c>
      <c r="X824" s="155">
        <v>0</v>
      </c>
      <c r="Y824" s="156"/>
      <c r="Z824" s="124">
        <f t="shared" si="667"/>
        <v>0</v>
      </c>
      <c r="AA824" s="31"/>
      <c r="AB824" s="318">
        <v>-2</v>
      </c>
      <c r="AC824" s="318">
        <v>20</v>
      </c>
      <c r="AD824" s="318">
        <v>19</v>
      </c>
      <c r="AE824" s="318">
        <v>2</v>
      </c>
      <c r="AF824" s="318">
        <v>7</v>
      </c>
      <c r="AG824" s="318">
        <v>3</v>
      </c>
    </row>
    <row r="825" spans="2:33" s="517" customFormat="1" ht="15" customHeight="1" x14ac:dyDescent="0.3">
      <c r="B825" s="239">
        <v>44647</v>
      </c>
      <c r="C825" s="537"/>
      <c r="D825" s="537"/>
      <c r="E825" s="537"/>
      <c r="F825" s="537"/>
      <c r="G825" s="537"/>
      <c r="H825" s="155">
        <v>411</v>
      </c>
      <c r="I825" s="83"/>
      <c r="J825" s="151">
        <v>899</v>
      </c>
      <c r="K825" s="152">
        <v>1.0181200453001134</v>
      </c>
      <c r="L825" s="151">
        <v>38</v>
      </c>
      <c r="M825" s="152">
        <v>1.4615384615384615</v>
      </c>
      <c r="N825" s="153">
        <v>937</v>
      </c>
      <c r="O825" s="83"/>
      <c r="P825" s="83"/>
      <c r="Q825" s="155">
        <v>0</v>
      </c>
      <c r="R825" s="114">
        <f t="shared" si="663"/>
        <v>0</v>
      </c>
      <c r="S825" s="155">
        <v>0</v>
      </c>
      <c r="T825" s="114">
        <f t="shared" si="664"/>
        <v>0</v>
      </c>
      <c r="U825" s="123">
        <f t="shared" si="665"/>
        <v>0</v>
      </c>
      <c r="V825" s="155">
        <v>0</v>
      </c>
      <c r="W825" s="114">
        <f t="shared" si="666"/>
        <v>0</v>
      </c>
      <c r="X825" s="155">
        <v>0</v>
      </c>
      <c r="Y825" s="156"/>
      <c r="Z825" s="124">
        <f t="shared" si="667"/>
        <v>0</v>
      </c>
      <c r="AA825" s="31"/>
      <c r="AB825" s="318">
        <v>-7</v>
      </c>
      <c r="AC825" s="318">
        <v>14</v>
      </c>
      <c r="AD825" s="318">
        <v>17</v>
      </c>
      <c r="AE825" s="318">
        <v>2</v>
      </c>
      <c r="AF825" s="318">
        <v>6</v>
      </c>
      <c r="AG825" s="318">
        <v>4</v>
      </c>
    </row>
    <row r="826" spans="2:33" s="517" customFormat="1" ht="15" customHeight="1" x14ac:dyDescent="0.3">
      <c r="B826" s="239">
        <v>44648</v>
      </c>
      <c r="C826" s="537"/>
      <c r="D826" s="537"/>
      <c r="E826" s="537"/>
      <c r="F826" s="537"/>
      <c r="G826" s="537"/>
      <c r="H826" s="155">
        <v>366</v>
      </c>
      <c r="I826" s="83"/>
      <c r="J826" s="151">
        <v>1501</v>
      </c>
      <c r="K826" s="152">
        <v>1.0155615696887685</v>
      </c>
      <c r="L826" s="151">
        <v>87</v>
      </c>
      <c r="M826" s="152">
        <v>0.98863636363636365</v>
      </c>
      <c r="N826" s="153">
        <v>1588</v>
      </c>
      <c r="O826" s="83"/>
      <c r="P826" s="83"/>
      <c r="Q826" s="151">
        <v>801</v>
      </c>
      <c r="R826" s="109">
        <f t="shared" si="663"/>
        <v>0.99299429164504416</v>
      </c>
      <c r="S826" s="151">
        <v>155</v>
      </c>
      <c r="T826" s="109">
        <f t="shared" si="664"/>
        <v>1.3122661941327032</v>
      </c>
      <c r="U826" s="104">
        <f t="shared" si="665"/>
        <v>956</v>
      </c>
      <c r="V826" s="151">
        <v>1</v>
      </c>
      <c r="W826" s="109">
        <f t="shared" si="666"/>
        <v>0.26874999999999999</v>
      </c>
      <c r="X826" s="151">
        <v>3</v>
      </c>
      <c r="Y826" s="328"/>
      <c r="Z826" s="124">
        <f t="shared" si="667"/>
        <v>4</v>
      </c>
      <c r="AA826" s="31"/>
      <c r="AB826" s="318">
        <v>-3</v>
      </c>
      <c r="AC826" s="318">
        <v>28</v>
      </c>
      <c r="AD826" s="318">
        <v>19</v>
      </c>
      <c r="AE826" s="318">
        <v>-5</v>
      </c>
      <c r="AF826" s="318">
        <v>-3</v>
      </c>
      <c r="AG826" s="318">
        <v>7</v>
      </c>
    </row>
    <row r="827" spans="2:33" s="517" customFormat="1" ht="15" customHeight="1" x14ac:dyDescent="0.3">
      <c r="B827" s="239">
        <v>44649</v>
      </c>
      <c r="C827" s="537"/>
      <c r="D827" s="537"/>
      <c r="E827" s="537"/>
      <c r="F827" s="537"/>
      <c r="G827" s="537"/>
      <c r="H827" s="155">
        <v>334</v>
      </c>
      <c r="I827" s="83"/>
      <c r="J827" s="151">
        <v>1501</v>
      </c>
      <c r="K827" s="152">
        <v>1.013504388926401</v>
      </c>
      <c r="L827" s="151">
        <v>107</v>
      </c>
      <c r="M827" s="152">
        <v>0.97272727272727277</v>
      </c>
      <c r="N827" s="153">
        <v>1608</v>
      </c>
      <c r="O827" s="83"/>
      <c r="P827" s="83"/>
      <c r="Q827" s="151">
        <v>1125</v>
      </c>
      <c r="R827" s="109">
        <f t="shared" si="663"/>
        <v>1.3946549039958485</v>
      </c>
      <c r="S827" s="151">
        <v>243</v>
      </c>
      <c r="T827" s="109">
        <f t="shared" si="664"/>
        <v>2.0572947430596575</v>
      </c>
      <c r="U827" s="104">
        <f t="shared" si="665"/>
        <v>1368</v>
      </c>
      <c r="V827" s="151">
        <v>0</v>
      </c>
      <c r="W827" s="109">
        <f t="shared" si="666"/>
        <v>0</v>
      </c>
      <c r="X827" s="151">
        <v>11</v>
      </c>
      <c r="Y827" s="328"/>
      <c r="Z827" s="124">
        <f t="shared" si="667"/>
        <v>11</v>
      </c>
      <c r="AA827" s="31"/>
      <c r="AB827" s="318">
        <v>0</v>
      </c>
      <c r="AC827" s="318">
        <v>29</v>
      </c>
      <c r="AD827" s="318">
        <v>13</v>
      </c>
      <c r="AE827" s="318">
        <v>-2</v>
      </c>
      <c r="AF827" s="318">
        <v>-2</v>
      </c>
      <c r="AG827" s="318">
        <v>6</v>
      </c>
    </row>
    <row r="828" spans="2:33" s="517" customFormat="1" ht="15" customHeight="1" x14ac:dyDescent="0.3">
      <c r="B828" s="239">
        <v>44650</v>
      </c>
      <c r="C828" s="533"/>
      <c r="D828" s="533"/>
      <c r="E828" s="533"/>
      <c r="F828" s="533"/>
      <c r="G828" s="533"/>
      <c r="H828" s="155">
        <v>370</v>
      </c>
      <c r="I828" s="83"/>
      <c r="J828" s="151">
        <v>1497</v>
      </c>
      <c r="K828" s="152">
        <v>1.0114864864864865</v>
      </c>
      <c r="L828" s="151">
        <v>119</v>
      </c>
      <c r="M828" s="152">
        <v>0.94444444444444442</v>
      </c>
      <c r="N828" s="153">
        <v>1616</v>
      </c>
      <c r="O828" s="83"/>
      <c r="P828" s="83"/>
      <c r="Q828" s="151">
        <v>1416</v>
      </c>
      <c r="R828" s="109">
        <f t="shared" ref="R828:R834" si="668">Q828/Q$68</f>
        <v>1.7554056391627746</v>
      </c>
      <c r="S828" s="151">
        <v>232</v>
      </c>
      <c r="T828" s="109">
        <f t="shared" ref="T828:T834" si="669">S828/S$68</f>
        <v>1.9641661744437882</v>
      </c>
      <c r="U828" s="104">
        <f t="shared" ref="U828:U834" si="670">Q828+S828</f>
        <v>1648</v>
      </c>
      <c r="V828" s="151">
        <v>0</v>
      </c>
      <c r="W828" s="109">
        <f t="shared" ref="W828:W834" si="671">V828/$V$68</f>
        <v>0</v>
      </c>
      <c r="X828" s="151">
        <v>8</v>
      </c>
      <c r="Y828" s="328"/>
      <c r="Z828" s="124">
        <f t="shared" ref="Z828:Z834" si="672">V828+X828</f>
        <v>8</v>
      </c>
      <c r="AA828" s="31"/>
      <c r="AB828" s="318">
        <v>2</v>
      </c>
      <c r="AC828" s="318">
        <v>31</v>
      </c>
      <c r="AD828" s="318">
        <v>25</v>
      </c>
      <c r="AE828" s="318">
        <v>1</v>
      </c>
      <c r="AF828" s="318">
        <v>-1</v>
      </c>
      <c r="AG828" s="318">
        <v>5</v>
      </c>
    </row>
    <row r="829" spans="2:33" s="517" customFormat="1" ht="15" customHeight="1" x14ac:dyDescent="0.3">
      <c r="B829" s="239">
        <v>44651</v>
      </c>
      <c r="C829" s="538"/>
      <c r="D829" s="538"/>
      <c r="E829" s="538"/>
      <c r="F829" s="538"/>
      <c r="G829" s="538"/>
      <c r="H829" s="155">
        <v>381</v>
      </c>
      <c r="I829" s="83"/>
      <c r="J829" s="151">
        <v>1501</v>
      </c>
      <c r="K829" s="152">
        <v>1.012137559002023</v>
      </c>
      <c r="L829" s="151">
        <v>102</v>
      </c>
      <c r="M829" s="152">
        <v>1.1333333333333333</v>
      </c>
      <c r="N829" s="153">
        <v>1603</v>
      </c>
      <c r="O829" s="83"/>
      <c r="P829" s="83"/>
      <c r="Q829" s="151">
        <v>930</v>
      </c>
      <c r="R829" s="109">
        <f t="shared" si="668"/>
        <v>1.1529147206365682</v>
      </c>
      <c r="S829" s="151">
        <v>242</v>
      </c>
      <c r="T829" s="109">
        <f t="shared" si="669"/>
        <v>2.0488285095491237</v>
      </c>
      <c r="U829" s="104">
        <f t="shared" si="670"/>
        <v>1172</v>
      </c>
      <c r="V829" s="151">
        <v>0</v>
      </c>
      <c r="W829" s="109">
        <f t="shared" si="671"/>
        <v>0</v>
      </c>
      <c r="X829" s="151">
        <v>3</v>
      </c>
      <c r="Y829" s="328"/>
      <c r="Z829" s="124">
        <f t="shared" si="672"/>
        <v>3</v>
      </c>
      <c r="AA829" s="31"/>
      <c r="AB829" s="318">
        <v>6</v>
      </c>
      <c r="AC829" s="318">
        <v>35</v>
      </c>
      <c r="AD829" s="318">
        <v>18</v>
      </c>
      <c r="AE829" s="318">
        <v>1</v>
      </c>
      <c r="AF829" s="318">
        <v>-2</v>
      </c>
      <c r="AG829" s="318">
        <v>5</v>
      </c>
    </row>
    <row r="830" spans="2:33" s="517" customFormat="1" ht="15" customHeight="1" x14ac:dyDescent="0.3">
      <c r="B830" s="239">
        <v>44652</v>
      </c>
      <c r="C830" s="538"/>
      <c r="D830" s="538"/>
      <c r="E830" s="538"/>
      <c r="F830" s="538"/>
      <c r="G830" s="538"/>
      <c r="H830" s="155">
        <v>410</v>
      </c>
      <c r="I830" s="83"/>
      <c r="J830" s="151">
        <v>1504</v>
      </c>
      <c r="K830" s="152">
        <v>1.0121130551816959</v>
      </c>
      <c r="L830" s="151">
        <v>120</v>
      </c>
      <c r="M830" s="152">
        <v>1.1650485436893203</v>
      </c>
      <c r="N830" s="153">
        <v>1624</v>
      </c>
      <c r="O830" s="83"/>
      <c r="P830" s="83"/>
      <c r="Q830" s="151">
        <v>537</v>
      </c>
      <c r="R830" s="109">
        <f t="shared" si="668"/>
        <v>0.66571527417401832</v>
      </c>
      <c r="S830" s="151">
        <v>34</v>
      </c>
      <c r="T830" s="109">
        <f t="shared" si="669"/>
        <v>0.28785193935814135</v>
      </c>
      <c r="U830" s="104">
        <f t="shared" si="670"/>
        <v>571</v>
      </c>
      <c r="V830" s="151">
        <v>1</v>
      </c>
      <c r="W830" s="109">
        <f t="shared" si="671"/>
        <v>0.26874999999999999</v>
      </c>
      <c r="X830" s="151">
        <v>5</v>
      </c>
      <c r="Y830" s="328"/>
      <c r="Z830" s="124">
        <f t="shared" si="672"/>
        <v>6</v>
      </c>
      <c r="AA830" s="31"/>
      <c r="AB830" s="318">
        <v>3</v>
      </c>
      <c r="AC830" s="318">
        <v>33</v>
      </c>
      <c r="AD830" s="318">
        <v>25</v>
      </c>
      <c r="AE830" s="318">
        <v>3</v>
      </c>
      <c r="AF830" s="318">
        <v>-2</v>
      </c>
      <c r="AG830" s="318">
        <v>4</v>
      </c>
    </row>
    <row r="831" spans="2:33" s="517" customFormat="1" ht="15" customHeight="1" x14ac:dyDescent="0.3">
      <c r="B831" s="239">
        <v>44653</v>
      </c>
      <c r="C831" s="538"/>
      <c r="D831" s="538"/>
      <c r="E831" s="538"/>
      <c r="F831" s="538"/>
      <c r="G831" s="538"/>
      <c r="H831" s="155">
        <v>406</v>
      </c>
      <c r="I831" s="83"/>
      <c r="J831" s="151">
        <v>910</v>
      </c>
      <c r="K831" s="152">
        <v>1.015625</v>
      </c>
      <c r="L831" s="151">
        <v>37</v>
      </c>
      <c r="M831" s="152">
        <v>0.6271186440677966</v>
      </c>
      <c r="N831" s="153">
        <v>947</v>
      </c>
      <c r="O831" s="83"/>
      <c r="P831" s="83"/>
      <c r="Q831" s="155">
        <v>0</v>
      </c>
      <c r="R831" s="114">
        <f t="shared" si="668"/>
        <v>0</v>
      </c>
      <c r="S831" s="155">
        <v>0</v>
      </c>
      <c r="T831" s="114">
        <f t="shared" si="669"/>
        <v>0</v>
      </c>
      <c r="U831" s="123">
        <f t="shared" si="670"/>
        <v>0</v>
      </c>
      <c r="V831" s="155">
        <v>0</v>
      </c>
      <c r="W831" s="114">
        <f t="shared" si="671"/>
        <v>0</v>
      </c>
      <c r="X831" s="155">
        <v>0</v>
      </c>
      <c r="Y831" s="156"/>
      <c r="Z831" s="124">
        <f t="shared" si="672"/>
        <v>0</v>
      </c>
      <c r="AA831" s="31"/>
      <c r="AB831" s="318">
        <v>4</v>
      </c>
      <c r="AC831" s="318">
        <v>25</v>
      </c>
      <c r="AD831" s="318">
        <v>31</v>
      </c>
      <c r="AE831" s="318">
        <v>11</v>
      </c>
      <c r="AF831" s="318">
        <v>7</v>
      </c>
      <c r="AG831" s="318">
        <v>1</v>
      </c>
    </row>
    <row r="832" spans="2:33" s="517" customFormat="1" ht="15" customHeight="1" x14ac:dyDescent="0.3">
      <c r="B832" s="239">
        <v>44654</v>
      </c>
      <c r="C832" s="538"/>
      <c r="D832" s="538"/>
      <c r="E832" s="538"/>
      <c r="F832" s="538"/>
      <c r="G832" s="538"/>
      <c r="H832" s="155">
        <v>411</v>
      </c>
      <c r="I832" s="83"/>
      <c r="J832" s="151">
        <v>868</v>
      </c>
      <c r="K832" s="152">
        <v>0.98301245753114386</v>
      </c>
      <c r="L832" s="151">
        <v>29</v>
      </c>
      <c r="M832" s="152">
        <v>1.1153846153846154</v>
      </c>
      <c r="N832" s="153">
        <v>897</v>
      </c>
      <c r="O832" s="83"/>
      <c r="P832" s="83"/>
      <c r="Q832" s="155">
        <v>0</v>
      </c>
      <c r="R832" s="114">
        <f t="shared" si="668"/>
        <v>0</v>
      </c>
      <c r="S832" s="155">
        <v>0</v>
      </c>
      <c r="T832" s="114">
        <f t="shared" si="669"/>
        <v>0</v>
      </c>
      <c r="U832" s="123">
        <f t="shared" si="670"/>
        <v>0</v>
      </c>
      <c r="V832" s="155">
        <v>0</v>
      </c>
      <c r="W832" s="114">
        <f t="shared" si="671"/>
        <v>0</v>
      </c>
      <c r="X832" s="155">
        <v>0</v>
      </c>
      <c r="Y832" s="156"/>
      <c r="Z832" s="124">
        <f t="shared" si="672"/>
        <v>0</v>
      </c>
      <c r="AA832" s="31"/>
      <c r="AB832" s="318">
        <v>0</v>
      </c>
      <c r="AC832" s="318">
        <v>20</v>
      </c>
      <c r="AD832" s="318">
        <v>17</v>
      </c>
      <c r="AE832" s="318">
        <v>8</v>
      </c>
      <c r="AF832" s="318">
        <v>7</v>
      </c>
      <c r="AG832" s="318">
        <v>3</v>
      </c>
    </row>
    <row r="833" spans="2:33" s="517" customFormat="1" ht="15" customHeight="1" x14ac:dyDescent="0.3">
      <c r="B833" s="239">
        <v>44655</v>
      </c>
      <c r="C833" s="538"/>
      <c r="D833" s="538"/>
      <c r="E833" s="538"/>
      <c r="F833" s="538"/>
      <c r="G833" s="538"/>
      <c r="H833" s="155">
        <v>386</v>
      </c>
      <c r="I833" s="83"/>
      <c r="J833" s="151">
        <v>1498</v>
      </c>
      <c r="K833" s="152">
        <v>1.013531799729364</v>
      </c>
      <c r="L833" s="151">
        <v>91</v>
      </c>
      <c r="M833" s="152">
        <v>1.0340909090909092</v>
      </c>
      <c r="N833" s="153">
        <v>1589</v>
      </c>
      <c r="O833" s="83"/>
      <c r="P833" s="83"/>
      <c r="Q833" s="151">
        <v>413</v>
      </c>
      <c r="R833" s="109">
        <f t="shared" si="668"/>
        <v>0.51199331142247595</v>
      </c>
      <c r="S833" s="151">
        <v>42</v>
      </c>
      <c r="T833" s="109">
        <f t="shared" si="669"/>
        <v>0.35558180744240991</v>
      </c>
      <c r="U833" s="104">
        <f t="shared" si="670"/>
        <v>455</v>
      </c>
      <c r="V833" s="151">
        <v>0</v>
      </c>
      <c r="W833" s="109">
        <f t="shared" si="671"/>
        <v>0</v>
      </c>
      <c r="X833" s="151">
        <v>18</v>
      </c>
      <c r="Y833" s="328"/>
      <c r="Z833" s="124">
        <f t="shared" si="672"/>
        <v>18</v>
      </c>
      <c r="AA833" s="31"/>
      <c r="AB833" s="318">
        <v>1</v>
      </c>
      <c r="AC833" s="318">
        <v>33</v>
      </c>
      <c r="AD833" s="318">
        <v>15</v>
      </c>
      <c r="AE833" s="318">
        <v>-2</v>
      </c>
      <c r="AF833" s="318">
        <v>-3</v>
      </c>
      <c r="AG833" s="318">
        <v>6</v>
      </c>
    </row>
    <row r="834" spans="2:33" s="517" customFormat="1" ht="15" customHeight="1" x14ac:dyDescent="0.3">
      <c r="B834" s="239">
        <v>44656</v>
      </c>
      <c r="C834" s="538"/>
      <c r="D834" s="538"/>
      <c r="E834" s="538"/>
      <c r="F834" s="538"/>
      <c r="G834" s="538"/>
      <c r="H834" s="155">
        <v>342</v>
      </c>
      <c r="I834" s="83"/>
      <c r="J834" s="151">
        <v>1499</v>
      </c>
      <c r="K834" s="152">
        <v>1.0121539500337611</v>
      </c>
      <c r="L834" s="151">
        <v>113</v>
      </c>
      <c r="M834" s="152">
        <v>1.0272727272727273</v>
      </c>
      <c r="N834" s="153">
        <v>1612</v>
      </c>
      <c r="O834" s="83"/>
      <c r="P834" s="83"/>
      <c r="Q834" s="151">
        <v>432</v>
      </c>
      <c r="R834" s="109">
        <f t="shared" si="668"/>
        <v>0.53554748313440581</v>
      </c>
      <c r="S834" s="151">
        <v>87</v>
      </c>
      <c r="T834" s="109">
        <f t="shared" si="669"/>
        <v>0.73656231541642059</v>
      </c>
      <c r="U834" s="104">
        <f t="shared" si="670"/>
        <v>519</v>
      </c>
      <c r="V834" s="151">
        <v>8</v>
      </c>
      <c r="W834" s="109">
        <f t="shared" si="671"/>
        <v>2.15</v>
      </c>
      <c r="X834" s="151">
        <v>15</v>
      </c>
      <c r="Y834" s="328"/>
      <c r="Z834" s="124">
        <f t="shared" si="672"/>
        <v>23</v>
      </c>
      <c r="AA834" s="31"/>
      <c r="AB834" s="318">
        <v>3</v>
      </c>
      <c r="AC834" s="318">
        <v>33</v>
      </c>
      <c r="AD834" s="318">
        <v>12</v>
      </c>
      <c r="AE834" s="318">
        <v>0</v>
      </c>
      <c r="AF834" s="318">
        <v>-3</v>
      </c>
      <c r="AG834" s="318">
        <v>5</v>
      </c>
    </row>
    <row r="835" spans="2:33" s="517" customFormat="1" ht="15" customHeight="1" x14ac:dyDescent="0.3">
      <c r="B835" s="239">
        <v>44657</v>
      </c>
      <c r="C835" s="538"/>
      <c r="D835" s="538"/>
      <c r="E835" s="538"/>
      <c r="F835" s="538"/>
      <c r="G835" s="538"/>
      <c r="H835" s="155">
        <v>381</v>
      </c>
      <c r="I835" s="83"/>
      <c r="J835" s="151">
        <v>1500</v>
      </c>
      <c r="K835" s="152">
        <v>1.0135135135135136</v>
      </c>
      <c r="L835" s="151">
        <v>131</v>
      </c>
      <c r="M835" s="152">
        <v>1.0396825396825398</v>
      </c>
      <c r="N835" s="153">
        <v>1631</v>
      </c>
      <c r="O835" s="83"/>
      <c r="P835" s="83"/>
      <c r="Q835" s="151">
        <v>504</v>
      </c>
      <c r="R835" s="109">
        <f t="shared" ref="R835" si="673">Q835/Q$68</f>
        <v>0.62480539699014015</v>
      </c>
      <c r="S835" s="151">
        <v>60</v>
      </c>
      <c r="T835" s="109">
        <f t="shared" ref="T835" si="674">S835/S$68</f>
        <v>0.50797401063201419</v>
      </c>
      <c r="U835" s="104">
        <f t="shared" ref="U835" si="675">Q835+S835</f>
        <v>564</v>
      </c>
      <c r="V835" s="151">
        <v>0</v>
      </c>
      <c r="W835" s="109">
        <f t="shared" ref="W835" si="676">V835/$V$68</f>
        <v>0</v>
      </c>
      <c r="X835" s="151">
        <v>16</v>
      </c>
      <c r="Y835" s="328"/>
      <c r="Z835" s="124">
        <f t="shared" ref="Z835" si="677">V835+X835</f>
        <v>16</v>
      </c>
      <c r="AA835" s="31"/>
      <c r="AB835" s="318">
        <v>5</v>
      </c>
      <c r="AC835" s="318">
        <v>34</v>
      </c>
      <c r="AD835" s="318">
        <v>36</v>
      </c>
      <c r="AE835" s="318">
        <v>4</v>
      </c>
      <c r="AF835" s="318">
        <v>-2</v>
      </c>
      <c r="AG835" s="318">
        <v>4</v>
      </c>
    </row>
    <row r="836" spans="2:33" s="517" customFormat="1" ht="15" customHeight="1" x14ac:dyDescent="0.3">
      <c r="B836" s="239">
        <v>44658</v>
      </c>
      <c r="C836" s="539"/>
      <c r="D836" s="539"/>
      <c r="E836" s="539"/>
      <c r="F836" s="539"/>
      <c r="G836" s="539"/>
      <c r="H836" s="155">
        <v>396</v>
      </c>
      <c r="I836" s="83"/>
      <c r="J836" s="151">
        <v>1501</v>
      </c>
      <c r="K836" s="152">
        <v>1.012137559002023</v>
      </c>
      <c r="L836" s="151">
        <v>118</v>
      </c>
      <c r="M836" s="152">
        <v>1.3111111111111111</v>
      </c>
      <c r="N836" s="153">
        <v>1619</v>
      </c>
      <c r="O836" s="83"/>
      <c r="P836" s="83"/>
      <c r="Q836" s="151">
        <v>416</v>
      </c>
      <c r="R836" s="109">
        <f t="shared" ref="R836:R842" si="678">Q836/Q$68</f>
        <v>0.51571239116646483</v>
      </c>
      <c r="S836" s="151">
        <v>59</v>
      </c>
      <c r="T836" s="109">
        <f t="shared" ref="T836:T842" si="679">S836/S$68</f>
        <v>0.49950777712148059</v>
      </c>
      <c r="U836" s="104">
        <f t="shared" ref="U836:U842" si="680">Q836+S836</f>
        <v>475</v>
      </c>
      <c r="V836" s="151">
        <v>0</v>
      </c>
      <c r="W836" s="109">
        <f t="shared" ref="W836:W842" si="681">V836/$V$68</f>
        <v>0</v>
      </c>
      <c r="X836" s="151">
        <v>6</v>
      </c>
      <c r="Y836" s="328"/>
      <c r="Z836" s="124">
        <f t="shared" ref="Z836:Z842" si="682">V836+X836</f>
        <v>6</v>
      </c>
      <c r="AA836" s="31"/>
      <c r="AB836" s="318">
        <v>7</v>
      </c>
      <c r="AC836" s="318">
        <v>35</v>
      </c>
      <c r="AD836" s="318">
        <v>30</v>
      </c>
      <c r="AE836" s="318">
        <v>3</v>
      </c>
      <c r="AF836" s="318">
        <v>-3</v>
      </c>
      <c r="AG836" s="318">
        <v>5</v>
      </c>
    </row>
    <row r="837" spans="2:33" s="517" customFormat="1" ht="15" customHeight="1" x14ac:dyDescent="0.3">
      <c r="B837" s="239">
        <v>44659</v>
      </c>
      <c r="C837" s="539"/>
      <c r="D837" s="539"/>
      <c r="E837" s="539"/>
      <c r="F837" s="539"/>
      <c r="G837" s="539"/>
      <c r="H837" s="155">
        <v>425</v>
      </c>
      <c r="I837" s="83"/>
      <c r="J837" s="151">
        <v>1501</v>
      </c>
      <c r="K837" s="152">
        <v>1.0100942126514132</v>
      </c>
      <c r="L837" s="151">
        <v>116</v>
      </c>
      <c r="M837" s="152">
        <v>1.1262135922330097</v>
      </c>
      <c r="N837" s="153">
        <v>1617</v>
      </c>
      <c r="O837" s="83"/>
      <c r="P837" s="83"/>
      <c r="Q837" s="151">
        <v>446</v>
      </c>
      <c r="R837" s="109">
        <f t="shared" si="678"/>
        <v>0.55290318860635412</v>
      </c>
      <c r="S837" s="151">
        <v>35</v>
      </c>
      <c r="T837" s="109">
        <f t="shared" si="679"/>
        <v>0.29631817286867496</v>
      </c>
      <c r="U837" s="104">
        <f t="shared" si="680"/>
        <v>481</v>
      </c>
      <c r="V837" s="151">
        <v>6</v>
      </c>
      <c r="W837" s="109">
        <f t="shared" si="681"/>
        <v>1.6125</v>
      </c>
      <c r="X837" s="151">
        <v>16</v>
      </c>
      <c r="Y837" s="328"/>
      <c r="Z837" s="124">
        <f t="shared" si="682"/>
        <v>22</v>
      </c>
      <c r="AA837" s="31"/>
      <c r="AB837" s="318">
        <v>1</v>
      </c>
      <c r="AC837" s="318">
        <v>36</v>
      </c>
      <c r="AD837" s="318">
        <v>13</v>
      </c>
      <c r="AE837" s="318">
        <v>2</v>
      </c>
      <c r="AF837" s="318">
        <v>-3</v>
      </c>
      <c r="AG837" s="318">
        <v>5</v>
      </c>
    </row>
    <row r="838" spans="2:33" s="517" customFormat="1" ht="15" customHeight="1" x14ac:dyDescent="0.3">
      <c r="B838" s="239">
        <v>44660</v>
      </c>
      <c r="C838" s="539"/>
      <c r="D838" s="539"/>
      <c r="E838" s="539"/>
      <c r="F838" s="539"/>
      <c r="G838" s="539"/>
      <c r="H838" s="155">
        <v>409</v>
      </c>
      <c r="I838" s="83"/>
      <c r="J838" s="151">
        <v>923</v>
      </c>
      <c r="K838" s="152">
        <v>1.0301339285714286</v>
      </c>
      <c r="L838" s="151">
        <v>66</v>
      </c>
      <c r="M838" s="152">
        <v>1.1186440677966101</v>
      </c>
      <c r="N838" s="153">
        <v>989</v>
      </c>
      <c r="O838" s="83"/>
      <c r="P838" s="83"/>
      <c r="Q838" s="155">
        <v>0</v>
      </c>
      <c r="R838" s="114">
        <f t="shared" si="678"/>
        <v>0</v>
      </c>
      <c r="S838" s="155">
        <v>0</v>
      </c>
      <c r="T838" s="114">
        <f t="shared" si="679"/>
        <v>0</v>
      </c>
      <c r="U838" s="123">
        <f t="shared" si="680"/>
        <v>0</v>
      </c>
      <c r="V838" s="155">
        <v>0</v>
      </c>
      <c r="W838" s="114">
        <f t="shared" si="681"/>
        <v>0</v>
      </c>
      <c r="X838" s="155">
        <v>0</v>
      </c>
      <c r="Y838" s="328"/>
      <c r="Z838" s="124">
        <f t="shared" si="682"/>
        <v>0</v>
      </c>
      <c r="AA838" s="31"/>
      <c r="AB838" s="318">
        <v>4</v>
      </c>
      <c r="AC838" s="318">
        <v>28</v>
      </c>
      <c r="AD838" s="318">
        <v>18</v>
      </c>
      <c r="AE838" s="318">
        <v>11</v>
      </c>
      <c r="AF838" s="318">
        <v>8</v>
      </c>
      <c r="AG838" s="318">
        <v>2</v>
      </c>
    </row>
    <row r="839" spans="2:33" s="517" customFormat="1" ht="15" customHeight="1" x14ac:dyDescent="0.3">
      <c r="B839" s="239">
        <v>44661</v>
      </c>
      <c r="C839" s="539"/>
      <c r="D839" s="539"/>
      <c r="E839" s="539"/>
      <c r="F839" s="539"/>
      <c r="G839" s="539"/>
      <c r="H839" s="155">
        <v>413</v>
      </c>
      <c r="I839" s="83"/>
      <c r="J839" s="151">
        <v>902</v>
      </c>
      <c r="K839" s="152">
        <v>1.0215175537938845</v>
      </c>
      <c r="L839" s="151">
        <v>45</v>
      </c>
      <c r="M839" s="152">
        <v>1.7307692307692308</v>
      </c>
      <c r="N839" s="153">
        <v>947</v>
      </c>
      <c r="O839" s="83"/>
      <c r="P839" s="83"/>
      <c r="Q839" s="155">
        <v>0</v>
      </c>
      <c r="R839" s="114">
        <f t="shared" si="678"/>
        <v>0</v>
      </c>
      <c r="S839" s="155">
        <v>0</v>
      </c>
      <c r="T839" s="114">
        <f t="shared" si="679"/>
        <v>0</v>
      </c>
      <c r="U839" s="123">
        <f t="shared" si="680"/>
        <v>0</v>
      </c>
      <c r="V839" s="155">
        <v>0</v>
      </c>
      <c r="W839" s="114">
        <f t="shared" si="681"/>
        <v>0</v>
      </c>
      <c r="X839" s="155">
        <v>0</v>
      </c>
      <c r="Y839" s="328"/>
      <c r="Z839" s="124">
        <f t="shared" si="682"/>
        <v>0</v>
      </c>
      <c r="AA839" s="31"/>
      <c r="AB839" s="318">
        <v>3</v>
      </c>
      <c r="AC839" s="318">
        <v>23</v>
      </c>
      <c r="AD839" s="318">
        <v>29</v>
      </c>
      <c r="AE839" s="318">
        <v>11</v>
      </c>
      <c r="AF839" s="318">
        <v>8</v>
      </c>
      <c r="AG839" s="318">
        <v>2</v>
      </c>
    </row>
    <row r="840" spans="2:33" s="517" customFormat="1" ht="15" customHeight="1" x14ac:dyDescent="0.3">
      <c r="B840" s="239">
        <v>44662</v>
      </c>
      <c r="C840" s="539"/>
      <c r="D840" s="539"/>
      <c r="E840" s="539"/>
      <c r="F840" s="539"/>
      <c r="G840" s="539"/>
      <c r="H840" s="155">
        <v>393</v>
      </c>
      <c r="I840" s="83"/>
      <c r="J840" s="151">
        <v>1500</v>
      </c>
      <c r="K840" s="152">
        <v>1.0148849797023005</v>
      </c>
      <c r="L840" s="151">
        <v>101</v>
      </c>
      <c r="M840" s="152">
        <v>1.1477272727272727</v>
      </c>
      <c r="N840" s="153">
        <v>1601</v>
      </c>
      <c r="O840" s="83"/>
      <c r="P840" s="83"/>
      <c r="Q840" s="151">
        <v>343</v>
      </c>
      <c r="R840" s="109">
        <f t="shared" si="678"/>
        <v>0.42521478406273427</v>
      </c>
      <c r="S840" s="151">
        <v>38</v>
      </c>
      <c r="T840" s="109">
        <f t="shared" si="679"/>
        <v>0.32171687340027566</v>
      </c>
      <c r="U840" s="104">
        <f t="shared" si="680"/>
        <v>381</v>
      </c>
      <c r="V840" s="151">
        <v>1</v>
      </c>
      <c r="W840" s="109">
        <f t="shared" si="681"/>
        <v>0.26874999999999999</v>
      </c>
      <c r="X840" s="151">
        <v>8</v>
      </c>
      <c r="Y840" s="328"/>
      <c r="Z840" s="124">
        <f t="shared" si="682"/>
        <v>9</v>
      </c>
      <c r="AA840" s="31"/>
      <c r="AB840" s="318">
        <v>5</v>
      </c>
      <c r="AC840" s="318">
        <v>37</v>
      </c>
      <c r="AD840" s="318">
        <v>22</v>
      </c>
      <c r="AE840" s="318">
        <v>-3</v>
      </c>
      <c r="AF840" s="318">
        <v>-13</v>
      </c>
      <c r="AG840" s="318">
        <v>8</v>
      </c>
    </row>
    <row r="841" spans="2:33" s="517" customFormat="1" ht="15" customHeight="1" x14ac:dyDescent="0.3">
      <c r="B841" s="239">
        <v>44663</v>
      </c>
      <c r="C841" s="539"/>
      <c r="D841" s="539"/>
      <c r="E841" s="539"/>
      <c r="F841" s="539"/>
      <c r="G841" s="539"/>
      <c r="H841" s="155">
        <v>363</v>
      </c>
      <c r="I841" s="83"/>
      <c r="J841" s="151">
        <v>1495</v>
      </c>
      <c r="K841" s="152">
        <v>1.0094530722484807</v>
      </c>
      <c r="L841" s="151">
        <v>122</v>
      </c>
      <c r="M841" s="152">
        <v>1.1090909090909091</v>
      </c>
      <c r="N841" s="153">
        <v>1617</v>
      </c>
      <c r="O841" s="83"/>
      <c r="P841" s="83"/>
      <c r="Q841" s="151">
        <v>558</v>
      </c>
      <c r="R841" s="109">
        <f t="shared" si="678"/>
        <v>0.69174883238194085</v>
      </c>
      <c r="S841" s="151">
        <v>78</v>
      </c>
      <c r="T841" s="109">
        <f t="shared" si="679"/>
        <v>0.66036621382161842</v>
      </c>
      <c r="U841" s="104">
        <f t="shared" si="680"/>
        <v>636</v>
      </c>
      <c r="V841" s="151">
        <v>1</v>
      </c>
      <c r="W841" s="109">
        <f t="shared" si="681"/>
        <v>0.26874999999999999</v>
      </c>
      <c r="X841" s="151">
        <v>25</v>
      </c>
      <c r="Y841" s="328"/>
      <c r="Z841" s="124">
        <f t="shared" si="682"/>
        <v>26</v>
      </c>
      <c r="AA841" s="31"/>
      <c r="AB841" s="318">
        <v>10</v>
      </c>
      <c r="AC841" s="318">
        <v>39</v>
      </c>
      <c r="AD841" s="318">
        <v>33</v>
      </c>
      <c r="AE841" s="318">
        <v>1</v>
      </c>
      <c r="AF841" s="318">
        <v>-13</v>
      </c>
      <c r="AG841" s="318">
        <v>7</v>
      </c>
    </row>
    <row r="842" spans="2:33" s="517" customFormat="1" ht="15" customHeight="1" x14ac:dyDescent="0.3">
      <c r="B842" s="239">
        <v>44664</v>
      </c>
      <c r="C842" s="539"/>
      <c r="D842" s="539"/>
      <c r="E842" s="539"/>
      <c r="F842" s="539"/>
      <c r="G842" s="539"/>
      <c r="H842" s="155">
        <v>400</v>
      </c>
      <c r="I842" s="83"/>
      <c r="J842" s="151">
        <v>1499</v>
      </c>
      <c r="K842" s="152">
        <v>1.0128378378378378</v>
      </c>
      <c r="L842" s="151">
        <v>123</v>
      </c>
      <c r="M842" s="152">
        <v>0.97619047619047616</v>
      </c>
      <c r="N842" s="153">
        <v>1622</v>
      </c>
      <c r="O842" s="83"/>
      <c r="P842" s="83"/>
      <c r="Q842" s="151">
        <v>516</v>
      </c>
      <c r="R842" s="109">
        <f t="shared" si="678"/>
        <v>0.63968171596609591</v>
      </c>
      <c r="S842" s="151">
        <v>56</v>
      </c>
      <c r="T842" s="109">
        <f t="shared" si="679"/>
        <v>0.47410907658987989</v>
      </c>
      <c r="U842" s="104">
        <f t="shared" si="680"/>
        <v>572</v>
      </c>
      <c r="V842" s="151">
        <v>0</v>
      </c>
      <c r="W842" s="109">
        <f t="shared" si="681"/>
        <v>0</v>
      </c>
      <c r="X842" s="151">
        <v>21</v>
      </c>
      <c r="Y842" s="328"/>
      <c r="Z842" s="124">
        <f t="shared" si="682"/>
        <v>21</v>
      </c>
      <c r="AA842" s="31"/>
      <c r="AB842" s="318">
        <v>14</v>
      </c>
      <c r="AC842" s="318">
        <v>41</v>
      </c>
      <c r="AD842" s="318">
        <v>59</v>
      </c>
      <c r="AE842" s="318">
        <v>6</v>
      </c>
      <c r="AF842" s="318">
        <v>-15</v>
      </c>
      <c r="AG842" s="318">
        <v>6</v>
      </c>
    </row>
    <row r="843" spans="2:33" s="517" customFormat="1" ht="15" customHeight="1" x14ac:dyDescent="0.3">
      <c r="B843" s="239">
        <v>44665</v>
      </c>
      <c r="C843" s="540"/>
      <c r="D843" s="540"/>
      <c r="E843" s="540"/>
      <c r="F843" s="540"/>
      <c r="G843" s="540"/>
      <c r="H843" s="155">
        <v>399</v>
      </c>
      <c r="I843" s="83"/>
      <c r="J843" s="151">
        <v>1504</v>
      </c>
      <c r="K843" s="152">
        <v>1.01416048550236</v>
      </c>
      <c r="L843" s="151">
        <v>120</v>
      </c>
      <c r="M843" s="152">
        <v>1.3333333333333333</v>
      </c>
      <c r="N843" s="153">
        <v>1624</v>
      </c>
      <c r="O843" s="83"/>
      <c r="P843" s="83"/>
      <c r="Q843" s="151">
        <v>418</v>
      </c>
      <c r="R843" s="109">
        <f t="shared" ref="R843:R849" si="683">Q843/Q$68</f>
        <v>0.5181917776624575</v>
      </c>
      <c r="S843" s="151">
        <v>80</v>
      </c>
      <c r="T843" s="109">
        <f t="shared" ref="T843:T849" si="684">S843/S$68</f>
        <v>0.67729868084268552</v>
      </c>
      <c r="U843" s="104">
        <f t="shared" ref="U843:U849" si="685">Q843+S843</f>
        <v>498</v>
      </c>
      <c r="V843" s="151">
        <v>0</v>
      </c>
      <c r="W843" s="109">
        <f t="shared" ref="W843:W849" si="686">V843/$V$68</f>
        <v>0</v>
      </c>
      <c r="X843" s="151">
        <v>5</v>
      </c>
      <c r="Y843" s="328"/>
      <c r="Z843" s="124">
        <f t="shared" ref="Z843:Z849" si="687">V843+X843</f>
        <v>5</v>
      </c>
      <c r="AA843" s="31"/>
      <c r="AB843" s="318">
        <v>30</v>
      </c>
      <c r="AC843" s="318">
        <v>56</v>
      </c>
      <c r="AD843" s="318">
        <v>105</v>
      </c>
      <c r="AE843" s="318">
        <v>9</v>
      </c>
      <c r="AF843" s="318">
        <v>-21</v>
      </c>
      <c r="AG843" s="318">
        <v>3</v>
      </c>
    </row>
    <row r="844" spans="2:33" s="517" customFormat="1" ht="15" customHeight="1" x14ac:dyDescent="0.3">
      <c r="B844" s="239">
        <v>44666</v>
      </c>
      <c r="C844" s="540"/>
      <c r="D844" s="540"/>
      <c r="E844" s="540"/>
      <c r="F844" s="540"/>
      <c r="G844" s="540"/>
      <c r="H844" s="155">
        <v>416</v>
      </c>
      <c r="I844" s="83"/>
      <c r="J844" s="151">
        <v>915</v>
      </c>
      <c r="K844" s="152">
        <v>0.61574697173620463</v>
      </c>
      <c r="L844" s="151">
        <v>57</v>
      </c>
      <c r="M844" s="152">
        <v>0.55339805825242716</v>
      </c>
      <c r="N844" s="153">
        <v>972</v>
      </c>
      <c r="O844" s="83"/>
      <c r="P844" s="83"/>
      <c r="Q844" s="155">
        <v>0</v>
      </c>
      <c r="R844" s="114">
        <f t="shared" si="683"/>
        <v>0</v>
      </c>
      <c r="S844" s="155">
        <v>0</v>
      </c>
      <c r="T844" s="114">
        <f t="shared" si="684"/>
        <v>0</v>
      </c>
      <c r="U844" s="123">
        <f t="shared" si="685"/>
        <v>0</v>
      </c>
      <c r="V844" s="155">
        <v>0</v>
      </c>
      <c r="W844" s="114">
        <f t="shared" si="686"/>
        <v>0</v>
      </c>
      <c r="X844" s="155">
        <v>0</v>
      </c>
      <c r="Y844" s="156"/>
      <c r="Z844" s="124">
        <f t="shared" si="687"/>
        <v>0</v>
      </c>
      <c r="AA844" s="31"/>
      <c r="AB844" s="318">
        <v>4</v>
      </c>
      <c r="AC844" s="318">
        <v>37</v>
      </c>
      <c r="AD844" s="318">
        <v>132</v>
      </c>
      <c r="AE844" s="318">
        <v>-18</v>
      </c>
      <c r="AF844" s="318">
        <v>-66</v>
      </c>
      <c r="AG844" s="318">
        <v>18</v>
      </c>
    </row>
    <row r="845" spans="2:33" s="517" customFormat="1" ht="15" customHeight="1" x14ac:dyDescent="0.3">
      <c r="B845" s="239">
        <v>44667</v>
      </c>
      <c r="C845" s="540"/>
      <c r="D845" s="540"/>
      <c r="E845" s="540"/>
      <c r="F845" s="540"/>
      <c r="G845" s="540"/>
      <c r="H845" s="155">
        <v>425</v>
      </c>
      <c r="I845" s="83"/>
      <c r="J845" s="151">
        <v>923</v>
      </c>
      <c r="K845" s="152">
        <v>1.0301339285714286</v>
      </c>
      <c r="L845" s="151">
        <v>39</v>
      </c>
      <c r="M845" s="152">
        <v>0.66101694915254239</v>
      </c>
      <c r="N845" s="153">
        <v>962</v>
      </c>
      <c r="O845" s="83"/>
      <c r="P845" s="83"/>
      <c r="Q845" s="155">
        <v>0</v>
      </c>
      <c r="R845" s="114">
        <f t="shared" si="683"/>
        <v>0</v>
      </c>
      <c r="S845" s="155">
        <v>0</v>
      </c>
      <c r="T845" s="114">
        <f t="shared" si="684"/>
        <v>0</v>
      </c>
      <c r="U845" s="123">
        <f t="shared" si="685"/>
        <v>0</v>
      </c>
      <c r="V845" s="155">
        <v>0</v>
      </c>
      <c r="W845" s="114">
        <f t="shared" si="686"/>
        <v>0</v>
      </c>
      <c r="X845" s="155">
        <v>0</v>
      </c>
      <c r="Y845" s="156"/>
      <c r="Z845" s="124">
        <f t="shared" si="687"/>
        <v>0</v>
      </c>
      <c r="AA845" s="31"/>
      <c r="AB845" s="318">
        <v>5</v>
      </c>
      <c r="AC845" s="318">
        <v>36</v>
      </c>
      <c r="AD845" s="318">
        <v>79</v>
      </c>
      <c r="AE845" s="318">
        <v>9</v>
      </c>
      <c r="AF845" s="318">
        <v>-8</v>
      </c>
      <c r="AG845" s="318">
        <v>3</v>
      </c>
    </row>
    <row r="846" spans="2:33" s="517" customFormat="1" ht="15" customHeight="1" x14ac:dyDescent="0.3">
      <c r="B846" s="239">
        <v>44668</v>
      </c>
      <c r="C846" s="540"/>
      <c r="D846" s="540"/>
      <c r="E846" s="540"/>
      <c r="F846" s="540"/>
      <c r="G846" s="540"/>
      <c r="H846" s="155">
        <v>431</v>
      </c>
      <c r="I846" s="83"/>
      <c r="J846" s="151">
        <v>905</v>
      </c>
      <c r="K846" s="152">
        <v>1.0249150622876557</v>
      </c>
      <c r="L846" s="151">
        <v>21</v>
      </c>
      <c r="M846" s="152">
        <v>0.80769230769230771</v>
      </c>
      <c r="N846" s="153">
        <v>926</v>
      </c>
      <c r="O846" s="83"/>
      <c r="P846" s="83"/>
      <c r="Q846" s="155">
        <v>0</v>
      </c>
      <c r="R846" s="114">
        <f t="shared" si="683"/>
        <v>0</v>
      </c>
      <c r="S846" s="155">
        <v>0</v>
      </c>
      <c r="T846" s="114">
        <f t="shared" si="684"/>
        <v>0</v>
      </c>
      <c r="U846" s="123">
        <f t="shared" si="685"/>
        <v>0</v>
      </c>
      <c r="V846" s="155">
        <v>0</v>
      </c>
      <c r="W846" s="114">
        <f t="shared" si="686"/>
        <v>0</v>
      </c>
      <c r="X846" s="155">
        <v>0</v>
      </c>
      <c r="Y846" s="156"/>
      <c r="Z846" s="124">
        <f t="shared" si="687"/>
        <v>0</v>
      </c>
      <c r="AA846" s="31"/>
      <c r="AB846" s="318">
        <v>-18</v>
      </c>
      <c r="AC846" s="318">
        <v>-26</v>
      </c>
      <c r="AD846" s="318">
        <v>33</v>
      </c>
      <c r="AE846" s="318">
        <v>5</v>
      </c>
      <c r="AF846" s="318">
        <v>-3</v>
      </c>
      <c r="AG846" s="318">
        <v>-2</v>
      </c>
    </row>
    <row r="847" spans="2:33" s="517" customFormat="1" ht="15" customHeight="1" x14ac:dyDescent="0.3">
      <c r="B847" s="239">
        <v>44669</v>
      </c>
      <c r="C847" s="540"/>
      <c r="D847" s="540"/>
      <c r="E847" s="540"/>
      <c r="F847" s="540"/>
      <c r="G847" s="540"/>
      <c r="H847" s="155">
        <v>405</v>
      </c>
      <c r="I847" s="83"/>
      <c r="J847" s="151">
        <v>1499</v>
      </c>
      <c r="K847" s="152">
        <v>1.0142083897158323</v>
      </c>
      <c r="L847" s="151">
        <v>94</v>
      </c>
      <c r="M847" s="152">
        <v>1.0681818181818181</v>
      </c>
      <c r="N847" s="153">
        <v>1593</v>
      </c>
      <c r="O847" s="83"/>
      <c r="P847" s="83"/>
      <c r="Q847" s="151">
        <v>461</v>
      </c>
      <c r="R847" s="109">
        <f t="shared" si="683"/>
        <v>0.57149858732629877</v>
      </c>
      <c r="S847" s="151">
        <v>80</v>
      </c>
      <c r="T847" s="109">
        <f t="shared" si="684"/>
        <v>0.67729868084268552</v>
      </c>
      <c r="U847" s="104">
        <f t="shared" si="685"/>
        <v>541</v>
      </c>
      <c r="V847" s="151">
        <v>5</v>
      </c>
      <c r="W847" s="109">
        <f t="shared" si="686"/>
        <v>1.34375</v>
      </c>
      <c r="X847" s="151">
        <v>6</v>
      </c>
      <c r="Y847" s="328"/>
      <c r="Z847" s="124">
        <f t="shared" si="687"/>
        <v>11</v>
      </c>
      <c r="AA847" s="31"/>
      <c r="AB847" s="318">
        <v>4</v>
      </c>
      <c r="AC847" s="318">
        <v>38</v>
      </c>
      <c r="AD847" s="318">
        <v>52</v>
      </c>
      <c r="AE847" s="318">
        <v>-2</v>
      </c>
      <c r="AF847" s="318">
        <v>-34</v>
      </c>
      <c r="AG847" s="318">
        <v>10</v>
      </c>
    </row>
    <row r="848" spans="2:33" s="517" customFormat="1" ht="15" customHeight="1" x14ac:dyDescent="0.3">
      <c r="B848" s="239">
        <v>44670</v>
      </c>
      <c r="C848" s="540"/>
      <c r="D848" s="540"/>
      <c r="E848" s="540"/>
      <c r="F848" s="540"/>
      <c r="G848" s="540"/>
      <c r="H848" s="155">
        <v>366</v>
      </c>
      <c r="I848" s="83"/>
      <c r="J848" s="151">
        <v>1491</v>
      </c>
      <c r="K848" s="152">
        <v>1.0067521944632005</v>
      </c>
      <c r="L848" s="151">
        <v>118</v>
      </c>
      <c r="M848" s="152">
        <v>1.0727272727272728</v>
      </c>
      <c r="N848" s="153">
        <v>1609</v>
      </c>
      <c r="O848" s="83"/>
      <c r="P848" s="83"/>
      <c r="Q848" s="151">
        <v>660</v>
      </c>
      <c r="R848" s="109">
        <f t="shared" si="683"/>
        <v>0.81819754367756448</v>
      </c>
      <c r="S848" s="151">
        <v>104</v>
      </c>
      <c r="T848" s="109">
        <f t="shared" si="684"/>
        <v>0.88048828509549126</v>
      </c>
      <c r="U848" s="104">
        <f t="shared" si="685"/>
        <v>764</v>
      </c>
      <c r="V848" s="151">
        <v>0</v>
      </c>
      <c r="W848" s="109">
        <f t="shared" si="686"/>
        <v>0</v>
      </c>
      <c r="X848" s="151">
        <v>11</v>
      </c>
      <c r="Y848" s="328"/>
      <c r="Z848" s="124">
        <f t="shared" si="687"/>
        <v>11</v>
      </c>
      <c r="AA848" s="31"/>
      <c r="AB848" s="318">
        <v>4</v>
      </c>
      <c r="AC848" s="318">
        <v>36</v>
      </c>
      <c r="AD848" s="318">
        <v>22</v>
      </c>
      <c r="AE848" s="318">
        <v>3</v>
      </c>
      <c r="AF848" s="318">
        <v>-4</v>
      </c>
      <c r="AG848" s="318">
        <v>5</v>
      </c>
    </row>
    <row r="849" spans="2:33" s="517" customFormat="1" ht="15" customHeight="1" x14ac:dyDescent="0.3">
      <c r="B849" s="239">
        <v>44671</v>
      </c>
      <c r="C849" s="540"/>
      <c r="D849" s="540"/>
      <c r="E849" s="540"/>
      <c r="F849" s="540"/>
      <c r="G849" s="540"/>
      <c r="H849" s="155">
        <v>396</v>
      </c>
      <c r="I849" s="83"/>
      <c r="J849" s="151">
        <v>1491</v>
      </c>
      <c r="K849" s="152">
        <v>1.0074324324324324</v>
      </c>
      <c r="L849" s="151">
        <v>118</v>
      </c>
      <c r="M849" s="152">
        <v>0.93650793650793651</v>
      </c>
      <c r="N849" s="153">
        <v>1609</v>
      </c>
      <c r="O849" s="83"/>
      <c r="P849" s="83"/>
      <c r="Q849" s="151">
        <v>624</v>
      </c>
      <c r="R849" s="109">
        <f t="shared" si="683"/>
        <v>0.77356858674969731</v>
      </c>
      <c r="S849" s="151">
        <v>76</v>
      </c>
      <c r="T849" s="109">
        <f t="shared" si="684"/>
        <v>0.64343374680055132</v>
      </c>
      <c r="U849" s="104">
        <f t="shared" si="685"/>
        <v>700</v>
      </c>
      <c r="V849" s="151">
        <v>0</v>
      </c>
      <c r="W849" s="109">
        <f t="shared" si="686"/>
        <v>0</v>
      </c>
      <c r="X849" s="151">
        <v>9</v>
      </c>
      <c r="Y849" s="328"/>
      <c r="Z849" s="124">
        <f t="shared" si="687"/>
        <v>9</v>
      </c>
      <c r="AA849" s="31"/>
      <c r="AB849" s="318">
        <v>6</v>
      </c>
      <c r="AC849" s="318">
        <v>36</v>
      </c>
      <c r="AD849" s="318">
        <v>33</v>
      </c>
      <c r="AE849" s="318">
        <v>5</v>
      </c>
      <c r="AF849" s="318">
        <v>-3</v>
      </c>
      <c r="AG849" s="318">
        <v>5</v>
      </c>
    </row>
    <row r="850" spans="2:33" s="517" customFormat="1" ht="15" customHeight="1" x14ac:dyDescent="0.3">
      <c r="B850" s="239">
        <v>44672</v>
      </c>
      <c r="C850" s="541"/>
      <c r="D850" s="541"/>
      <c r="E850" s="541"/>
      <c r="F850" s="541"/>
      <c r="G850" s="541"/>
      <c r="H850" s="155">
        <v>407</v>
      </c>
      <c r="I850" s="83"/>
      <c r="J850" s="151">
        <v>1491</v>
      </c>
      <c r="K850" s="152">
        <v>1.0053944706675657</v>
      </c>
      <c r="L850" s="151">
        <v>102</v>
      </c>
      <c r="M850" s="152">
        <v>1.1333333333333333</v>
      </c>
      <c r="N850" s="153">
        <v>1593</v>
      </c>
      <c r="O850" s="83"/>
      <c r="P850" s="83"/>
      <c r="Q850" s="151">
        <v>661</v>
      </c>
      <c r="R850" s="109">
        <f t="shared" ref="R850:R855" si="688">Q850/Q$68</f>
        <v>0.81943723692556081</v>
      </c>
      <c r="S850" s="151">
        <v>93</v>
      </c>
      <c r="T850" s="109">
        <f t="shared" ref="T850:T855" si="689">S850/S$68</f>
        <v>0.787359716479622</v>
      </c>
      <c r="U850" s="104">
        <f t="shared" ref="U850:U855" si="690">Q850+S850</f>
        <v>754</v>
      </c>
      <c r="V850" s="151">
        <v>1</v>
      </c>
      <c r="W850" s="109">
        <f t="shared" ref="W850:W855" si="691">V850/$V$68</f>
        <v>0.26874999999999999</v>
      </c>
      <c r="X850" s="151">
        <v>1</v>
      </c>
      <c r="Y850" s="328"/>
      <c r="Z850" s="124">
        <f t="shared" ref="Z850:Z855" si="692">V850+X850</f>
        <v>2</v>
      </c>
      <c r="AA850" s="31"/>
      <c r="AB850" s="318">
        <v>8</v>
      </c>
      <c r="AC850" s="318">
        <v>36</v>
      </c>
      <c r="AD850" s="318">
        <v>26</v>
      </c>
      <c r="AE850" s="318">
        <v>3</v>
      </c>
      <c r="AF850" s="318">
        <v>-3</v>
      </c>
      <c r="AG850" s="318">
        <v>5</v>
      </c>
    </row>
    <row r="851" spans="2:33" s="517" customFormat="1" ht="15" customHeight="1" x14ac:dyDescent="0.3">
      <c r="B851" s="239">
        <v>44673</v>
      </c>
      <c r="C851" s="541"/>
      <c r="D851" s="541"/>
      <c r="E851" s="541"/>
      <c r="F851" s="541"/>
      <c r="G851" s="541"/>
      <c r="H851" s="155">
        <v>429</v>
      </c>
      <c r="I851" s="83"/>
      <c r="J851" s="151">
        <v>1493</v>
      </c>
      <c r="K851" s="152">
        <v>1.0047106325706594</v>
      </c>
      <c r="L851" s="151">
        <v>116</v>
      </c>
      <c r="M851" s="152">
        <v>1.1262135922330097</v>
      </c>
      <c r="N851" s="153">
        <v>1609</v>
      </c>
      <c r="O851" s="83"/>
      <c r="P851" s="83"/>
      <c r="Q851" s="151">
        <v>586</v>
      </c>
      <c r="R851" s="109">
        <f t="shared" si="688"/>
        <v>0.72646024332583758</v>
      </c>
      <c r="S851" s="151">
        <v>56</v>
      </c>
      <c r="T851" s="109">
        <f t="shared" si="689"/>
        <v>0.47410907658987989</v>
      </c>
      <c r="U851" s="104">
        <f t="shared" si="690"/>
        <v>642</v>
      </c>
      <c r="V851" s="151">
        <v>0</v>
      </c>
      <c r="W851" s="109">
        <f t="shared" si="691"/>
        <v>0</v>
      </c>
      <c r="X851" s="151">
        <v>6</v>
      </c>
      <c r="Y851" s="328"/>
      <c r="Z851" s="124">
        <f t="shared" si="692"/>
        <v>6</v>
      </c>
      <c r="AA851" s="31"/>
      <c r="AB851" s="318">
        <v>-1</v>
      </c>
      <c r="AC851" s="318">
        <v>34</v>
      </c>
      <c r="AD851" s="318">
        <v>1</v>
      </c>
      <c r="AE851" s="318">
        <v>-1</v>
      </c>
      <c r="AF851" s="318">
        <v>-5</v>
      </c>
      <c r="AG851" s="318">
        <v>6</v>
      </c>
    </row>
    <row r="852" spans="2:33" s="517" customFormat="1" ht="15" customHeight="1" x14ac:dyDescent="0.3">
      <c r="B852" s="239">
        <v>44674</v>
      </c>
      <c r="C852" s="541"/>
      <c r="D852" s="541"/>
      <c r="E852" s="541"/>
      <c r="F852" s="541"/>
      <c r="G852" s="541"/>
      <c r="H852" s="155">
        <v>418</v>
      </c>
      <c r="I852" s="83"/>
      <c r="J852" s="151">
        <v>909</v>
      </c>
      <c r="K852" s="152">
        <v>1.0145089285714286</v>
      </c>
      <c r="L852" s="151">
        <v>71</v>
      </c>
      <c r="M852" s="152">
        <v>1.2033898305084745</v>
      </c>
      <c r="N852" s="153">
        <v>980</v>
      </c>
      <c r="O852" s="83"/>
      <c r="P852" s="83"/>
      <c r="Q852" s="155">
        <v>0</v>
      </c>
      <c r="R852" s="114">
        <f t="shared" si="688"/>
        <v>0</v>
      </c>
      <c r="S852" s="155">
        <v>0</v>
      </c>
      <c r="T852" s="114">
        <f t="shared" si="689"/>
        <v>0</v>
      </c>
      <c r="U852" s="123">
        <f t="shared" si="690"/>
        <v>0</v>
      </c>
      <c r="V852" s="155">
        <v>0</v>
      </c>
      <c r="W852" s="114">
        <f t="shared" si="691"/>
        <v>0</v>
      </c>
      <c r="X852" s="155">
        <v>0</v>
      </c>
      <c r="Y852" s="156"/>
      <c r="Z852" s="124">
        <f t="shared" si="692"/>
        <v>0</v>
      </c>
      <c r="AA852" s="31"/>
      <c r="AB852" s="318">
        <v>3</v>
      </c>
      <c r="AC852" s="318">
        <v>28</v>
      </c>
      <c r="AD852" s="318">
        <v>22</v>
      </c>
      <c r="AE852" s="318">
        <v>10</v>
      </c>
      <c r="AF852" s="318">
        <v>7</v>
      </c>
      <c r="AG852" s="318">
        <v>2</v>
      </c>
    </row>
    <row r="853" spans="2:33" s="517" customFormat="1" ht="15" customHeight="1" x14ac:dyDescent="0.3">
      <c r="B853" s="239">
        <v>44675</v>
      </c>
      <c r="C853" s="541"/>
      <c r="D853" s="541"/>
      <c r="E853" s="541"/>
      <c r="F853" s="541"/>
      <c r="G853" s="541"/>
      <c r="H853" s="155">
        <v>425</v>
      </c>
      <c r="I853" s="83"/>
      <c r="J853" s="151">
        <v>873</v>
      </c>
      <c r="K853" s="152">
        <v>0.98867497168742924</v>
      </c>
      <c r="L853" s="151">
        <v>49</v>
      </c>
      <c r="M853" s="152">
        <v>1.8846153846153846</v>
      </c>
      <c r="N853" s="153">
        <v>922</v>
      </c>
      <c r="O853" s="83"/>
      <c r="P853" s="83"/>
      <c r="Q853" s="155">
        <v>0</v>
      </c>
      <c r="R853" s="114">
        <f t="shared" si="688"/>
        <v>0</v>
      </c>
      <c r="S853" s="155">
        <v>0</v>
      </c>
      <c r="T853" s="114">
        <f t="shared" si="689"/>
        <v>0</v>
      </c>
      <c r="U853" s="123">
        <f t="shared" si="690"/>
        <v>0</v>
      </c>
      <c r="V853" s="155">
        <v>0</v>
      </c>
      <c r="W853" s="114">
        <f t="shared" si="691"/>
        <v>0</v>
      </c>
      <c r="X853" s="155">
        <v>0</v>
      </c>
      <c r="Y853" s="156"/>
      <c r="Z853" s="124">
        <f t="shared" si="692"/>
        <v>0</v>
      </c>
      <c r="AA853" s="31"/>
      <c r="AB853" s="318">
        <v>6</v>
      </c>
      <c r="AC853" s="318">
        <v>19</v>
      </c>
      <c r="AD853" s="318">
        <v>40</v>
      </c>
      <c r="AE853" s="318">
        <v>8</v>
      </c>
      <c r="AF853" s="318">
        <v>8</v>
      </c>
      <c r="AG853" s="318">
        <v>1</v>
      </c>
    </row>
    <row r="854" spans="2:33" s="517" customFormat="1" ht="15" customHeight="1" x14ac:dyDescent="0.3">
      <c r="B854" s="239">
        <v>44676</v>
      </c>
      <c r="C854" s="541"/>
      <c r="D854" s="541"/>
      <c r="E854" s="541"/>
      <c r="F854" s="541"/>
      <c r="G854" s="541"/>
      <c r="H854" s="155">
        <v>401</v>
      </c>
      <c r="I854" s="83"/>
      <c r="J854" s="151">
        <v>901</v>
      </c>
      <c r="K854" s="152">
        <v>0.60960757780784847</v>
      </c>
      <c r="L854" s="151">
        <v>47</v>
      </c>
      <c r="M854" s="152">
        <v>0.53409090909090906</v>
      </c>
      <c r="N854" s="153">
        <v>948</v>
      </c>
      <c r="O854" s="83"/>
      <c r="P854" s="83"/>
      <c r="Q854" s="155">
        <v>0</v>
      </c>
      <c r="R854" s="114">
        <f t="shared" si="688"/>
        <v>0</v>
      </c>
      <c r="S854" s="155">
        <v>0</v>
      </c>
      <c r="T854" s="114">
        <f t="shared" si="689"/>
        <v>0</v>
      </c>
      <c r="U854" s="123">
        <f t="shared" si="690"/>
        <v>0</v>
      </c>
      <c r="V854" s="155">
        <v>0</v>
      </c>
      <c r="W854" s="114">
        <f t="shared" si="691"/>
        <v>0</v>
      </c>
      <c r="X854" s="155">
        <v>0</v>
      </c>
      <c r="Y854" s="156"/>
      <c r="Z854" s="124">
        <f t="shared" si="692"/>
        <v>0</v>
      </c>
      <c r="AA854" s="31"/>
      <c r="AB854" s="318">
        <v>4</v>
      </c>
      <c r="AC854" s="318">
        <v>22</v>
      </c>
      <c r="AD854" s="318">
        <v>103</v>
      </c>
      <c r="AE854" s="318">
        <v>-19</v>
      </c>
      <c r="AF854" s="318">
        <v>-71</v>
      </c>
      <c r="AG854" s="318">
        <v>19</v>
      </c>
    </row>
    <row r="855" spans="2:33" s="517" customFormat="1" ht="15" customHeight="1" x14ac:dyDescent="0.3">
      <c r="B855" s="239">
        <v>44677</v>
      </c>
      <c r="C855" s="541"/>
      <c r="D855" s="541"/>
      <c r="E855" s="541"/>
      <c r="F855" s="541"/>
      <c r="G855" s="541"/>
      <c r="H855" s="155">
        <v>371</v>
      </c>
      <c r="I855" s="83"/>
      <c r="J855" s="151">
        <v>1479</v>
      </c>
      <c r="K855" s="152">
        <v>0.99864956110735992</v>
      </c>
      <c r="L855" s="151">
        <v>114</v>
      </c>
      <c r="M855" s="152">
        <v>1.0363636363636364</v>
      </c>
      <c r="N855" s="153">
        <v>1593</v>
      </c>
      <c r="O855" s="83"/>
      <c r="P855" s="83"/>
      <c r="Q855" s="151">
        <v>912</v>
      </c>
      <c r="R855" s="109">
        <f t="shared" si="688"/>
        <v>1.1306002421726344</v>
      </c>
      <c r="S855" s="151">
        <v>106</v>
      </c>
      <c r="T855" s="109">
        <f t="shared" si="689"/>
        <v>0.89742075211655836</v>
      </c>
      <c r="U855" s="104">
        <f t="shared" si="690"/>
        <v>1018</v>
      </c>
      <c r="V855" s="151">
        <v>4</v>
      </c>
      <c r="W855" s="109">
        <f t="shared" si="691"/>
        <v>1.075</v>
      </c>
      <c r="X855" s="151">
        <v>8</v>
      </c>
      <c r="Y855" s="328"/>
      <c r="Z855" s="124">
        <f t="shared" si="692"/>
        <v>12</v>
      </c>
      <c r="AA855" s="31"/>
      <c r="AB855" s="318">
        <v>4</v>
      </c>
      <c r="AC855" s="318">
        <v>39</v>
      </c>
      <c r="AD855" s="318">
        <v>21</v>
      </c>
      <c r="AE855" s="318">
        <v>5</v>
      </c>
      <c r="AF855" s="318">
        <v>-3</v>
      </c>
      <c r="AG855" s="318">
        <v>5</v>
      </c>
    </row>
    <row r="856" spans="2:33" s="517" customFormat="1" ht="15" customHeight="1" x14ac:dyDescent="0.3">
      <c r="B856" s="239">
        <v>44678</v>
      </c>
      <c r="C856" s="541"/>
      <c r="D856" s="541"/>
      <c r="E856" s="541"/>
      <c r="F856" s="541"/>
      <c r="G856" s="541"/>
      <c r="H856" s="155">
        <v>392</v>
      </c>
      <c r="I856" s="83"/>
      <c r="J856" s="151">
        <v>1490</v>
      </c>
      <c r="K856" s="152">
        <v>1.0067567567567568</v>
      </c>
      <c r="L856" s="151">
        <v>112</v>
      </c>
      <c r="M856" s="152">
        <v>0.88888888888888884</v>
      </c>
      <c r="N856" s="153">
        <v>1602</v>
      </c>
      <c r="O856" s="83"/>
      <c r="P856" s="83"/>
      <c r="Q856" s="151">
        <v>1163</v>
      </c>
      <c r="R856" s="109">
        <f t="shared" ref="R856:R862" si="693">Q856/Q$68</f>
        <v>1.4417632474197084</v>
      </c>
      <c r="S856" s="151">
        <v>180</v>
      </c>
      <c r="T856" s="109">
        <f t="shared" ref="T856:T862" si="694">S856/S$68</f>
        <v>1.5239220318960425</v>
      </c>
      <c r="U856" s="104">
        <f t="shared" ref="U856:U862" si="695">Q856+S856</f>
        <v>1343</v>
      </c>
      <c r="V856" s="151">
        <v>20</v>
      </c>
      <c r="W856" s="109">
        <f t="shared" ref="W856:W862" si="696">V856/$V$68</f>
        <v>5.375</v>
      </c>
      <c r="X856" s="151">
        <v>29</v>
      </c>
      <c r="Y856" s="328"/>
      <c r="Z856" s="124">
        <f t="shared" ref="Z856:Z862" si="697">V856+X856</f>
        <v>49</v>
      </c>
      <c r="AA856" s="83"/>
      <c r="AB856" s="318">
        <v>8</v>
      </c>
      <c r="AC856" s="318">
        <v>38</v>
      </c>
      <c r="AD856" s="318">
        <v>38</v>
      </c>
      <c r="AE856" s="318">
        <v>7</v>
      </c>
      <c r="AF856" s="318">
        <v>-2</v>
      </c>
      <c r="AG856" s="318">
        <v>4</v>
      </c>
    </row>
    <row r="857" spans="2:33" s="517" customFormat="1" ht="15" customHeight="1" x14ac:dyDescent="0.3">
      <c r="B857" s="239">
        <v>44679</v>
      </c>
      <c r="C857" s="542"/>
      <c r="D857" s="542"/>
      <c r="E857" s="542"/>
      <c r="F857" s="542"/>
      <c r="G857" s="542"/>
      <c r="H857" s="155">
        <v>399</v>
      </c>
      <c r="I857" s="83"/>
      <c r="J857" s="151">
        <v>1489</v>
      </c>
      <c r="K857" s="152">
        <v>1.0040458530006744</v>
      </c>
      <c r="L857" s="151">
        <v>105</v>
      </c>
      <c r="M857" s="152">
        <v>1.1666666666666667</v>
      </c>
      <c r="N857" s="153">
        <v>1594</v>
      </c>
      <c r="O857" s="83"/>
      <c r="P857" s="83"/>
      <c r="Q857" s="151">
        <v>1520</v>
      </c>
      <c r="R857" s="109">
        <f t="shared" si="693"/>
        <v>1.8843337369543909</v>
      </c>
      <c r="S857" s="151">
        <v>218</v>
      </c>
      <c r="T857" s="109">
        <f t="shared" si="694"/>
        <v>1.8456389052963182</v>
      </c>
      <c r="U857" s="104">
        <f t="shared" si="695"/>
        <v>1738</v>
      </c>
      <c r="V857" s="151">
        <v>0</v>
      </c>
      <c r="W857" s="109">
        <f t="shared" si="696"/>
        <v>0</v>
      </c>
      <c r="X857" s="151">
        <v>8</v>
      </c>
      <c r="Y857" s="328"/>
      <c r="Z857" s="124">
        <f t="shared" si="697"/>
        <v>8</v>
      </c>
      <c r="AA857" s="83"/>
      <c r="AB857" s="318">
        <v>13</v>
      </c>
      <c r="AC857" s="318">
        <v>40</v>
      </c>
      <c r="AD857" s="318">
        <v>48</v>
      </c>
      <c r="AE857" s="318">
        <v>7</v>
      </c>
      <c r="AF857" s="318">
        <v>-2</v>
      </c>
      <c r="AG857" s="318">
        <v>4</v>
      </c>
    </row>
    <row r="858" spans="2:33" s="517" customFormat="1" ht="15" customHeight="1" x14ac:dyDescent="0.3">
      <c r="B858" s="239">
        <v>44680</v>
      </c>
      <c r="C858" s="542"/>
      <c r="D858" s="542"/>
      <c r="E858" s="542"/>
      <c r="F858" s="542"/>
      <c r="G858" s="542"/>
      <c r="H858" s="155">
        <v>424</v>
      </c>
      <c r="I858" s="83"/>
      <c r="J858" s="151">
        <v>1493</v>
      </c>
      <c r="K858" s="152">
        <v>1.0047106325706594</v>
      </c>
      <c r="L858" s="151">
        <v>100</v>
      </c>
      <c r="M858" s="152">
        <v>0.970873786407767</v>
      </c>
      <c r="N858" s="153">
        <v>1593</v>
      </c>
      <c r="O858" s="83"/>
      <c r="P858" s="83"/>
      <c r="Q858" s="151">
        <v>1248</v>
      </c>
      <c r="R858" s="109">
        <f t="shared" si="693"/>
        <v>1.5471371734993946</v>
      </c>
      <c r="S858" s="151">
        <v>248</v>
      </c>
      <c r="T858" s="109">
        <f t="shared" si="694"/>
        <v>2.0996259106123252</v>
      </c>
      <c r="U858" s="104">
        <f t="shared" si="695"/>
        <v>1496</v>
      </c>
      <c r="V858" s="151">
        <v>1</v>
      </c>
      <c r="W858" s="109">
        <f t="shared" si="696"/>
        <v>0.26874999999999999</v>
      </c>
      <c r="X858" s="151">
        <v>12</v>
      </c>
      <c r="Y858" s="328"/>
      <c r="Z858" s="124">
        <f t="shared" si="697"/>
        <v>13</v>
      </c>
      <c r="AA858" s="83"/>
      <c r="AB858" s="318">
        <v>10</v>
      </c>
      <c r="AC858" s="318">
        <v>40</v>
      </c>
      <c r="AD858" s="318">
        <v>48</v>
      </c>
      <c r="AE858" s="318">
        <v>8</v>
      </c>
      <c r="AF858" s="318">
        <v>-2</v>
      </c>
      <c r="AG858" s="318">
        <v>3</v>
      </c>
    </row>
    <row r="859" spans="2:33" s="517" customFormat="1" ht="15" customHeight="1" x14ac:dyDescent="0.3">
      <c r="B859" s="239">
        <v>44681</v>
      </c>
      <c r="C859" s="542"/>
      <c r="D859" s="542"/>
      <c r="E859" s="542"/>
      <c r="F859" s="542"/>
      <c r="G859" s="542"/>
      <c r="H859" s="155">
        <v>423</v>
      </c>
      <c r="I859" s="83"/>
      <c r="J859" s="151">
        <v>913</v>
      </c>
      <c r="K859" s="152">
        <v>1.0189732142857142</v>
      </c>
      <c r="L859" s="151">
        <v>62</v>
      </c>
      <c r="M859" s="152">
        <v>1.0508474576271187</v>
      </c>
      <c r="N859" s="153">
        <v>975</v>
      </c>
      <c r="O859" s="83"/>
      <c r="P859" s="83"/>
      <c r="Q859" s="155">
        <v>0</v>
      </c>
      <c r="R859" s="114">
        <f t="shared" si="693"/>
        <v>0</v>
      </c>
      <c r="S859" s="155">
        <v>0</v>
      </c>
      <c r="T859" s="114">
        <f t="shared" si="694"/>
        <v>0</v>
      </c>
      <c r="U859" s="123">
        <f t="shared" si="695"/>
        <v>0</v>
      </c>
      <c r="V859" s="155">
        <v>0</v>
      </c>
      <c r="W859" s="114">
        <f t="shared" si="696"/>
        <v>0</v>
      </c>
      <c r="X859" s="155">
        <v>0</v>
      </c>
      <c r="Y859" s="156"/>
      <c r="Z859" s="124">
        <f t="shared" si="697"/>
        <v>0</v>
      </c>
      <c r="AA859" s="83"/>
      <c r="AB859" s="318">
        <v>12</v>
      </c>
      <c r="AC859" s="318">
        <v>35</v>
      </c>
      <c r="AD859" s="318">
        <v>58</v>
      </c>
      <c r="AE859" s="318">
        <v>23</v>
      </c>
      <c r="AF859" s="318">
        <v>12</v>
      </c>
      <c r="AG859" s="318">
        <v>-1</v>
      </c>
    </row>
    <row r="860" spans="2:33" s="517" customFormat="1" ht="15" customHeight="1" x14ac:dyDescent="0.3">
      <c r="B860" s="239">
        <v>44682</v>
      </c>
      <c r="C860" s="542"/>
      <c r="D860" s="542"/>
      <c r="E860" s="542"/>
      <c r="F860" s="542"/>
      <c r="G860" s="542"/>
      <c r="H860" s="155">
        <v>440</v>
      </c>
      <c r="I860" s="83"/>
      <c r="J860" s="151">
        <v>891</v>
      </c>
      <c r="K860" s="152">
        <v>1.0090600226500566</v>
      </c>
      <c r="L860" s="151">
        <v>36</v>
      </c>
      <c r="M860" s="152">
        <v>1.3846153846153846</v>
      </c>
      <c r="N860" s="153">
        <v>927</v>
      </c>
      <c r="O860" s="83"/>
      <c r="P860" s="83"/>
      <c r="Q860" s="155">
        <v>0</v>
      </c>
      <c r="R860" s="114">
        <f t="shared" si="693"/>
        <v>0</v>
      </c>
      <c r="S860" s="155">
        <v>0</v>
      </c>
      <c r="T860" s="114">
        <f t="shared" si="694"/>
        <v>0</v>
      </c>
      <c r="U860" s="123">
        <f t="shared" si="695"/>
        <v>0</v>
      </c>
      <c r="V860" s="155">
        <v>0</v>
      </c>
      <c r="W860" s="114">
        <f t="shared" si="696"/>
        <v>0</v>
      </c>
      <c r="X860" s="155">
        <v>0</v>
      </c>
      <c r="Y860" s="156"/>
      <c r="Z860" s="124">
        <f t="shared" si="697"/>
        <v>0</v>
      </c>
      <c r="AA860" s="83"/>
      <c r="AB860" s="318">
        <v>15</v>
      </c>
      <c r="AC860" s="318">
        <v>30</v>
      </c>
      <c r="AD860" s="318">
        <v>39</v>
      </c>
      <c r="AE860" s="318">
        <v>25</v>
      </c>
      <c r="AF860" s="318">
        <v>13</v>
      </c>
      <c r="AG860" s="318">
        <v>-1</v>
      </c>
    </row>
    <row r="861" spans="2:33" s="517" customFormat="1" ht="15" customHeight="1" x14ac:dyDescent="0.3">
      <c r="B861" s="239">
        <v>44683</v>
      </c>
      <c r="C861" s="542"/>
      <c r="D861" s="542"/>
      <c r="E861" s="542"/>
      <c r="F861" s="542"/>
      <c r="G861" s="542"/>
      <c r="H861" s="155">
        <v>401</v>
      </c>
      <c r="I861" s="83"/>
      <c r="J861" s="151">
        <v>1487</v>
      </c>
      <c r="K861" s="152">
        <v>1.0060893098782138</v>
      </c>
      <c r="L861" s="151">
        <v>87</v>
      </c>
      <c r="M861" s="152">
        <v>0.98863636363636365</v>
      </c>
      <c r="N861" s="153">
        <v>1574</v>
      </c>
      <c r="O861" s="83"/>
      <c r="P861" s="83"/>
      <c r="Q861" s="151">
        <v>508</v>
      </c>
      <c r="R861" s="109">
        <f t="shared" si="693"/>
        <v>0.62976416998212537</v>
      </c>
      <c r="S861" s="151">
        <v>59</v>
      </c>
      <c r="T861" s="109">
        <f t="shared" si="694"/>
        <v>0.49950777712148059</v>
      </c>
      <c r="U861" s="104">
        <f t="shared" si="695"/>
        <v>567</v>
      </c>
      <c r="V861" s="151">
        <v>1</v>
      </c>
      <c r="W861" s="109">
        <f t="shared" si="696"/>
        <v>0.26874999999999999</v>
      </c>
      <c r="X861" s="151">
        <v>29</v>
      </c>
      <c r="Y861" s="328"/>
      <c r="Z861" s="124">
        <f t="shared" si="697"/>
        <v>30</v>
      </c>
      <c r="AA861" s="83"/>
      <c r="AB861" s="318">
        <v>8</v>
      </c>
      <c r="AC861" s="318">
        <v>43</v>
      </c>
      <c r="AD861" s="318">
        <v>33</v>
      </c>
      <c r="AE861" s="318">
        <v>6</v>
      </c>
      <c r="AF861" s="318">
        <v>-3</v>
      </c>
      <c r="AG861" s="318">
        <v>5</v>
      </c>
    </row>
    <row r="862" spans="2:33" s="517" customFormat="1" ht="15" customHeight="1" x14ac:dyDescent="0.3">
      <c r="B862" s="239">
        <v>44684</v>
      </c>
      <c r="C862" s="542"/>
      <c r="D862" s="542"/>
      <c r="E862" s="542"/>
      <c r="F862" s="542"/>
      <c r="G862" s="542"/>
      <c r="H862" s="155">
        <v>363</v>
      </c>
      <c r="I862" s="83"/>
      <c r="J862" s="151">
        <v>1490</v>
      </c>
      <c r="K862" s="152">
        <v>1.0060769750168805</v>
      </c>
      <c r="L862" s="151">
        <v>102</v>
      </c>
      <c r="M862" s="152">
        <v>0.92727272727272725</v>
      </c>
      <c r="N862" s="153">
        <v>1592</v>
      </c>
      <c r="O862" s="83"/>
      <c r="P862" s="83"/>
      <c r="Q862" s="151">
        <v>461</v>
      </c>
      <c r="R862" s="109">
        <f t="shared" si="693"/>
        <v>0.57149858732629877</v>
      </c>
      <c r="S862" s="151">
        <v>35</v>
      </c>
      <c r="T862" s="109">
        <f t="shared" si="694"/>
        <v>0.29631817286867496</v>
      </c>
      <c r="U862" s="104">
        <f t="shared" si="695"/>
        <v>496</v>
      </c>
      <c r="V862" s="151">
        <v>17</v>
      </c>
      <c r="W862" s="109">
        <f t="shared" si="696"/>
        <v>4.5687499999999996</v>
      </c>
      <c r="X862" s="151">
        <v>3</v>
      </c>
      <c r="Y862" s="328"/>
      <c r="Z862" s="124">
        <f t="shared" si="697"/>
        <v>20</v>
      </c>
      <c r="AA862" s="83"/>
      <c r="AB862" s="318">
        <v>11</v>
      </c>
      <c r="AC862" s="318">
        <v>43</v>
      </c>
      <c r="AD862" s="318">
        <v>36</v>
      </c>
      <c r="AE862" s="318">
        <v>11</v>
      </c>
      <c r="AF862" s="318">
        <v>-3</v>
      </c>
      <c r="AG862" s="318">
        <v>4</v>
      </c>
    </row>
    <row r="863" spans="2:33" s="517" customFormat="1" ht="15" customHeight="1" x14ac:dyDescent="0.3">
      <c r="B863" s="239">
        <v>44685</v>
      </c>
      <c r="C863" s="542"/>
      <c r="D863" s="542"/>
      <c r="E863" s="542"/>
      <c r="F863" s="542"/>
      <c r="G863" s="542"/>
      <c r="H863" s="155">
        <v>409</v>
      </c>
      <c r="I863" s="83"/>
      <c r="J863" s="151">
        <v>1490</v>
      </c>
      <c r="K863" s="152">
        <v>1.0067567567567568</v>
      </c>
      <c r="L863" s="151">
        <v>100</v>
      </c>
      <c r="M863" s="152">
        <v>0.79365079365079361</v>
      </c>
      <c r="N863" s="153">
        <v>1590</v>
      </c>
      <c r="O863" s="83"/>
      <c r="P863" s="83"/>
      <c r="Q863" s="151">
        <v>452</v>
      </c>
      <c r="R863" s="109">
        <f t="shared" ref="R863:R869" si="698">Q863/Q$68</f>
        <v>0.560341348094332</v>
      </c>
      <c r="S863" s="151">
        <v>51</v>
      </c>
      <c r="T863" s="109">
        <f t="shared" ref="T863:T869" si="699">S863/S$68</f>
        <v>0.43177790903721203</v>
      </c>
      <c r="U863" s="104">
        <f t="shared" ref="U863:U869" si="700">Q863+S863</f>
        <v>503</v>
      </c>
      <c r="V863" s="151">
        <v>0</v>
      </c>
      <c r="W863" s="109">
        <f t="shared" ref="W863:W869" si="701">V863/$V$68</f>
        <v>0</v>
      </c>
      <c r="X863" s="151">
        <v>13</v>
      </c>
      <c r="Y863" s="328"/>
      <c r="Z863" s="124">
        <f t="shared" ref="Z863:Z869" si="702">V863+X863</f>
        <v>13</v>
      </c>
      <c r="AA863" s="83"/>
      <c r="AB863" s="318">
        <v>12</v>
      </c>
      <c r="AC863" s="318">
        <v>41</v>
      </c>
      <c r="AD863" s="318">
        <v>50</v>
      </c>
      <c r="AE863" s="318">
        <v>10</v>
      </c>
      <c r="AF863" s="318">
        <v>-1</v>
      </c>
      <c r="AG863" s="318">
        <v>3</v>
      </c>
    </row>
    <row r="864" spans="2:33" s="517" customFormat="1" ht="15" customHeight="1" x14ac:dyDescent="0.3">
      <c r="B864" s="239">
        <v>44686</v>
      </c>
      <c r="C864" s="550"/>
      <c r="D864" s="550"/>
      <c r="E864" s="550"/>
      <c r="F864" s="550"/>
      <c r="G864" s="550"/>
      <c r="H864" s="155">
        <v>415</v>
      </c>
      <c r="I864" s="83"/>
      <c r="J864" s="151">
        <v>1483</v>
      </c>
      <c r="K864" s="152">
        <v>1</v>
      </c>
      <c r="L864" s="151">
        <v>89</v>
      </c>
      <c r="M864" s="152">
        <v>0.98888888888888893</v>
      </c>
      <c r="N864" s="153">
        <v>1572</v>
      </c>
      <c r="O864" s="83"/>
      <c r="P864" s="83"/>
      <c r="Q864" s="151">
        <v>418</v>
      </c>
      <c r="R864" s="109">
        <f t="shared" si="698"/>
        <v>0.5181917776624575</v>
      </c>
      <c r="S864" s="151">
        <v>123</v>
      </c>
      <c r="T864" s="109">
        <f t="shared" si="699"/>
        <v>1.0413467217956291</v>
      </c>
      <c r="U864" s="104">
        <f t="shared" si="700"/>
        <v>541</v>
      </c>
      <c r="V864" s="151">
        <v>3</v>
      </c>
      <c r="W864" s="109">
        <f t="shared" si="701"/>
        <v>0.80625000000000002</v>
      </c>
      <c r="X864" s="151">
        <v>10</v>
      </c>
      <c r="Y864" s="328"/>
      <c r="Z864" s="124">
        <f t="shared" si="702"/>
        <v>13</v>
      </c>
      <c r="AA864" s="83"/>
      <c r="AB864" s="318">
        <v>15</v>
      </c>
      <c r="AC864" s="318">
        <v>42</v>
      </c>
      <c r="AD864" s="318">
        <v>57</v>
      </c>
      <c r="AE864" s="318">
        <v>9</v>
      </c>
      <c r="AF864" s="318">
        <v>-2</v>
      </c>
      <c r="AG864" s="318">
        <v>3</v>
      </c>
    </row>
    <row r="865" spans="2:33" s="517" customFormat="1" ht="15" customHeight="1" x14ac:dyDescent="0.3">
      <c r="B865" s="239">
        <v>44687</v>
      </c>
      <c r="C865" s="550"/>
      <c r="D865" s="550"/>
      <c r="E865" s="550"/>
      <c r="F865" s="550"/>
      <c r="G865" s="550"/>
      <c r="H865" s="155">
        <v>435</v>
      </c>
      <c r="I865" s="83"/>
      <c r="J865" s="151">
        <v>1489</v>
      </c>
      <c r="K865" s="152">
        <v>1.0020188425302827</v>
      </c>
      <c r="L865" s="151">
        <v>99</v>
      </c>
      <c r="M865" s="152">
        <v>0.96116504854368934</v>
      </c>
      <c r="N865" s="153">
        <v>1588</v>
      </c>
      <c r="O865" s="83"/>
      <c r="P865" s="83"/>
      <c r="Q865" s="151">
        <v>588</v>
      </c>
      <c r="R865" s="109">
        <f t="shared" si="698"/>
        <v>0.72893962982183014</v>
      </c>
      <c r="S865" s="151">
        <v>44</v>
      </c>
      <c r="T865" s="109">
        <f t="shared" si="699"/>
        <v>0.37251427446347707</v>
      </c>
      <c r="U865" s="104">
        <f t="shared" si="700"/>
        <v>632</v>
      </c>
      <c r="V865" s="151">
        <v>0</v>
      </c>
      <c r="W865" s="109">
        <f t="shared" si="701"/>
        <v>0</v>
      </c>
      <c r="X865" s="151">
        <v>10</v>
      </c>
      <c r="Y865" s="328"/>
      <c r="Z865" s="124">
        <f t="shared" si="702"/>
        <v>10</v>
      </c>
      <c r="AA865" s="83"/>
      <c r="AB865" s="318">
        <v>10</v>
      </c>
      <c r="AC865" s="318">
        <v>39</v>
      </c>
      <c r="AD865" s="318">
        <v>53</v>
      </c>
      <c r="AE865" s="318">
        <v>9</v>
      </c>
      <c r="AF865" s="318">
        <v>-2</v>
      </c>
      <c r="AG865" s="318">
        <v>3</v>
      </c>
    </row>
    <row r="866" spans="2:33" s="517" customFormat="1" ht="15" customHeight="1" x14ac:dyDescent="0.3">
      <c r="B866" s="239">
        <v>44688</v>
      </c>
      <c r="C866" s="550"/>
      <c r="D866" s="550"/>
      <c r="E866" s="550"/>
      <c r="F866" s="550"/>
      <c r="G866" s="550"/>
      <c r="H866" s="155">
        <v>423</v>
      </c>
      <c r="I866" s="83"/>
      <c r="J866" s="151">
        <v>915</v>
      </c>
      <c r="K866" s="152">
        <v>1.0212053571428572</v>
      </c>
      <c r="L866" s="151">
        <v>39</v>
      </c>
      <c r="M866" s="152">
        <v>0.66101694915254239</v>
      </c>
      <c r="N866" s="153">
        <v>954</v>
      </c>
      <c r="O866" s="83"/>
      <c r="P866" s="83"/>
      <c r="Q866" s="155">
        <v>0</v>
      </c>
      <c r="R866" s="114">
        <f t="shared" si="698"/>
        <v>0</v>
      </c>
      <c r="S866" s="155">
        <v>0</v>
      </c>
      <c r="T866" s="114">
        <f t="shared" si="699"/>
        <v>0</v>
      </c>
      <c r="U866" s="123">
        <f t="shared" si="700"/>
        <v>0</v>
      </c>
      <c r="V866" s="155">
        <v>0</v>
      </c>
      <c r="W866" s="114">
        <f t="shared" si="701"/>
        <v>0</v>
      </c>
      <c r="X866" s="155">
        <v>0</v>
      </c>
      <c r="Y866" s="328"/>
      <c r="Z866" s="124">
        <f t="shared" si="702"/>
        <v>0</v>
      </c>
      <c r="AA866" s="83"/>
      <c r="AB866" s="318">
        <v>9</v>
      </c>
      <c r="AC866" s="318">
        <v>27</v>
      </c>
      <c r="AD866" s="318">
        <v>59</v>
      </c>
      <c r="AE866" s="318">
        <v>23</v>
      </c>
      <c r="AF866" s="318">
        <v>10</v>
      </c>
      <c r="AG866" s="318">
        <v>-1</v>
      </c>
    </row>
    <row r="867" spans="2:33" s="517" customFormat="1" ht="15" customHeight="1" x14ac:dyDescent="0.3">
      <c r="B867" s="239">
        <v>44689</v>
      </c>
      <c r="C867" s="550"/>
      <c r="D867" s="550"/>
      <c r="E867" s="550"/>
      <c r="F867" s="550"/>
      <c r="G867" s="550"/>
      <c r="H867" s="155">
        <v>433</v>
      </c>
      <c r="I867" s="83"/>
      <c r="J867" s="151">
        <v>900</v>
      </c>
      <c r="K867" s="152">
        <v>1.0192525481313703</v>
      </c>
      <c r="L867" s="151">
        <v>20</v>
      </c>
      <c r="M867" s="152">
        <v>0.76923076923076927</v>
      </c>
      <c r="N867" s="153">
        <v>920</v>
      </c>
      <c r="O867" s="83"/>
      <c r="P867" s="83"/>
      <c r="Q867" s="155">
        <v>0</v>
      </c>
      <c r="R867" s="114">
        <f t="shared" si="698"/>
        <v>0</v>
      </c>
      <c r="S867" s="155">
        <v>0</v>
      </c>
      <c r="T867" s="114">
        <f t="shared" si="699"/>
        <v>0</v>
      </c>
      <c r="U867" s="123">
        <f t="shared" si="700"/>
        <v>0</v>
      </c>
      <c r="V867" s="155">
        <v>0</v>
      </c>
      <c r="W867" s="114">
        <f t="shared" si="701"/>
        <v>0</v>
      </c>
      <c r="X867" s="155">
        <v>0</v>
      </c>
      <c r="Y867" s="328"/>
      <c r="Z867" s="124">
        <f t="shared" si="702"/>
        <v>0</v>
      </c>
      <c r="AA867" s="83"/>
      <c r="AB867" s="318">
        <v>6</v>
      </c>
      <c r="AC867" s="318">
        <v>26</v>
      </c>
      <c r="AD867" s="318">
        <v>54</v>
      </c>
      <c r="AE867" s="318">
        <v>22</v>
      </c>
      <c r="AF867" s="318">
        <v>11</v>
      </c>
      <c r="AG867" s="318">
        <v>0</v>
      </c>
    </row>
    <row r="868" spans="2:33" s="517" customFormat="1" ht="15" customHeight="1" x14ac:dyDescent="0.3">
      <c r="B868" s="239">
        <v>44690</v>
      </c>
      <c r="C868" s="550"/>
      <c r="D868" s="550"/>
      <c r="E868" s="550"/>
      <c r="F868" s="550"/>
      <c r="G868" s="550"/>
      <c r="H868" s="155">
        <v>406</v>
      </c>
      <c r="I868" s="83"/>
      <c r="J868" s="151">
        <v>1477</v>
      </c>
      <c r="K868" s="152">
        <v>0.99932341001353175</v>
      </c>
      <c r="L868" s="151">
        <v>89</v>
      </c>
      <c r="M868" s="152">
        <v>1.0113636363636365</v>
      </c>
      <c r="N868" s="153">
        <v>1566</v>
      </c>
      <c r="O868" s="83"/>
      <c r="P868" s="83"/>
      <c r="Q868" s="151">
        <v>335</v>
      </c>
      <c r="R868" s="109">
        <f t="shared" si="698"/>
        <v>0.41529723807876379</v>
      </c>
      <c r="S868" s="151">
        <v>45</v>
      </c>
      <c r="T868" s="109">
        <f t="shared" si="699"/>
        <v>0.38098050797401062</v>
      </c>
      <c r="U868" s="104">
        <f t="shared" si="700"/>
        <v>380</v>
      </c>
      <c r="V868" s="151">
        <v>0</v>
      </c>
      <c r="W868" s="109">
        <f t="shared" si="701"/>
        <v>0</v>
      </c>
      <c r="X868" s="151">
        <v>23</v>
      </c>
      <c r="Y868" s="328"/>
      <c r="Z868" s="124">
        <f t="shared" si="702"/>
        <v>23</v>
      </c>
      <c r="AA868" s="83"/>
      <c r="AB868" s="318">
        <v>8</v>
      </c>
      <c r="AC868" s="318">
        <v>43</v>
      </c>
      <c r="AD868" s="318">
        <v>46</v>
      </c>
      <c r="AE868" s="318">
        <v>6</v>
      </c>
      <c r="AF868" s="318">
        <v>-2</v>
      </c>
      <c r="AG868" s="318">
        <v>5</v>
      </c>
    </row>
    <row r="869" spans="2:33" s="517" customFormat="1" ht="15" customHeight="1" x14ac:dyDescent="0.3">
      <c r="B869" s="239">
        <v>44691</v>
      </c>
      <c r="C869" s="542"/>
      <c r="D869" s="542"/>
      <c r="E869" s="542"/>
      <c r="F869" s="542"/>
      <c r="G869" s="542"/>
      <c r="H869" s="155">
        <v>358</v>
      </c>
      <c r="I869" s="542"/>
      <c r="J869" s="151">
        <v>1459</v>
      </c>
      <c r="K869" s="152">
        <v>0.98514517218095876</v>
      </c>
      <c r="L869" s="151">
        <v>111</v>
      </c>
      <c r="M869" s="152">
        <v>1.009090909090909</v>
      </c>
      <c r="N869" s="153">
        <v>1570</v>
      </c>
      <c r="O869" s="83"/>
      <c r="P869" s="83"/>
      <c r="Q869" s="151">
        <v>609</v>
      </c>
      <c r="R869" s="109">
        <f t="shared" si="698"/>
        <v>0.75497318802975266</v>
      </c>
      <c r="S869" s="151">
        <v>59</v>
      </c>
      <c r="T869" s="109">
        <f t="shared" si="699"/>
        <v>0.49950777712148059</v>
      </c>
      <c r="U869" s="104">
        <f t="shared" si="700"/>
        <v>668</v>
      </c>
      <c r="V869" s="151">
        <v>0</v>
      </c>
      <c r="W869" s="109">
        <f t="shared" si="701"/>
        <v>0</v>
      </c>
      <c r="X869" s="151">
        <v>11</v>
      </c>
      <c r="Y869" s="328"/>
      <c r="Z869" s="124">
        <f t="shared" si="702"/>
        <v>11</v>
      </c>
      <c r="AA869" s="83"/>
      <c r="AB869" s="318">
        <v>11</v>
      </c>
      <c r="AC869" s="318">
        <v>44</v>
      </c>
      <c r="AD869" s="318">
        <v>44</v>
      </c>
      <c r="AE869" s="318">
        <v>8</v>
      </c>
      <c r="AF869" s="318">
        <v>-2</v>
      </c>
      <c r="AG869" s="318">
        <v>4</v>
      </c>
    </row>
    <row r="870" spans="2:33" s="517" customFormat="1" ht="15" customHeight="1" x14ac:dyDescent="0.3">
      <c r="B870" s="239">
        <v>44692</v>
      </c>
      <c r="C870" s="550"/>
      <c r="D870" s="550"/>
      <c r="E870" s="550"/>
      <c r="F870" s="550"/>
      <c r="G870" s="550"/>
      <c r="H870" s="155">
        <v>400</v>
      </c>
      <c r="I870" s="550"/>
      <c r="J870" s="151">
        <v>1491</v>
      </c>
      <c r="K870" s="152">
        <v>1.0074324324324324</v>
      </c>
      <c r="L870" s="151">
        <v>108</v>
      </c>
      <c r="M870" s="152">
        <v>0.8571428571428571</v>
      </c>
      <c r="N870" s="153">
        <v>1599</v>
      </c>
      <c r="O870" s="83"/>
      <c r="P870" s="550"/>
      <c r="Q870" s="151">
        <v>482</v>
      </c>
      <c r="R870" s="109">
        <f t="shared" ref="R870:R876" si="703">Q870/Q$68</f>
        <v>0.59753214553422129</v>
      </c>
      <c r="S870" s="151">
        <v>55</v>
      </c>
      <c r="T870" s="109">
        <f t="shared" ref="T870:T876" si="704">S870/S$68</f>
        <v>0.46564284307934634</v>
      </c>
      <c r="U870" s="104">
        <f t="shared" ref="U870:U876" si="705">Q870+S870</f>
        <v>537</v>
      </c>
      <c r="V870" s="151">
        <v>0</v>
      </c>
      <c r="W870" s="109">
        <f t="shared" ref="W870:W876" si="706">V870/$V$68</f>
        <v>0</v>
      </c>
      <c r="X870" s="151">
        <v>4</v>
      </c>
      <c r="Y870" s="328"/>
      <c r="Z870" s="124">
        <f t="shared" ref="Z870:Z876" si="707">V870+X870</f>
        <v>4</v>
      </c>
      <c r="AA870" s="83"/>
      <c r="AB870" s="318">
        <v>11</v>
      </c>
      <c r="AC870" s="318">
        <v>41</v>
      </c>
      <c r="AD870" s="318">
        <v>53</v>
      </c>
      <c r="AE870" s="318">
        <v>10</v>
      </c>
      <c r="AF870" s="318">
        <v>-2</v>
      </c>
      <c r="AG870" s="318">
        <v>4</v>
      </c>
    </row>
    <row r="871" spans="2:33" s="517" customFormat="1" ht="15" customHeight="1" x14ac:dyDescent="0.3">
      <c r="B871" s="239">
        <v>44693</v>
      </c>
      <c r="C871" s="549"/>
      <c r="D871" s="549"/>
      <c r="E871" s="549"/>
      <c r="F871" s="549"/>
      <c r="G871" s="549"/>
      <c r="H871" s="155">
        <v>406</v>
      </c>
      <c r="I871" s="549"/>
      <c r="J871" s="151">
        <v>1485</v>
      </c>
      <c r="K871" s="152">
        <v>1.0013486176668915</v>
      </c>
      <c r="L871" s="151">
        <v>107</v>
      </c>
      <c r="M871" s="152">
        <v>1.1888888888888889</v>
      </c>
      <c r="N871" s="153">
        <v>1592</v>
      </c>
      <c r="O871" s="83"/>
      <c r="P871" s="83"/>
      <c r="Q871" s="151">
        <v>435</v>
      </c>
      <c r="R871" s="109">
        <f t="shared" si="703"/>
        <v>0.53926656287839481</v>
      </c>
      <c r="S871" s="151">
        <v>45</v>
      </c>
      <c r="T871" s="109">
        <f t="shared" si="704"/>
        <v>0.38098050797401062</v>
      </c>
      <c r="U871" s="104">
        <f t="shared" si="705"/>
        <v>480</v>
      </c>
      <c r="V871" s="151">
        <v>0</v>
      </c>
      <c r="W871" s="109">
        <f t="shared" si="706"/>
        <v>0</v>
      </c>
      <c r="X871" s="151">
        <v>5</v>
      </c>
      <c r="Y871" s="328"/>
      <c r="Z871" s="124">
        <f t="shared" si="707"/>
        <v>5</v>
      </c>
      <c r="AA871" s="83"/>
      <c r="AB871" s="318">
        <v>13</v>
      </c>
      <c r="AC871" s="318">
        <v>41</v>
      </c>
      <c r="AD871" s="318">
        <v>57</v>
      </c>
      <c r="AE871" s="318">
        <v>10</v>
      </c>
      <c r="AF871" s="318">
        <v>-3</v>
      </c>
      <c r="AG871" s="318">
        <v>4</v>
      </c>
    </row>
    <row r="872" spans="2:33" s="517" customFormat="1" ht="15" customHeight="1" x14ac:dyDescent="0.3">
      <c r="B872" s="239">
        <v>44694</v>
      </c>
      <c r="C872" s="551"/>
      <c r="D872" s="551"/>
      <c r="E872" s="551"/>
      <c r="F872" s="551"/>
      <c r="G872" s="551"/>
      <c r="H872" s="155">
        <v>435</v>
      </c>
      <c r="I872" s="551"/>
      <c r="J872" s="151">
        <v>1489</v>
      </c>
      <c r="K872" s="152">
        <v>1.0020188425302827</v>
      </c>
      <c r="L872" s="151">
        <v>102</v>
      </c>
      <c r="M872" s="152">
        <v>0.99029126213592233</v>
      </c>
      <c r="N872" s="153">
        <v>1591</v>
      </c>
      <c r="O872" s="83"/>
      <c r="P872" s="83"/>
      <c r="Q872" s="151">
        <v>387</v>
      </c>
      <c r="R872" s="109">
        <f t="shared" si="703"/>
        <v>0.47976128697457188</v>
      </c>
      <c r="S872" s="151">
        <v>50</v>
      </c>
      <c r="T872" s="109">
        <f t="shared" si="704"/>
        <v>0.42331167552667848</v>
      </c>
      <c r="U872" s="104">
        <f t="shared" si="705"/>
        <v>437</v>
      </c>
      <c r="V872" s="151">
        <v>1</v>
      </c>
      <c r="W872" s="109">
        <f t="shared" si="706"/>
        <v>0.26874999999999999</v>
      </c>
      <c r="X872" s="151">
        <v>9</v>
      </c>
      <c r="Y872" s="328"/>
      <c r="Z872" s="124">
        <f t="shared" si="707"/>
        <v>10</v>
      </c>
      <c r="AA872" s="83"/>
      <c r="AB872" s="318">
        <v>7</v>
      </c>
      <c r="AC872" s="318">
        <v>37</v>
      </c>
      <c r="AD872" s="318">
        <v>56</v>
      </c>
      <c r="AE872" s="318">
        <v>8</v>
      </c>
      <c r="AF872" s="318">
        <v>-3</v>
      </c>
      <c r="AG872" s="318">
        <v>3</v>
      </c>
    </row>
    <row r="873" spans="2:33" s="517" customFormat="1" ht="15" customHeight="1" x14ac:dyDescent="0.3">
      <c r="B873" s="239">
        <v>44695</v>
      </c>
      <c r="C873" s="551"/>
      <c r="D873" s="551"/>
      <c r="E873" s="551"/>
      <c r="F873" s="551"/>
      <c r="G873" s="551"/>
      <c r="H873" s="155">
        <v>419</v>
      </c>
      <c r="I873" s="551"/>
      <c r="J873" s="151">
        <v>910</v>
      </c>
      <c r="K873" s="152">
        <v>1.015625</v>
      </c>
      <c r="L873" s="151">
        <v>54</v>
      </c>
      <c r="M873" s="152">
        <v>0.9152542372881356</v>
      </c>
      <c r="N873" s="153">
        <v>964</v>
      </c>
      <c r="O873" s="83"/>
      <c r="P873" s="83"/>
      <c r="Q873" s="155">
        <v>0</v>
      </c>
      <c r="R873" s="114">
        <f t="shared" si="703"/>
        <v>0</v>
      </c>
      <c r="S873" s="155">
        <v>0</v>
      </c>
      <c r="T873" s="114">
        <f t="shared" si="704"/>
        <v>0</v>
      </c>
      <c r="U873" s="123">
        <f t="shared" si="705"/>
        <v>0</v>
      </c>
      <c r="V873" s="155">
        <v>0</v>
      </c>
      <c r="W873" s="114">
        <f t="shared" si="706"/>
        <v>0</v>
      </c>
      <c r="X873" s="155">
        <v>0</v>
      </c>
      <c r="Y873" s="328"/>
      <c r="Z873" s="124">
        <f t="shared" si="707"/>
        <v>0</v>
      </c>
      <c r="AA873" s="83"/>
      <c r="AB873" s="318">
        <v>5</v>
      </c>
      <c r="AC873" s="318">
        <v>27</v>
      </c>
      <c r="AD873" s="318">
        <v>49</v>
      </c>
      <c r="AE873" s="318">
        <v>18</v>
      </c>
      <c r="AF873" s="318">
        <v>8</v>
      </c>
      <c r="AG873" s="318">
        <v>1</v>
      </c>
    </row>
    <row r="874" spans="2:33" s="517" customFormat="1" ht="15" customHeight="1" x14ac:dyDescent="0.3">
      <c r="B874" s="239">
        <v>44696</v>
      </c>
      <c r="C874" s="551"/>
      <c r="D874" s="551"/>
      <c r="E874" s="551"/>
      <c r="F874" s="551"/>
      <c r="G874" s="551"/>
      <c r="H874" s="155">
        <v>444</v>
      </c>
      <c r="I874" s="551"/>
      <c r="J874" s="151">
        <v>699</v>
      </c>
      <c r="K874" s="152">
        <v>0.79161947904869767</v>
      </c>
      <c r="L874" s="151">
        <v>34</v>
      </c>
      <c r="M874" s="152">
        <v>1.3076923076923077</v>
      </c>
      <c r="N874" s="153">
        <v>733</v>
      </c>
      <c r="O874" s="83"/>
      <c r="P874" s="83"/>
      <c r="Q874" s="155">
        <v>0</v>
      </c>
      <c r="R874" s="114">
        <f t="shared" si="703"/>
        <v>0</v>
      </c>
      <c r="S874" s="155">
        <v>0</v>
      </c>
      <c r="T874" s="114">
        <f t="shared" si="704"/>
        <v>0</v>
      </c>
      <c r="U874" s="123">
        <f t="shared" si="705"/>
        <v>0</v>
      </c>
      <c r="V874" s="155">
        <v>0</v>
      </c>
      <c r="W874" s="114">
        <f t="shared" si="706"/>
        <v>0</v>
      </c>
      <c r="X874" s="155">
        <v>0</v>
      </c>
      <c r="Y874" s="328"/>
      <c r="Z874" s="124">
        <f t="shared" si="707"/>
        <v>0</v>
      </c>
      <c r="AA874" s="83"/>
      <c r="AB874" s="318">
        <v>-1</v>
      </c>
      <c r="AC874" s="318">
        <v>23</v>
      </c>
      <c r="AD874" s="318">
        <v>12</v>
      </c>
      <c r="AE874" s="318">
        <v>10</v>
      </c>
      <c r="AF874" s="318">
        <v>10</v>
      </c>
      <c r="AG874" s="318">
        <v>3</v>
      </c>
    </row>
    <row r="875" spans="2:33" s="517" customFormat="1" ht="15" customHeight="1" x14ac:dyDescent="0.3">
      <c r="B875" s="239">
        <v>44697</v>
      </c>
      <c r="C875" s="551"/>
      <c r="D875" s="551"/>
      <c r="E875" s="551"/>
      <c r="F875" s="551"/>
      <c r="G875" s="551"/>
      <c r="H875" s="155">
        <v>415</v>
      </c>
      <c r="I875" s="551"/>
      <c r="J875" s="151">
        <v>253</v>
      </c>
      <c r="K875" s="152">
        <v>0.17117726657645466</v>
      </c>
      <c r="L875" s="151">
        <v>89</v>
      </c>
      <c r="M875" s="152">
        <v>1.0113636363636365</v>
      </c>
      <c r="N875" s="153">
        <v>342</v>
      </c>
      <c r="O875" s="83"/>
      <c r="P875" s="83"/>
      <c r="Q875" s="151">
        <v>471</v>
      </c>
      <c r="R875" s="109">
        <f t="shared" si="703"/>
        <v>0.58389551980626186</v>
      </c>
      <c r="S875" s="151">
        <v>50</v>
      </c>
      <c r="T875" s="109">
        <f t="shared" si="704"/>
        <v>0.42331167552667848</v>
      </c>
      <c r="U875" s="104">
        <f t="shared" si="705"/>
        <v>521</v>
      </c>
      <c r="V875" s="151">
        <v>73</v>
      </c>
      <c r="W875" s="109">
        <f t="shared" si="706"/>
        <v>19.618749999999999</v>
      </c>
      <c r="X875" s="151">
        <v>4</v>
      </c>
      <c r="Y875" s="328"/>
      <c r="Z875" s="124">
        <f t="shared" si="707"/>
        <v>77</v>
      </c>
      <c r="AA875" s="83"/>
      <c r="AB875" s="83"/>
    </row>
    <row r="876" spans="2:33" s="517" customFormat="1" ht="15" customHeight="1" x14ac:dyDescent="0.3">
      <c r="B876" s="239">
        <v>44698</v>
      </c>
      <c r="C876" s="551"/>
      <c r="D876" s="551"/>
      <c r="E876" s="551"/>
      <c r="F876" s="551"/>
      <c r="G876" s="551"/>
      <c r="H876" s="155">
        <v>366</v>
      </c>
      <c r="I876" s="551"/>
      <c r="J876" s="151">
        <v>1334</v>
      </c>
      <c r="K876" s="152">
        <v>0.90074274139095201</v>
      </c>
      <c r="L876" s="151">
        <v>124</v>
      </c>
      <c r="M876" s="152">
        <v>1.1272727272727272</v>
      </c>
      <c r="N876" s="153">
        <v>1458</v>
      </c>
      <c r="O876" s="83"/>
      <c r="P876" s="83"/>
      <c r="Q876" s="151">
        <v>463</v>
      </c>
      <c r="R876" s="109">
        <f t="shared" si="703"/>
        <v>0.57397797382229143</v>
      </c>
      <c r="S876" s="151">
        <v>70</v>
      </c>
      <c r="T876" s="109">
        <f t="shared" si="704"/>
        <v>0.59263634573734991</v>
      </c>
      <c r="U876" s="104">
        <f t="shared" si="705"/>
        <v>533</v>
      </c>
      <c r="V876" s="151">
        <v>43</v>
      </c>
      <c r="W876" s="109">
        <f t="shared" si="706"/>
        <v>11.55625</v>
      </c>
      <c r="X876" s="151">
        <v>5</v>
      </c>
      <c r="Y876" s="328"/>
      <c r="Z876" s="124">
        <f t="shared" si="707"/>
        <v>48</v>
      </c>
      <c r="AA876" s="83"/>
      <c r="AB876" s="83"/>
    </row>
    <row r="877" spans="2:33" s="517" customFormat="1" ht="15" customHeight="1" x14ac:dyDescent="0.3">
      <c r="B877" s="239">
        <v>44699</v>
      </c>
      <c r="C877" s="551"/>
      <c r="D877" s="551"/>
      <c r="E877" s="551"/>
      <c r="F877" s="551"/>
      <c r="G877" s="551"/>
      <c r="H877" s="155">
        <v>407</v>
      </c>
      <c r="I877" s="551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</row>
    <row r="878" spans="2:33" s="517" customFormat="1" ht="15" customHeight="1" x14ac:dyDescent="0.3">
      <c r="B878" s="239"/>
      <c r="C878" s="551"/>
      <c r="D878" s="551"/>
      <c r="E878" s="551"/>
      <c r="F878" s="551"/>
      <c r="G878" s="551"/>
      <c r="H878" s="551"/>
      <c r="I878" s="551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</row>
    <row r="879" spans="2:33" s="517" customFormat="1" ht="15" customHeight="1" x14ac:dyDescent="0.3">
      <c r="B879" s="239"/>
      <c r="C879" s="551"/>
      <c r="D879" s="551"/>
      <c r="E879" s="551"/>
      <c r="F879" s="551"/>
      <c r="G879" s="551"/>
      <c r="H879" s="551"/>
      <c r="I879" s="551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</row>
    <row r="880" spans="2:33" ht="15" customHeight="1" x14ac:dyDescent="0.3">
      <c r="B880" s="574" t="s">
        <v>319</v>
      </c>
      <c r="C880" s="574"/>
      <c r="D880" s="574"/>
      <c r="E880" s="574"/>
      <c r="F880" s="574"/>
      <c r="G880" s="574"/>
      <c r="H880" s="574"/>
      <c r="I880" s="83"/>
      <c r="J880" s="84" t="s">
        <v>35</v>
      </c>
      <c r="K880" s="84"/>
      <c r="L880" s="84"/>
      <c r="M880" s="84"/>
      <c r="N880" s="31"/>
      <c r="O880" s="31"/>
      <c r="P880" s="31"/>
      <c r="Q880" s="31"/>
      <c r="R880" s="31"/>
      <c r="S880" s="31"/>
      <c r="T880" s="31"/>
      <c r="U880" s="31"/>
      <c r="V880" s="129"/>
      <c r="W880" s="31"/>
      <c r="X880" s="31"/>
      <c r="Y880" s="31"/>
      <c r="Z880" s="31"/>
      <c r="AA880" s="31"/>
      <c r="AB880" s="31"/>
    </row>
    <row r="881" spans="2:34" ht="15" customHeight="1" x14ac:dyDescent="0.3">
      <c r="B881" s="574"/>
      <c r="C881" s="574"/>
      <c r="D881" s="574"/>
      <c r="E881" s="574"/>
      <c r="F881" s="574"/>
      <c r="G881" s="574"/>
      <c r="H881" s="574"/>
      <c r="I881" s="83"/>
      <c r="J881" s="133" t="s">
        <v>36</v>
      </c>
      <c r="K881" s="125"/>
      <c r="L881" s="125"/>
      <c r="M881" s="125"/>
      <c r="N881" s="125"/>
      <c r="O881" s="125"/>
      <c r="P881" s="130"/>
      <c r="Q881" s="130"/>
      <c r="R881" s="130"/>
      <c r="S881" s="130"/>
      <c r="T881" s="130"/>
      <c r="U881" s="130"/>
      <c r="V881" s="137"/>
      <c r="W881" s="130"/>
      <c r="X881" s="130"/>
      <c r="Y881" s="130"/>
      <c r="Z881" s="130"/>
      <c r="AA881" s="130"/>
      <c r="AB881" s="130"/>
    </row>
    <row r="882" spans="2:34" ht="15" customHeight="1" x14ac:dyDescent="0.3">
      <c r="B882" s="125"/>
      <c r="C882" s="125"/>
      <c r="D882" s="125"/>
      <c r="E882" s="125"/>
      <c r="F882" s="125"/>
      <c r="G882" s="125"/>
      <c r="H882" s="125"/>
      <c r="I882" s="83"/>
      <c r="J882" s="130" t="s">
        <v>276</v>
      </c>
      <c r="K882" s="130"/>
      <c r="L882" s="130"/>
      <c r="M882" s="125"/>
      <c r="N882" s="125"/>
      <c r="O882" s="125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  <c r="AA882" s="130"/>
      <c r="AB882" s="130"/>
    </row>
    <row r="883" spans="2:34" ht="15" customHeight="1" x14ac:dyDescent="0.3">
      <c r="B883" s="126" t="s">
        <v>25</v>
      </c>
      <c r="C883" s="127"/>
      <c r="D883" s="127"/>
      <c r="E883" s="127"/>
      <c r="F883" s="127"/>
      <c r="G883" s="127"/>
      <c r="H883" s="127"/>
      <c r="I883" s="51"/>
      <c r="J883" s="133" t="s">
        <v>37</v>
      </c>
      <c r="K883" s="130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  <c r="W883" s="131"/>
      <c r="X883" s="131"/>
      <c r="Y883" s="131"/>
      <c r="Z883" s="131"/>
      <c r="AA883" s="131"/>
      <c r="AB883" s="131"/>
    </row>
    <row r="884" spans="2:34" x14ac:dyDescent="0.3">
      <c r="B884" s="128" t="s">
        <v>165</v>
      </c>
      <c r="C884" s="127"/>
      <c r="D884" s="127"/>
      <c r="E884" s="127"/>
      <c r="F884" s="127"/>
      <c r="G884" s="127"/>
      <c r="H884" s="127"/>
      <c r="I884" s="51"/>
      <c r="J884" s="132" t="s">
        <v>329</v>
      </c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  <c r="W884" s="131"/>
      <c r="X884" s="131"/>
      <c r="Y884" s="131"/>
      <c r="Z884" s="131"/>
      <c r="AA884" s="131"/>
      <c r="AB884" s="131"/>
    </row>
    <row r="885" spans="2:34" x14ac:dyDescent="0.3">
      <c r="B885" s="128" t="s">
        <v>330</v>
      </c>
      <c r="C885" s="127"/>
      <c r="D885" s="127"/>
      <c r="E885" s="127"/>
      <c r="F885" s="127"/>
      <c r="G885" s="127"/>
      <c r="H885" s="127"/>
      <c r="I885" s="51"/>
      <c r="J885" s="133" t="s">
        <v>38</v>
      </c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  <c r="AA885" s="130"/>
      <c r="AB885" s="130"/>
    </row>
    <row r="886" spans="2:34" ht="15" customHeight="1" x14ac:dyDescent="0.3">
      <c r="B886" s="128" t="s">
        <v>166</v>
      </c>
      <c r="C886" s="127"/>
      <c r="D886" s="127"/>
      <c r="E886" s="127"/>
      <c r="F886" s="127"/>
      <c r="G886" s="127"/>
      <c r="H886" s="127"/>
      <c r="I886" s="51"/>
      <c r="J886" s="569" t="s">
        <v>317</v>
      </c>
      <c r="K886" s="569"/>
      <c r="L886" s="569"/>
      <c r="M886" s="569"/>
      <c r="N886" s="569"/>
      <c r="O886" s="569"/>
      <c r="P886" s="569"/>
      <c r="Q886" s="569"/>
      <c r="R886" s="569"/>
      <c r="S886" s="569"/>
      <c r="T886" s="569"/>
      <c r="U886" s="569"/>
      <c r="V886" s="569"/>
      <c r="W886" s="569"/>
      <c r="X886" s="569"/>
      <c r="Y886" s="569"/>
      <c r="Z886" s="569"/>
      <c r="AA886" s="569"/>
      <c r="AB886" s="569"/>
      <c r="AC886" s="81"/>
      <c r="AD886" s="81"/>
      <c r="AE886" s="81"/>
      <c r="AF886" s="81"/>
      <c r="AG886" s="81"/>
      <c r="AH886" s="81"/>
    </row>
    <row r="887" spans="2:34" x14ac:dyDescent="0.3">
      <c r="B887" s="128" t="s">
        <v>167</v>
      </c>
      <c r="C887" s="127"/>
      <c r="D887" s="127"/>
      <c r="E887" s="127"/>
      <c r="F887" s="127"/>
      <c r="G887" s="127"/>
      <c r="H887" s="127"/>
      <c r="I887" s="51"/>
      <c r="J887" s="569"/>
      <c r="K887" s="569"/>
      <c r="L887" s="569"/>
      <c r="M887" s="569"/>
      <c r="N887" s="569"/>
      <c r="O887" s="569"/>
      <c r="P887" s="569"/>
      <c r="Q887" s="569"/>
      <c r="R887" s="569"/>
      <c r="S887" s="569"/>
      <c r="T887" s="569"/>
      <c r="U887" s="569"/>
      <c r="V887" s="569"/>
      <c r="W887" s="569"/>
      <c r="X887" s="569"/>
      <c r="Y887" s="569"/>
      <c r="Z887" s="569"/>
      <c r="AA887" s="569"/>
      <c r="AB887" s="569"/>
      <c r="AC887" s="81"/>
      <c r="AD887" s="81"/>
      <c r="AE887" s="81"/>
      <c r="AF887" s="81"/>
      <c r="AG887" s="81"/>
      <c r="AH887" s="81"/>
    </row>
    <row r="888" spans="2:34" x14ac:dyDescent="0.3">
      <c r="B888" s="128" t="s">
        <v>168</v>
      </c>
      <c r="C888" s="128"/>
      <c r="D888" s="128"/>
      <c r="E888" s="128"/>
      <c r="F888" s="128"/>
      <c r="G888" s="128"/>
      <c r="H888" s="128"/>
      <c r="I888" s="82"/>
      <c r="J888" s="569"/>
      <c r="K888" s="569"/>
      <c r="L888" s="569"/>
      <c r="M888" s="569"/>
      <c r="N888" s="569"/>
      <c r="O888" s="569"/>
      <c r="P888" s="569"/>
      <c r="Q888" s="569"/>
      <c r="R888" s="569"/>
      <c r="S888" s="569"/>
      <c r="T888" s="569"/>
      <c r="U888" s="569"/>
      <c r="V888" s="569"/>
      <c r="W888" s="569"/>
      <c r="X888" s="569"/>
      <c r="Y888" s="569"/>
      <c r="Z888" s="569"/>
      <c r="AA888" s="569"/>
      <c r="AB888" s="569"/>
    </row>
    <row r="889" spans="2:34" ht="15" customHeight="1" x14ac:dyDescent="0.3">
      <c r="B889" s="128" t="s">
        <v>169</v>
      </c>
      <c r="C889" s="31"/>
      <c r="D889" s="31"/>
      <c r="E889" s="31"/>
      <c r="F889" s="31"/>
      <c r="G889" s="31"/>
      <c r="H889" s="31"/>
      <c r="J889" s="133" t="s">
        <v>163</v>
      </c>
      <c r="K889" s="131"/>
      <c r="L889" s="131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  <c r="AA889" s="130"/>
      <c r="AB889" s="130"/>
    </row>
    <row r="890" spans="2:34" ht="43.5" customHeight="1" x14ac:dyDescent="0.3">
      <c r="B890" s="31"/>
      <c r="C890" s="31"/>
      <c r="D890" s="31"/>
      <c r="E890" s="31"/>
      <c r="F890" s="31"/>
      <c r="G890" s="31"/>
      <c r="H890" s="31"/>
      <c r="J890" s="569" t="s">
        <v>316</v>
      </c>
      <c r="K890" s="569"/>
      <c r="L890" s="569"/>
      <c r="M890" s="569"/>
      <c r="N890" s="569"/>
      <c r="O890" s="569"/>
      <c r="P890" s="569"/>
      <c r="Q890" s="569"/>
      <c r="R890" s="569"/>
      <c r="S890" s="569"/>
      <c r="T890" s="569"/>
      <c r="U890" s="569"/>
      <c r="V890" s="569"/>
      <c r="W890" s="569"/>
      <c r="X890" s="569"/>
      <c r="Y890" s="569"/>
      <c r="Z890" s="569"/>
      <c r="AA890" s="569"/>
      <c r="AB890" s="134"/>
    </row>
    <row r="891" spans="2:34" ht="15" customHeight="1" x14ac:dyDescent="0.3">
      <c r="J891" s="53" t="s">
        <v>97</v>
      </c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</row>
    <row r="892" spans="2:34" x14ac:dyDescent="0.3">
      <c r="J892" s="162"/>
      <c r="K892" s="31"/>
      <c r="L892" s="132" t="s">
        <v>98</v>
      </c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</row>
    <row r="893" spans="2:34" x14ac:dyDescent="0.3">
      <c r="J893" s="135"/>
      <c r="K893" s="31"/>
      <c r="L893" s="132" t="s">
        <v>33</v>
      </c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</row>
    <row r="894" spans="2:34" x14ac:dyDescent="0.3">
      <c r="J894" s="136"/>
      <c r="K894" s="31"/>
      <c r="L894" s="132" t="s">
        <v>34</v>
      </c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</row>
  </sheetData>
  <mergeCells count="20">
    <mergeCell ref="J886:AB888"/>
    <mergeCell ref="J890:AA890"/>
    <mergeCell ref="H4:O4"/>
    <mergeCell ref="C6:D6"/>
    <mergeCell ref="J6:O6"/>
    <mergeCell ref="B880:H881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V875:V876 X875:X876 L100:L876 J100:J876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877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6 S875:S876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73"/>
  <sheetViews>
    <sheetView showGridLines="0" zoomScale="90" zoomScaleNormal="90" workbookViewId="0">
      <selection activeCell="Z873" sqref="Z873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9.1093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75" t="s">
        <v>283</v>
      </c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77" t="s">
        <v>278</v>
      </c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X4" s="138"/>
      <c r="Y4" s="577" t="s">
        <v>320</v>
      </c>
      <c r="Z4" s="578"/>
      <c r="AA4" s="578"/>
      <c r="AB4" s="578"/>
      <c r="AC4" s="578"/>
      <c r="AD4" s="578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C6" s="579" t="s">
        <v>337</v>
      </c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338</v>
      </c>
      <c r="AD6" s="82" t="s">
        <v>339</v>
      </c>
    </row>
    <row r="7" spans="1:30" ht="15" customHeight="1" x14ac:dyDescent="0.3">
      <c r="A7" s="309"/>
      <c r="B7" s="309"/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C8" s="579"/>
      <c r="D8" s="579"/>
      <c r="E8" s="579"/>
      <c r="F8" s="579"/>
      <c r="G8" s="579"/>
      <c r="H8" s="579"/>
      <c r="I8" s="579"/>
      <c r="J8" s="579"/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579"/>
      <c r="D9" s="579"/>
      <c r="E9" s="579"/>
      <c r="F9" s="579"/>
      <c r="G9" s="579"/>
      <c r="H9" s="579"/>
      <c r="I9" s="579"/>
      <c r="J9" s="579"/>
      <c r="K9" s="579"/>
      <c r="L9" s="579"/>
      <c r="M9" s="579"/>
      <c r="N9" s="579"/>
      <c r="O9" s="579"/>
      <c r="P9" s="579"/>
      <c r="Q9" s="579"/>
      <c r="R9" s="579"/>
      <c r="S9" s="579"/>
      <c r="T9" s="579"/>
      <c r="U9" s="579"/>
      <c r="V9" s="320"/>
      <c r="W9" s="320"/>
      <c r="Y9" s="518">
        <v>43831</v>
      </c>
      <c r="Z9" s="519">
        <v>2.6587998596099029</v>
      </c>
      <c r="AA9" s="519">
        <v>0.60391652303191079</v>
      </c>
      <c r="AB9" s="519">
        <v>-2.6340061006556681</v>
      </c>
      <c r="AC9" s="519">
        <v>-2.3390519959861678</v>
      </c>
      <c r="AD9" s="519">
        <v>4.8028011732699554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8" t="s">
        <v>173</v>
      </c>
      <c r="Z10" s="519">
        <v>1.1286502347126768</v>
      </c>
      <c r="AA10" s="519">
        <v>1.272996196311837</v>
      </c>
      <c r="AB10" s="519">
        <v>-2.6340061006556681</v>
      </c>
      <c r="AC10" s="519">
        <v>3.5220952077148411</v>
      </c>
      <c r="AD10" s="519">
        <v>5.1931355930487184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8" t="s">
        <v>173</v>
      </c>
      <c r="Z11" s="519">
        <v>-1.9111938500762413</v>
      </c>
      <c r="AA11" s="519">
        <v>1.0042881089999367</v>
      </c>
      <c r="AB11" s="519">
        <v>-2.6340061006556681</v>
      </c>
      <c r="AC11" s="519">
        <v>4.3122898842965895</v>
      </c>
      <c r="AD11" s="519">
        <v>5.2232617739439586</v>
      </c>
    </row>
    <row r="12" spans="1:30" x14ac:dyDescent="0.3">
      <c r="A12" s="309"/>
      <c r="B12" s="309"/>
      <c r="C12" s="309"/>
      <c r="D12" s="309"/>
      <c r="Y12" s="518" t="s">
        <v>173</v>
      </c>
      <c r="Z12" s="519">
        <v>-2.0606974975602799</v>
      </c>
      <c r="AA12" s="519">
        <v>0.33872314519164587</v>
      </c>
      <c r="AB12" s="519">
        <v>-2.6340061006556681</v>
      </c>
      <c r="AC12" s="519">
        <v>6.1914384740867234</v>
      </c>
      <c r="AD12" s="519">
        <v>6.4062649017694655</v>
      </c>
    </row>
    <row r="13" spans="1:30" x14ac:dyDescent="0.3">
      <c r="A13" s="309"/>
      <c r="B13" s="309"/>
      <c r="C13" s="309"/>
      <c r="D13" s="309"/>
      <c r="Y13" s="518" t="s">
        <v>173</v>
      </c>
      <c r="Z13" s="519">
        <v>1.9787835911422134</v>
      </c>
      <c r="AA13" s="519">
        <v>0.10221553984613821</v>
      </c>
      <c r="AB13" s="519">
        <v>-2.6340061006556681</v>
      </c>
      <c r="AC13" s="519">
        <v>9.7102137756721874</v>
      </c>
      <c r="AD13" s="519">
        <v>8.0435715863463066</v>
      </c>
    </row>
    <row r="14" spans="1:30" x14ac:dyDescent="0.3">
      <c r="Y14" s="518" t="s">
        <v>173</v>
      </c>
      <c r="Z14" s="519">
        <v>1.0923526043637688</v>
      </c>
      <c r="AA14" s="519">
        <v>0.46761234457297479</v>
      </c>
      <c r="AB14" s="519">
        <v>-2.6340061006556681</v>
      </c>
      <c r="AC14" s="519">
        <v>10.773784673669539</v>
      </c>
      <c r="AD14" s="519">
        <v>9.0231824076647893</v>
      </c>
    </row>
    <row r="15" spans="1:30" x14ac:dyDescent="0.3">
      <c r="Y15" s="518" t="s">
        <v>173</v>
      </c>
      <c r="Z15" s="519">
        <v>-0.51563292585051923</v>
      </c>
      <c r="AA15" s="519">
        <v>0.92390897255127413</v>
      </c>
      <c r="AB15" s="519">
        <v>-2.6340061006556681</v>
      </c>
      <c r="AC15" s="519">
        <v>12.673084292932543</v>
      </c>
      <c r="AD15" s="519">
        <v>9.4298811639905544</v>
      </c>
    </row>
    <row r="16" spans="1:30" x14ac:dyDescent="0.3">
      <c r="Y16" s="518" t="s">
        <v>173</v>
      </c>
      <c r="Z16" s="519">
        <v>1.003246622191349</v>
      </c>
      <c r="AA16" s="519">
        <v>1.5574842776799216</v>
      </c>
      <c r="AB16" s="519">
        <v>-2.6340061006556681</v>
      </c>
      <c r="AC16" s="519">
        <v>9.1220947960517265</v>
      </c>
      <c r="AD16" s="519">
        <v>9.9610838097578753</v>
      </c>
    </row>
    <row r="17" spans="25:30" x14ac:dyDescent="0.3">
      <c r="Y17" s="518" t="s">
        <v>173</v>
      </c>
      <c r="Z17" s="519">
        <v>3.6864278678005324</v>
      </c>
      <c r="AA17" s="519">
        <v>1.6953538590838504</v>
      </c>
      <c r="AB17" s="519">
        <v>-2.6340061006556681</v>
      </c>
      <c r="AC17" s="519">
        <v>10.379370956944214</v>
      </c>
      <c r="AD17" s="519">
        <v>9.8813390084338675</v>
      </c>
    </row>
    <row r="18" spans="25:30" x14ac:dyDescent="0.3">
      <c r="Y18" s="518" t="s">
        <v>173</v>
      </c>
      <c r="Z18" s="519">
        <v>1.2828825457718547</v>
      </c>
      <c r="AA18" s="519">
        <v>1.9674784178310671</v>
      </c>
      <c r="AB18" s="519">
        <v>-2.6340061006556681</v>
      </c>
      <c r="AC18" s="519">
        <v>7.1591811785769437</v>
      </c>
      <c r="AD18" s="519">
        <v>9.8563312978269888</v>
      </c>
    </row>
    <row r="19" spans="25:30" x14ac:dyDescent="0.3">
      <c r="Y19" s="518" t="s">
        <v>173</v>
      </c>
      <c r="Z19" s="519">
        <v>2.3743296383402512</v>
      </c>
      <c r="AA19" s="519">
        <v>2.1918192776629986</v>
      </c>
      <c r="AB19" s="519">
        <v>-2.6340061006556681</v>
      </c>
      <c r="AC19" s="519">
        <v>9.909856994457968</v>
      </c>
      <c r="AD19" s="519">
        <v>9.2097677132622522</v>
      </c>
    </row>
    <row r="20" spans="25:30" x14ac:dyDescent="0.3">
      <c r="Y20" s="518" t="s">
        <v>173</v>
      </c>
      <c r="Z20" s="519">
        <v>2.9438706609697163</v>
      </c>
      <c r="AA20" s="519">
        <v>2.281596131357337</v>
      </c>
      <c r="AB20" s="519">
        <v>-2.6340061006556681</v>
      </c>
      <c r="AC20" s="519">
        <v>9.1520001664041359</v>
      </c>
      <c r="AD20" s="519">
        <v>8.9065699321972964</v>
      </c>
    </row>
    <row r="21" spans="25:30" x14ac:dyDescent="0.3">
      <c r="Y21" s="518" t="s">
        <v>173</v>
      </c>
      <c r="Z21" s="519">
        <v>2.9972245155942852</v>
      </c>
      <c r="AA21" s="519">
        <v>2.0223906278484827</v>
      </c>
      <c r="AB21" s="519">
        <v>-2.6340061006556681</v>
      </c>
      <c r="AC21" s="519">
        <v>10.598730699421395</v>
      </c>
      <c r="AD21" s="519">
        <v>7.9822344321343097</v>
      </c>
    </row>
    <row r="22" spans="25:30" x14ac:dyDescent="0.3">
      <c r="Y22" s="518" t="s">
        <v>173</v>
      </c>
      <c r="Z22" s="519">
        <v>1.0547530929729994</v>
      </c>
      <c r="AA22" s="519">
        <v>1.8564772830700551</v>
      </c>
      <c r="AB22" s="519">
        <v>-2.6340061006556681</v>
      </c>
      <c r="AC22" s="519">
        <v>8.1471392009793817</v>
      </c>
      <c r="AD22" s="519">
        <v>7.8075771936802614</v>
      </c>
    </row>
    <row r="23" spans="25:30" x14ac:dyDescent="0.3">
      <c r="Y23" s="518" t="s">
        <v>173</v>
      </c>
      <c r="Z23" s="519">
        <v>1.6316845980517201</v>
      </c>
      <c r="AA23" s="519">
        <v>1.4616269843823653</v>
      </c>
      <c r="AB23" s="519">
        <v>-2.6340061006556681</v>
      </c>
      <c r="AC23" s="519">
        <v>6.9997103285970326</v>
      </c>
      <c r="AD23" s="519">
        <v>7.1158109285788402</v>
      </c>
    </row>
    <row r="24" spans="25:30" x14ac:dyDescent="0.3">
      <c r="Y24" s="518" t="s">
        <v>173</v>
      </c>
      <c r="Z24" s="519">
        <v>1.8719893432385497</v>
      </c>
      <c r="AA24" s="519">
        <v>1.2976433252055635</v>
      </c>
      <c r="AB24" s="519">
        <v>-2.6340061006556681</v>
      </c>
      <c r="AC24" s="519">
        <v>3.9090224565033083</v>
      </c>
      <c r="AD24" s="519">
        <v>7.0567885183101806</v>
      </c>
    </row>
    <row r="25" spans="25:30" x14ac:dyDescent="0.3">
      <c r="Y25" s="518" t="s">
        <v>173</v>
      </c>
      <c r="Z25" s="519">
        <v>0.12148913232286362</v>
      </c>
      <c r="AA25" s="519">
        <v>1.589814034813491</v>
      </c>
      <c r="AB25" s="519">
        <v>-2.6340061006556681</v>
      </c>
      <c r="AC25" s="519">
        <v>5.9365805093986097</v>
      </c>
      <c r="AD25" s="519">
        <v>6.3477189968501522</v>
      </c>
    </row>
    <row r="26" spans="25:30" x14ac:dyDescent="0.3">
      <c r="Y26" s="518" t="s">
        <v>173</v>
      </c>
      <c r="Z26" s="519">
        <v>-0.38962245247357741</v>
      </c>
      <c r="AA26" s="519">
        <v>1.70877929506862</v>
      </c>
      <c r="AB26" s="519">
        <v>-2.6340061006556681</v>
      </c>
      <c r="AC26" s="519">
        <v>5.06749313874802</v>
      </c>
      <c r="AD26" s="519">
        <v>5.8806669743432503</v>
      </c>
    </row>
    <row r="27" spans="25:30" x14ac:dyDescent="0.3">
      <c r="Y27" s="518" t="s">
        <v>173</v>
      </c>
      <c r="Z27" s="519">
        <v>1.7959850467321044</v>
      </c>
      <c r="AA27" s="519">
        <v>1.6266067725690541</v>
      </c>
      <c r="AB27" s="519">
        <v>-2.6340061006556681</v>
      </c>
      <c r="AC27" s="519">
        <v>8.7388432945235195</v>
      </c>
      <c r="AD27" s="519">
        <v>5.7189666505919883</v>
      </c>
    </row>
    <row r="28" spans="25:30" x14ac:dyDescent="0.3">
      <c r="Y28" s="518" t="s">
        <v>173</v>
      </c>
      <c r="Z28" s="519">
        <v>5.0424194828497759</v>
      </c>
      <c r="AA28" s="519">
        <v>1.848000854146536</v>
      </c>
      <c r="AB28" s="519">
        <v>-2.6340061006556681</v>
      </c>
      <c r="AC28" s="519">
        <v>5.6352440492011908</v>
      </c>
      <c r="AD28" s="519">
        <v>6.0305752379245252</v>
      </c>
    </row>
    <row r="29" spans="25:30" x14ac:dyDescent="0.3">
      <c r="Y29" s="518" t="s">
        <v>173</v>
      </c>
      <c r="Z29" s="519">
        <v>1.8875099147589038</v>
      </c>
      <c r="AA29" s="519">
        <v>2.4130013825534777</v>
      </c>
      <c r="AB29" s="519">
        <v>-2.6340061006556681</v>
      </c>
      <c r="AC29" s="519">
        <v>4.8777750434310718</v>
      </c>
      <c r="AD29" s="519">
        <v>5.9521012721932482</v>
      </c>
    </row>
    <row r="30" spans="25:30" x14ac:dyDescent="0.3">
      <c r="Y30" s="518" t="s">
        <v>173</v>
      </c>
      <c r="Z30" s="519">
        <v>1.0564769405547576</v>
      </c>
      <c r="AA30" s="519">
        <v>3.0919050555383367</v>
      </c>
      <c r="AB30" s="519">
        <v>-2.6340061006556681</v>
      </c>
      <c r="AC30" s="519">
        <v>5.8678080623381987</v>
      </c>
      <c r="AD30" s="519">
        <v>5.93891655996135</v>
      </c>
    </row>
    <row r="31" spans="25:30" x14ac:dyDescent="0.3">
      <c r="Y31" s="518" t="s">
        <v>173</v>
      </c>
      <c r="Z31" s="519">
        <v>3.4217479142809251</v>
      </c>
      <c r="AA31" s="519">
        <v>3.5710319716620362</v>
      </c>
      <c r="AB31" s="519">
        <v>-2.6340061006556681</v>
      </c>
      <c r="AC31" s="519">
        <v>6.0902825678310677</v>
      </c>
      <c r="AD31" s="519">
        <v>5.6083518105563268</v>
      </c>
    </row>
    <row r="32" spans="25:30" x14ac:dyDescent="0.3">
      <c r="Y32" s="518" t="s">
        <v>173</v>
      </c>
      <c r="Z32" s="519">
        <v>4.0764928311714552</v>
      </c>
      <c r="AA32" s="519">
        <v>3.3124763535530244</v>
      </c>
      <c r="AB32" s="519">
        <v>-2.6340061006556681</v>
      </c>
      <c r="AC32" s="519">
        <v>5.387262749279671</v>
      </c>
      <c r="AD32" s="519">
        <v>5.4199018033263417</v>
      </c>
    </row>
    <row r="33" spans="1:30" x14ac:dyDescent="0.3">
      <c r="Y33" s="518" t="s">
        <v>173</v>
      </c>
      <c r="Z33" s="519">
        <v>4.3627032584204368</v>
      </c>
      <c r="AA33" s="519">
        <v>3.1472785384297803</v>
      </c>
      <c r="AB33" s="519">
        <v>-2.6340061006556681</v>
      </c>
      <c r="AC33" s="519">
        <v>4.9752001531247316</v>
      </c>
      <c r="AD33" s="519">
        <v>5.5214891328947049</v>
      </c>
    </row>
    <row r="34" spans="1:30" x14ac:dyDescent="0.3">
      <c r="Y34" s="518" t="s">
        <v>173</v>
      </c>
      <c r="Z34" s="519">
        <v>5.1498734595979982</v>
      </c>
      <c r="AA34" s="519">
        <v>3.2709061295794255</v>
      </c>
      <c r="AB34" s="519">
        <v>-2.6340061006556681</v>
      </c>
      <c r="AC34" s="519">
        <v>6.4248900486883542</v>
      </c>
      <c r="AD34" s="519">
        <v>5.7728338947518756</v>
      </c>
    </row>
    <row r="35" spans="1:30" x14ac:dyDescent="0.3">
      <c r="D35" s="98" t="s">
        <v>282</v>
      </c>
      <c r="Y35" s="518" t="s">
        <v>173</v>
      </c>
      <c r="Z35" s="519">
        <v>3.2325301560866948</v>
      </c>
      <c r="AA35" s="519">
        <v>3.23098721496561</v>
      </c>
      <c r="AB35" s="519">
        <v>-2.6340061006556681</v>
      </c>
      <c r="AC35" s="519">
        <v>4.3160939985912989</v>
      </c>
      <c r="AD35" s="519">
        <v>5.7230787269661265</v>
      </c>
    </row>
    <row r="36" spans="1:30" x14ac:dyDescent="0.3">
      <c r="Y36" s="518" t="s">
        <v>173</v>
      </c>
      <c r="Z36" s="519">
        <v>0.73112520889619292</v>
      </c>
      <c r="AA36" s="519">
        <v>2.8400971903184145</v>
      </c>
      <c r="AB36" s="519">
        <v>-2.6340061006556681</v>
      </c>
      <c r="AC36" s="519">
        <v>5.5888863504096093</v>
      </c>
      <c r="AD36" s="519">
        <v>5.6820156468645706</v>
      </c>
    </row>
    <row r="37" spans="1:30" ht="18" x14ac:dyDescent="0.3">
      <c r="C37" s="576" t="s">
        <v>246</v>
      </c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576"/>
      <c r="P37" s="576"/>
      <c r="Q37" s="576"/>
      <c r="Y37" s="518" t="s">
        <v>173</v>
      </c>
      <c r="Z37" s="519">
        <v>1.9218700786022764</v>
      </c>
      <c r="AA37" s="519">
        <v>2.4106615424747813</v>
      </c>
      <c r="AB37" s="519">
        <v>-2.6340061006556681</v>
      </c>
      <c r="AC37" s="519">
        <v>7.6272213953383954</v>
      </c>
      <c r="AD37" s="519">
        <v>5.7713624275914412</v>
      </c>
    </row>
    <row r="38" spans="1:30" x14ac:dyDescent="0.3">
      <c r="C38" s="309"/>
      <c r="D38" s="309"/>
      <c r="Y38" s="518" t="s">
        <v>173</v>
      </c>
      <c r="Z38" s="519">
        <v>3.142315511984219</v>
      </c>
      <c r="AA38" s="519">
        <v>1.4257983780573207</v>
      </c>
      <c r="AB38" s="519">
        <v>-2.6340061006556681</v>
      </c>
      <c r="AC38" s="519">
        <v>5.7419963933308225</v>
      </c>
      <c r="AD38" s="519">
        <v>5.6177725297223571</v>
      </c>
    </row>
    <row r="39" spans="1:30" ht="15.75" customHeight="1" thickBot="1" x14ac:dyDescent="0.35">
      <c r="A39" s="309"/>
      <c r="C39" s="599" t="s">
        <v>99</v>
      </c>
      <c r="D39" s="602" t="s">
        <v>273</v>
      </c>
      <c r="E39" s="603"/>
      <c r="F39" s="603"/>
      <c r="G39" s="604"/>
      <c r="H39" s="605" t="s">
        <v>4</v>
      </c>
      <c r="I39" s="572"/>
      <c r="J39" s="572"/>
      <c r="K39" s="572"/>
      <c r="L39" s="572"/>
      <c r="M39" s="606"/>
      <c r="N39" s="605" t="s">
        <v>17</v>
      </c>
      <c r="O39" s="572"/>
      <c r="P39" s="572"/>
      <c r="Q39" s="573"/>
      <c r="Y39" s="518" t="s">
        <v>173</v>
      </c>
      <c r="Z39" s="519">
        <v>1.3402626586410835</v>
      </c>
      <c r="AA39" s="519">
        <v>0.92170102589290803</v>
      </c>
      <c r="AB39" s="519">
        <v>-2.6340061006556681</v>
      </c>
      <c r="AC39" s="519">
        <v>5.0998211885687823</v>
      </c>
      <c r="AD39" s="519">
        <v>5.9674446513586208</v>
      </c>
    </row>
    <row r="40" spans="1:30" ht="15" thickBot="1" x14ac:dyDescent="0.35">
      <c r="A40" s="309"/>
      <c r="C40" s="600"/>
      <c r="D40" s="607" t="s">
        <v>6</v>
      </c>
      <c r="E40" s="608"/>
      <c r="F40" s="75" t="s">
        <v>14</v>
      </c>
      <c r="G40" s="581" t="s">
        <v>29</v>
      </c>
      <c r="H40" s="583" t="s">
        <v>198</v>
      </c>
      <c r="I40" s="584"/>
      <c r="J40" s="585"/>
      <c r="K40" s="586" t="s">
        <v>199</v>
      </c>
      <c r="L40" s="584"/>
      <c r="M40" s="587"/>
      <c r="N40" s="583" t="s">
        <v>18</v>
      </c>
      <c r="O40" s="584"/>
      <c r="P40" s="584"/>
      <c r="Q40" s="585"/>
      <c r="Y40" s="518">
        <v>43862</v>
      </c>
      <c r="Z40" s="519">
        <v>1.3566537235150045</v>
      </c>
      <c r="AA40" s="519">
        <v>0.34907075436415747</v>
      </c>
      <c r="AB40" s="519">
        <v>-2.6340061006556681</v>
      </c>
      <c r="AC40" s="519">
        <v>5.6006276182128261</v>
      </c>
      <c r="AD40" s="519">
        <v>5.547669821655739</v>
      </c>
    </row>
    <row r="41" spans="1:30" ht="16.2" thickBot="1" x14ac:dyDescent="0.35">
      <c r="A41" s="309"/>
      <c r="C41" s="601"/>
      <c r="D41" s="344" t="s">
        <v>6</v>
      </c>
      <c r="E41" s="344" t="s">
        <v>12</v>
      </c>
      <c r="F41" s="344" t="s">
        <v>13</v>
      </c>
      <c r="G41" s="582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8" t="s">
        <v>173</v>
      </c>
      <c r="Z41" s="519">
        <v>-1.7441686913242271</v>
      </c>
      <c r="AA41" s="519">
        <v>-0.51892576173952654</v>
      </c>
      <c r="AB41" s="519">
        <v>-2.6340061006556681</v>
      </c>
      <c r="AC41" s="519">
        <v>5.3497607636047633</v>
      </c>
      <c r="AD41" s="519">
        <v>4.8180167838607622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8" t="s">
        <v>173</v>
      </c>
      <c r="Z42" s="519">
        <v>-0.29615130906419285</v>
      </c>
      <c r="AA42" s="519">
        <v>-1.1538655365174104</v>
      </c>
      <c r="AB42" s="519">
        <v>-2.6340061006556681</v>
      </c>
      <c r="AC42" s="519">
        <v>6.7637988500451485</v>
      </c>
      <c r="AD42" s="519">
        <v>4.6308745262567914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8" t="s">
        <v>173</v>
      </c>
      <c r="Z43" s="519">
        <v>-3.2772866918050609</v>
      </c>
      <c r="AA43" s="519">
        <v>-1.4939128158745754</v>
      </c>
      <c r="AB43" s="519">
        <v>-2.6340061006556681</v>
      </c>
      <c r="AC43" s="519">
        <v>2.6504625424894357</v>
      </c>
      <c r="AD43" s="519">
        <v>4.7788439886319525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8" t="s">
        <v>173</v>
      </c>
      <c r="Z44" s="519">
        <v>-4.1541055341235111</v>
      </c>
      <c r="AA44" s="519">
        <v>-2.0659763818768835</v>
      </c>
      <c r="AB44" s="519">
        <v>-2.6340061006556681</v>
      </c>
      <c r="AC44" s="519">
        <v>2.5196501307735559</v>
      </c>
      <c r="AD44" s="519">
        <v>4.7401514534788003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8" t="s">
        <v>173</v>
      </c>
      <c r="Z45" s="519">
        <v>-1.3022629114609692</v>
      </c>
      <c r="AA45" s="519">
        <v>-2.0584205537266653</v>
      </c>
      <c r="AB45" s="519">
        <v>-2.6340061006556681</v>
      </c>
      <c r="AC45" s="519">
        <v>4.4320005901030299</v>
      </c>
      <c r="AD45" s="519">
        <v>4.5972571028945577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8" t="s">
        <v>173</v>
      </c>
      <c r="Z46" s="519">
        <v>-1.0400682968590709</v>
      </c>
      <c r="AA46" s="519">
        <v>-1.8044631226510519</v>
      </c>
      <c r="AB46" s="519">
        <v>-2.6340061006556681</v>
      </c>
      <c r="AC46" s="519">
        <v>6.1356074251949053</v>
      </c>
      <c r="AD46" s="519">
        <v>4.2152426105859337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8" t="s">
        <v>173</v>
      </c>
      <c r="Z47" s="519">
        <v>-2.6477912385011506</v>
      </c>
      <c r="AA47" s="519">
        <v>-1.5461489642402182</v>
      </c>
      <c r="AB47" s="519">
        <v>-2.6340061006556681</v>
      </c>
      <c r="AC47" s="519">
        <v>5.3297798721407617</v>
      </c>
      <c r="AD47" s="519">
        <v>4.1187966460775574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8" t="s">
        <v>173</v>
      </c>
      <c r="Z48" s="519">
        <v>-1.6912778942726994</v>
      </c>
      <c r="AA48" s="519">
        <v>-0.24196258197057027</v>
      </c>
      <c r="AB48" s="519">
        <v>-2.6340061006556681</v>
      </c>
      <c r="AC48" s="519">
        <v>4.3495003095150651</v>
      </c>
      <c r="AD48" s="519">
        <v>4.144110223856905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8" t="s">
        <v>173</v>
      </c>
      <c r="Z49" s="519">
        <v>1.4815507084651007</v>
      </c>
      <c r="AA49" s="519">
        <v>0.76414720457425445</v>
      </c>
      <c r="AB49" s="519">
        <v>-2.6340061006556681</v>
      </c>
      <c r="AC49" s="519">
        <v>4.0896974038847844</v>
      </c>
      <c r="AD49" s="519">
        <v>4.3949375721888879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8" t="s">
        <v>173</v>
      </c>
      <c r="Z50" s="519">
        <v>-1.4690875829292254</v>
      </c>
      <c r="AA50" s="519">
        <v>0.86000307374586138</v>
      </c>
      <c r="AB50" s="519">
        <v>-2.6340061006556681</v>
      </c>
      <c r="AC50" s="519">
        <v>1.9753407909308009</v>
      </c>
      <c r="AD50" s="519">
        <v>3.8285965958834112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8" t="s">
        <v>173</v>
      </c>
      <c r="Z51" s="519">
        <v>4.9751991417640236</v>
      </c>
      <c r="AA51" s="519">
        <v>1.3296355643103668</v>
      </c>
      <c r="AB51" s="519">
        <v>-2.6340061006556681</v>
      </c>
      <c r="AC51" s="519">
        <v>2.6968451752289866</v>
      </c>
      <c r="AD51" s="519">
        <v>3.0818899155122188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8" t="s">
        <v>173</v>
      </c>
      <c r="Z52" s="519">
        <v>5.7405055943528032</v>
      </c>
      <c r="AA52" s="519">
        <v>1.9996866342023374</v>
      </c>
      <c r="AB52" s="519">
        <v>-2.6340061006556681</v>
      </c>
      <c r="AC52" s="519">
        <v>6.1877920284269123</v>
      </c>
      <c r="AD52" s="519">
        <v>3.3373015395438363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8" t="s">
        <v>173</v>
      </c>
      <c r="Z53" s="519">
        <v>-0.36907721265782245</v>
      </c>
      <c r="AA53" s="519">
        <v>3.0536021562076772</v>
      </c>
      <c r="AB53" s="519">
        <v>-2.6340061006556681</v>
      </c>
      <c r="AC53" s="519">
        <v>2.1712205910565672</v>
      </c>
      <c r="AD53" s="519">
        <v>4.4221620399770485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8" t="s">
        <v>173</v>
      </c>
      <c r="Z54" s="519">
        <v>0.63963619545038697</v>
      </c>
      <c r="AA54" s="519">
        <v>3.5398119801912875</v>
      </c>
      <c r="AB54" s="519">
        <v>-2.6340061006556681</v>
      </c>
      <c r="AC54" s="519">
        <v>0.10283310954241642</v>
      </c>
      <c r="AD54" s="519">
        <v>5.1685454217492435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8" t="s">
        <v>173</v>
      </c>
      <c r="Z55" s="519">
        <v>2.9990795949710947</v>
      </c>
      <c r="AA55" s="519">
        <v>3.0020459733095497</v>
      </c>
      <c r="AB55" s="519">
        <v>-2.6340061006556681</v>
      </c>
      <c r="AC55" s="519">
        <v>6.1373816777363857</v>
      </c>
      <c r="AD55" s="519">
        <v>5.364837113366475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8" t="s">
        <v>173</v>
      </c>
      <c r="Z56" s="519">
        <v>8.8589593625024783</v>
      </c>
      <c r="AA56" s="519">
        <v>2.539454657003795</v>
      </c>
      <c r="AB56" s="519">
        <v>-2.6340061006556681</v>
      </c>
      <c r="AC56" s="519">
        <v>11.683720906917273</v>
      </c>
      <c r="AD56" s="519">
        <v>5.3367738953088901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8" t="s">
        <v>173</v>
      </c>
      <c r="Z57" s="519">
        <v>1.9343811849560457</v>
      </c>
      <c r="AA57" s="519">
        <v>2.5838435007881677</v>
      </c>
      <c r="AB57" s="519">
        <v>-2.6340061006556681</v>
      </c>
      <c r="AC57" s="519">
        <v>7.2000244633361632</v>
      </c>
      <c r="AD57" s="519">
        <v>5.6499636578645367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8" t="s">
        <v>173</v>
      </c>
      <c r="Z58" s="519">
        <v>1.2108370935918624</v>
      </c>
      <c r="AA58" s="519">
        <v>2.9192465389554059</v>
      </c>
      <c r="AB58" s="519">
        <v>-2.6340061006556681</v>
      </c>
      <c r="AC58" s="519">
        <v>4.0708870165496052</v>
      </c>
      <c r="AD58" s="519">
        <v>6.6734886483083722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8" t="s">
        <v>173</v>
      </c>
      <c r="Z59" s="519">
        <v>2.5023663802125209</v>
      </c>
      <c r="AA59" s="519">
        <v>2.2909390354010677</v>
      </c>
      <c r="AB59" s="519">
        <v>-2.6340061006556681</v>
      </c>
      <c r="AC59" s="519">
        <v>5.991349502023823</v>
      </c>
      <c r="AD59" s="519">
        <v>6.4962332812226231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8" t="s">
        <v>173</v>
      </c>
      <c r="Z60" s="519">
        <v>-5.835530616721496E-2</v>
      </c>
      <c r="AA60" s="519">
        <v>1.5089912676058239</v>
      </c>
      <c r="AB60" s="519">
        <v>-2.6340061006556681</v>
      </c>
      <c r="AC60" s="519">
        <v>4.3635489289460878</v>
      </c>
      <c r="AD60" s="519">
        <v>5.872336592659849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8" t="s">
        <v>173</v>
      </c>
      <c r="Z61" s="519">
        <v>2.9874574626210562</v>
      </c>
      <c r="AA61" s="519">
        <v>1.9948547653901376</v>
      </c>
      <c r="AB61" s="519">
        <v>-2.6340061006556681</v>
      </c>
      <c r="AC61" s="519">
        <v>7.2675080426492684</v>
      </c>
      <c r="AD61" s="519">
        <v>5.6565886111959021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8" t="s">
        <v>173</v>
      </c>
      <c r="Z62" s="519">
        <v>-1.3990729299092717</v>
      </c>
      <c r="AA62" s="519">
        <v>2.3800464970675499</v>
      </c>
      <c r="AB62" s="519">
        <v>-2.6340061006556681</v>
      </c>
      <c r="AC62" s="519">
        <v>4.8965941081361422</v>
      </c>
      <c r="AD62" s="519">
        <v>6.1249613059256136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8" t="s">
        <v>173</v>
      </c>
      <c r="Z63" s="519">
        <v>3.385324987935769</v>
      </c>
      <c r="AA63" s="519">
        <v>2.4279218029777483</v>
      </c>
      <c r="AB63" s="519">
        <v>-2.6340061006556681</v>
      </c>
      <c r="AC63" s="519">
        <v>7.3164440869778531</v>
      </c>
      <c r="AD63" s="519">
        <v>5.5160035057667534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8" t="s">
        <v>173</v>
      </c>
      <c r="Z64" s="519">
        <v>5.3354256694462414</v>
      </c>
      <c r="AA64" s="519">
        <v>3.0180328823196172</v>
      </c>
      <c r="AB64" s="519">
        <v>-2.6340061006556681</v>
      </c>
      <c r="AC64" s="519">
        <v>5.6897885930885366</v>
      </c>
      <c r="AD64" s="519">
        <v>5.704216975345247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8" t="s">
        <v>173</v>
      </c>
      <c r="Z65" s="519">
        <v>3.9071792153337497</v>
      </c>
      <c r="AA65" s="519">
        <v>2.9868075032143167</v>
      </c>
      <c r="AB65" s="519">
        <v>-2.6340061006556681</v>
      </c>
      <c r="AC65" s="519">
        <v>7.3494958796575816</v>
      </c>
      <c r="AD65" s="519">
        <v>5.2567956523631114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8" t="s">
        <v>173</v>
      </c>
      <c r="Z66" s="519">
        <v>2.837493521583907</v>
      </c>
      <c r="AA66" s="519">
        <v>3.7383575444947907</v>
      </c>
      <c r="AB66" s="519">
        <v>-2.6340061006556681</v>
      </c>
      <c r="AC66" s="519">
        <v>1.728644900911803</v>
      </c>
      <c r="AD66" s="519">
        <v>5.5284583355285566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8" t="s">
        <v>173</v>
      </c>
      <c r="Z67" s="519">
        <v>4.0724222492258688</v>
      </c>
      <c r="AA67" s="519">
        <v>3.987040472633864</v>
      </c>
      <c r="AB67" s="519">
        <v>-2.6340061006556681</v>
      </c>
      <c r="AC67" s="519">
        <v>5.681043215995544</v>
      </c>
      <c r="AD67" s="519">
        <v>4.6918304424069248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8">
        <v>43891</v>
      </c>
      <c r="Z68" s="519">
        <v>2.7688798088839524</v>
      </c>
      <c r="AA68" s="519">
        <v>3.3123631128968327</v>
      </c>
      <c r="AB68" s="519">
        <v>-2.6340061006556681</v>
      </c>
      <c r="AC68" s="519">
        <v>4.1355587817743213</v>
      </c>
      <c r="AD68" s="519">
        <v>4.6369123338385378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8" t="s">
        <v>173</v>
      </c>
      <c r="Z69" s="519">
        <v>3.8617773590540483</v>
      </c>
      <c r="AA69" s="519">
        <v>2.9909968453915559</v>
      </c>
      <c r="AB69" s="519">
        <v>-2.6340061006556681</v>
      </c>
      <c r="AC69" s="519">
        <v>6.7982328902942584</v>
      </c>
      <c r="AD69" s="519">
        <v>4.5626156119056294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8" t="s">
        <v>173</v>
      </c>
      <c r="Z70" s="519">
        <v>5.126105484909278</v>
      </c>
      <c r="AA70" s="519">
        <v>2.831197273159141</v>
      </c>
      <c r="AB70" s="519">
        <v>-2.6340061006556681</v>
      </c>
      <c r="AC70" s="519">
        <v>1.4600488351264289</v>
      </c>
      <c r="AD70" s="519">
        <v>5.319193221323995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8" t="s">
        <v>173</v>
      </c>
      <c r="Z71" s="519">
        <v>0.6126841512870248</v>
      </c>
      <c r="AA71" s="519">
        <v>2.1865588770858055</v>
      </c>
      <c r="AB71" s="519">
        <v>-2.6340061006556681</v>
      </c>
      <c r="AC71" s="519">
        <v>5.3053618331098278</v>
      </c>
      <c r="AD71" s="519">
        <v>5.5196514338986065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8" t="s">
        <v>173</v>
      </c>
      <c r="Z72" s="519">
        <v>1.6576153427968117</v>
      </c>
      <c r="AA72" s="519">
        <v>1.5911338119825837</v>
      </c>
      <c r="AB72" s="519">
        <v>-2.6340061006556681</v>
      </c>
      <c r="AC72" s="519">
        <v>6.829418826127224</v>
      </c>
      <c r="AD72" s="519">
        <v>6.6590179398846754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8" t="s">
        <v>173</v>
      </c>
      <c r="Z73" s="519">
        <v>1.7188965159570007</v>
      </c>
      <c r="AA73" s="519">
        <v>1.3747999674083975</v>
      </c>
      <c r="AB73" s="519">
        <v>-2.6340061006556681</v>
      </c>
      <c r="AC73" s="519">
        <v>7.0246881668403631</v>
      </c>
      <c r="AD73" s="519">
        <v>7.4490344562706827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8" t="s">
        <v>173</v>
      </c>
      <c r="Z74" s="519">
        <v>-0.44004652328747867</v>
      </c>
      <c r="AA74" s="519">
        <v>1.1790411505383869</v>
      </c>
      <c r="AB74" s="519">
        <v>-2.6340061006556681</v>
      </c>
      <c r="AC74" s="519">
        <v>7.0842507040178191</v>
      </c>
      <c r="AD74" s="519">
        <v>9.0304038378550029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8" t="s">
        <v>173</v>
      </c>
      <c r="Z75" s="519">
        <v>-1.3990956468385995</v>
      </c>
      <c r="AA75" s="519">
        <v>1.9406226755370493</v>
      </c>
      <c r="AB75" s="519">
        <v>-2.6340061006556681</v>
      </c>
      <c r="AC75" s="519">
        <v>12.111124323676805</v>
      </c>
      <c r="AD75" s="519">
        <v>9.9555801899829213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8" t="s">
        <v>173</v>
      </c>
      <c r="Z76" s="519">
        <v>2.3474404470347436</v>
      </c>
      <c r="AA76" s="519">
        <v>2.3730018524230401</v>
      </c>
      <c r="AB76" s="519">
        <v>-2.6340061006556681</v>
      </c>
      <c r="AC76" s="519">
        <v>12.328348504996313</v>
      </c>
      <c r="AD76" s="519">
        <v>10.549756519392933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8" t="s">
        <v>173</v>
      </c>
      <c r="Z77" s="519">
        <v>3.7557937668192065</v>
      </c>
      <c r="AA77" s="519">
        <v>2.9252976761980638</v>
      </c>
      <c r="AB77" s="519">
        <v>-2.6340061006556681</v>
      </c>
      <c r="AC77" s="519">
        <v>12.529634506216667</v>
      </c>
      <c r="AD77" s="519">
        <v>11.039766726696039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8" t="s">
        <v>173</v>
      </c>
      <c r="Z78" s="519">
        <v>5.9437548262776589</v>
      </c>
      <c r="AA78" s="519">
        <v>2.6700808672371146</v>
      </c>
      <c r="AB78" s="519">
        <v>-2.6340061006556681</v>
      </c>
      <c r="AC78" s="519">
        <v>11.781596298005255</v>
      </c>
      <c r="AD78" s="519">
        <v>10.571425963167991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8" t="s">
        <v>173</v>
      </c>
      <c r="Z79" s="519">
        <v>4.6842695809987474</v>
      </c>
      <c r="AA79" s="519">
        <v>3.1959777867036436</v>
      </c>
      <c r="AB79" s="519">
        <v>-2.6340061006556681</v>
      </c>
      <c r="AC79" s="519">
        <v>10.98865313199731</v>
      </c>
      <c r="AD79" s="519">
        <v>9.9296429559350692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8" t="s">
        <v>173</v>
      </c>
      <c r="Z80" s="519">
        <v>5.5849672823821708</v>
      </c>
      <c r="AA80" s="519">
        <v>2.6785609746038972</v>
      </c>
      <c r="AB80" s="519">
        <v>-2.6340061006556681</v>
      </c>
      <c r="AC80" s="519">
        <v>10.454759617962097</v>
      </c>
      <c r="AD80" s="519">
        <v>9.2157915346798251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8" t="s">
        <v>173</v>
      </c>
      <c r="Z81" s="519">
        <v>-2.226564186014127</v>
      </c>
      <c r="AA81" s="519">
        <v>1.7766244253741377</v>
      </c>
      <c r="AB81" s="519">
        <v>-2.6340061006556681</v>
      </c>
      <c r="AC81" s="519">
        <v>3.8058653593214871</v>
      </c>
      <c r="AD81" s="519">
        <v>8.1365905025994483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8" t="s">
        <v>173</v>
      </c>
      <c r="Z82" s="519">
        <v>2.2821827894271052</v>
      </c>
      <c r="AA82" s="519">
        <v>0.16586935502990677</v>
      </c>
      <c r="AB82" s="519">
        <v>-2.6340061006556681</v>
      </c>
      <c r="AC82" s="519">
        <v>7.6186432730463594</v>
      </c>
      <c r="AD82" s="519">
        <v>6.916770062891108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8" t="s">
        <v>173</v>
      </c>
      <c r="Z83" s="519">
        <v>-1.2744772376634805</v>
      </c>
      <c r="AA83" s="519">
        <v>-2.6108483503033804</v>
      </c>
      <c r="AB83" s="519">
        <v>-2.6340061006556681</v>
      </c>
      <c r="AC83" s="519">
        <v>7.3313885562096033</v>
      </c>
      <c r="AD83" s="519">
        <v>4.1591778060209226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8" t="s">
        <v>173</v>
      </c>
      <c r="Z84" s="519">
        <v>-2.5577620777891084</v>
      </c>
      <c r="AA84" s="519">
        <v>-5.503358854005973</v>
      </c>
      <c r="AB84" s="519">
        <v>-2.6340061006556681</v>
      </c>
      <c r="AC84" s="519">
        <v>4.9752272816540284</v>
      </c>
      <c r="AD84" s="519">
        <v>1.3378268482286242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8" t="s">
        <v>173</v>
      </c>
      <c r="Z85" s="519">
        <v>-5.3315306661319601</v>
      </c>
      <c r="AA85" s="519">
        <v>-8.0414305387164795</v>
      </c>
      <c r="AB85" s="519">
        <v>-2.6340061006556681</v>
      </c>
      <c r="AC85" s="519">
        <v>3.242853220046868</v>
      </c>
      <c r="AD85" s="519">
        <v>-1.2134185640025013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8" t="s">
        <v>173</v>
      </c>
      <c r="Z86" s="519">
        <v>-14.752754356334261</v>
      </c>
      <c r="AA86" s="519">
        <v>-11.830608520541629</v>
      </c>
      <c r="AB86" s="519">
        <v>-2.6340061006556681</v>
      </c>
      <c r="AC86" s="519">
        <v>-8.3144926660939831</v>
      </c>
      <c r="AD86" s="519">
        <v>-5.2712074180945399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8" t="s">
        <v>173</v>
      </c>
      <c r="Z87" s="519">
        <v>-14.662606243535976</v>
      </c>
      <c r="AA87" s="519">
        <v>-14.503865449596914</v>
      </c>
      <c r="AB87" s="519">
        <v>-2.6340061006556681</v>
      </c>
      <c r="AC87" s="519">
        <v>-9.2946970865839944</v>
      </c>
      <c r="AD87" s="519">
        <v>-8.8289856609786828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8" t="s">
        <v>173</v>
      </c>
      <c r="Z88" s="519">
        <v>-19.99306597898768</v>
      </c>
      <c r="AA88" s="519">
        <v>-17.382121593452016</v>
      </c>
      <c r="AB88" s="519">
        <v>-2.6340061006556681</v>
      </c>
      <c r="AC88" s="519">
        <v>-14.052852526296391</v>
      </c>
      <c r="AD88" s="519">
        <v>-12.320471075509039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8" t="s">
        <v>173</v>
      </c>
      <c r="Z89" s="519">
        <v>-24.242063083348938</v>
      </c>
      <c r="AA89" s="519">
        <v>-19.502053335707796</v>
      </c>
      <c r="AB89" s="519">
        <v>-2.6340061006556681</v>
      </c>
      <c r="AC89" s="519">
        <v>-20.785878705597909</v>
      </c>
      <c r="AD89" s="519">
        <v>-15.661127711998748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8" t="s">
        <v>173</v>
      </c>
      <c r="Z90" s="519">
        <v>-19.987275741050471</v>
      </c>
      <c r="AA90" s="519">
        <v>-20.305026694977709</v>
      </c>
      <c r="AB90" s="519">
        <v>-2.6340061006556681</v>
      </c>
      <c r="AC90" s="519">
        <v>-17.573059143979393</v>
      </c>
      <c r="AD90" s="519">
        <v>-17.528190464384448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8" t="s">
        <v>173</v>
      </c>
      <c r="Z91" s="519">
        <v>-22.705555084774826</v>
      </c>
      <c r="AA91" s="519">
        <v>-20.900075171921987</v>
      </c>
      <c r="AB91" s="519">
        <v>-2.6340061006556681</v>
      </c>
      <c r="AC91" s="519">
        <v>-19.465170620058473</v>
      </c>
      <c r="AD91" s="519">
        <v>-18.952089439484933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8" t="s">
        <v>173</v>
      </c>
      <c r="Z92" s="519">
        <v>-20.171052861922423</v>
      </c>
      <c r="AA92" s="519">
        <v>-21.77802622757677</v>
      </c>
      <c r="AB92" s="519">
        <v>-2.6340061006556681</v>
      </c>
      <c r="AC92" s="519">
        <v>-20.141743235381099</v>
      </c>
      <c r="AD92" s="519">
        <v>-20.098146102555962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8" t="s">
        <v>173</v>
      </c>
      <c r="Z93" s="519">
        <v>-20.373567871223649</v>
      </c>
      <c r="AA93" s="519">
        <v>-22.396985631163481</v>
      </c>
      <c r="AB93" s="519">
        <v>-2.6340061006556681</v>
      </c>
      <c r="AC93" s="519">
        <v>-21.383931932793885</v>
      </c>
      <c r="AD93" s="519">
        <v>-20.506836632491513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8" t="s">
        <v>173</v>
      </c>
      <c r="Z94" s="519">
        <v>-18.827945582145897</v>
      </c>
      <c r="AA94" s="519">
        <v>-22.35464710236824</v>
      </c>
      <c r="AB94" s="519">
        <v>-2.6340061006556681</v>
      </c>
      <c r="AC94" s="519">
        <v>-19.26198991228739</v>
      </c>
      <c r="AD94" s="519">
        <v>-20.078818695712265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8" t="s">
        <v>173</v>
      </c>
      <c r="Z95" s="519">
        <v>-26.138723368571181</v>
      </c>
      <c r="AA95" s="519">
        <v>-21.205169446278713</v>
      </c>
      <c r="AB95" s="519">
        <v>-2.6340061006556681</v>
      </c>
      <c r="AC95" s="519">
        <v>-22.075249167793572</v>
      </c>
      <c r="AD95" s="519">
        <v>-19.107612574686623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8" t="s">
        <v>173</v>
      </c>
      <c r="Z96" s="519">
        <v>-28.574778908455912</v>
      </c>
      <c r="AA96" s="519">
        <v>-20.99951356168626</v>
      </c>
      <c r="AB96" s="519">
        <v>-2.6340061006556681</v>
      </c>
      <c r="AC96" s="519">
        <v>-23.64671241514678</v>
      </c>
      <c r="AD96" s="519">
        <v>-18.540047582337898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8" t="s">
        <v>173</v>
      </c>
      <c r="Z97" s="519">
        <v>-19.690906039483817</v>
      </c>
      <c r="AA97" s="519">
        <v>-21.096269319961475</v>
      </c>
      <c r="AB97" s="519">
        <v>-2.6340061006556681</v>
      </c>
      <c r="AC97" s="519">
        <v>-14.576933586524646</v>
      </c>
      <c r="AD97" s="519">
        <v>-18.28130370657254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8" t="s">
        <v>173</v>
      </c>
      <c r="Z98" s="519">
        <v>-14.659211492148096</v>
      </c>
      <c r="AA98" s="519">
        <v>-21.698999417517392</v>
      </c>
      <c r="AB98" s="519">
        <v>-2.6340061006556681</v>
      </c>
      <c r="AC98" s="519">
        <v>-12.666727772878986</v>
      </c>
      <c r="AD98" s="519">
        <v>-17.976316196512077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8">
        <v>43922</v>
      </c>
      <c r="Z99" s="519">
        <v>-18.731461669775285</v>
      </c>
      <c r="AA99" s="519">
        <v>-21.77234235531413</v>
      </c>
      <c r="AB99" s="519">
        <v>-17.945345508567414</v>
      </c>
      <c r="AC99" s="519">
        <v>-16.168788288940021</v>
      </c>
      <c r="AD99" s="519">
        <v>-18.042535749695187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8" t="s">
        <v>173</v>
      </c>
      <c r="Z100" s="519">
        <v>-21.050858179150143</v>
      </c>
      <c r="AA100" s="519">
        <v>-21.603334367786982</v>
      </c>
      <c r="AB100" s="519">
        <v>-17.945345508567414</v>
      </c>
      <c r="AC100" s="519">
        <v>-19.572724802436383</v>
      </c>
      <c r="AD100" s="519">
        <v>-17.705455836438244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8" t="s">
        <v>173</v>
      </c>
      <c r="Z101" s="519">
        <v>-23.047056265037295</v>
      </c>
      <c r="AA101" s="519">
        <v>-22.474763111645245</v>
      </c>
      <c r="AB101" s="519">
        <v>-17.945345508567414</v>
      </c>
      <c r="AC101" s="519">
        <v>-17.127077341864151</v>
      </c>
      <c r="AD101" s="519">
        <v>-18.32512293260633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8" t="s">
        <v>173</v>
      </c>
      <c r="Z102" s="519">
        <v>-26.652123933148378</v>
      </c>
      <c r="AA102" s="519">
        <v>-24.02086565247037</v>
      </c>
      <c r="AB102" s="519">
        <v>-17.945345508567414</v>
      </c>
      <c r="AC102" s="519">
        <v>-22.538786040075337</v>
      </c>
      <c r="AD102" s="519">
        <v>-18.969400633049336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8" t="s">
        <v>173</v>
      </c>
      <c r="Z103" s="519">
        <v>-27.391722995765885</v>
      </c>
      <c r="AA103" s="519">
        <v>-24.71670632771788</v>
      </c>
      <c r="AB103" s="519">
        <v>-17.945345508567414</v>
      </c>
      <c r="AC103" s="519">
        <v>-21.287153022348178</v>
      </c>
      <c r="AD103" s="519">
        <v>-18.948684475317471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8" t="s">
        <v>173</v>
      </c>
      <c r="Z104" s="519">
        <v>-25.790907246491635</v>
      </c>
      <c r="AA104" s="519">
        <v>-25.519442032958668</v>
      </c>
      <c r="AB104" s="519">
        <v>-17.945345508567414</v>
      </c>
      <c r="AC104" s="519">
        <v>-18.914603259701266</v>
      </c>
      <c r="AD104" s="519">
        <v>-18.621465912771921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8" t="s">
        <v>173</v>
      </c>
      <c r="Z105" s="519">
        <v>-25.481929277923957</v>
      </c>
      <c r="AA105" s="519">
        <v>-26.427038687109107</v>
      </c>
      <c r="AB105" s="519">
        <v>-17.945345508567414</v>
      </c>
      <c r="AC105" s="519">
        <v>-17.176671675980032</v>
      </c>
      <c r="AD105" s="519">
        <v>-19.71842055728624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8" t="s">
        <v>173</v>
      </c>
      <c r="Z106" s="519">
        <v>-23.602346396507862</v>
      </c>
      <c r="AA106" s="519">
        <v>-26.353082814516181</v>
      </c>
      <c r="AB106" s="519">
        <v>-17.945345508567414</v>
      </c>
      <c r="AC106" s="519">
        <v>-16.023775184816969</v>
      </c>
      <c r="AD106" s="519">
        <v>-19.516071852572711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8" t="s">
        <v>173</v>
      </c>
      <c r="Z107" s="519">
        <v>-26.670008115835643</v>
      </c>
      <c r="AA107" s="519">
        <v>-26.967429595991884</v>
      </c>
      <c r="AB107" s="519">
        <v>-17.945345508567414</v>
      </c>
      <c r="AC107" s="519">
        <v>-17.282194864617495</v>
      </c>
      <c r="AD107" s="519">
        <v>-20.577820064654784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327</v>
      </c>
      <c r="O108" s="285" t="s">
        <v>328</v>
      </c>
      <c r="P108" s="284" t="s">
        <v>327</v>
      </c>
      <c r="Q108" s="275" t="s">
        <v>328</v>
      </c>
      <c r="Y108" s="518" t="s">
        <v>173</v>
      </c>
      <c r="Z108" s="519">
        <v>-29.400232844090411</v>
      </c>
      <c r="AA108" s="519">
        <v>-26.496363741647645</v>
      </c>
      <c r="AB108" s="519">
        <v>-17.945345508567414</v>
      </c>
      <c r="AC108" s="519">
        <v>-24.805759853464409</v>
      </c>
      <c r="AD108" s="519">
        <v>-20.050664941008627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8" t="s">
        <v>173</v>
      </c>
      <c r="Z109" s="519">
        <v>-26.134432824997923</v>
      </c>
      <c r="AA109" s="519">
        <v>-26.31203842292728</v>
      </c>
      <c r="AB109" s="519">
        <v>-17.945345508567414</v>
      </c>
      <c r="AC109" s="519">
        <v>-21.122345107080648</v>
      </c>
      <c r="AD109" s="519">
        <v>-20.063666812093953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8" t="s">
        <v>173</v>
      </c>
      <c r="Z110" s="519">
        <v>-31.692150466095725</v>
      </c>
      <c r="AA110" s="519">
        <v>-26.315137233012841</v>
      </c>
      <c r="AB110" s="519">
        <v>-17.945345508567414</v>
      </c>
      <c r="AC110" s="519">
        <v>-28.719390506922664</v>
      </c>
      <c r="AD110" s="519">
        <v>-20.09541065441681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8" t="s">
        <v>173</v>
      </c>
      <c r="Z111" s="519">
        <v>-22.493446266081985</v>
      </c>
      <c r="AA111" s="519">
        <v>-25.814924584690612</v>
      </c>
      <c r="AB111" s="519">
        <v>-17.945345508567414</v>
      </c>
      <c r="AC111" s="519">
        <v>-15.224517394178179</v>
      </c>
      <c r="AD111" s="519">
        <v>-19.959916751809342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8" t="s">
        <v>173</v>
      </c>
      <c r="Z112" s="519">
        <v>-24.191652046881391</v>
      </c>
      <c r="AA112" s="519">
        <v>-25.555303385290483</v>
      </c>
      <c r="AB112" s="519">
        <v>-17.945345508567414</v>
      </c>
      <c r="AC112" s="519">
        <v>-17.267684773577301</v>
      </c>
      <c r="AD112" s="519">
        <v>-19.673303397603053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8" t="s">
        <v>173</v>
      </c>
      <c r="Z113" s="519">
        <v>-23.624038067106802</v>
      </c>
      <c r="AA113" s="519">
        <v>-25.757289150811925</v>
      </c>
      <c r="AB113" s="519">
        <v>-17.945345508567414</v>
      </c>
      <c r="AC113" s="519">
        <v>-16.245982081076974</v>
      </c>
      <c r="AD113" s="519">
        <v>-19.528132448951144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8" t="s">
        <v>173</v>
      </c>
      <c r="Z114" s="519">
        <v>-23.168519577580057</v>
      </c>
      <c r="AA114" s="519">
        <v>-25.782530693926418</v>
      </c>
      <c r="AB114" s="519">
        <v>-17.945345508567414</v>
      </c>
      <c r="AC114" s="519">
        <v>-16.333737546365199</v>
      </c>
      <c r="AD114" s="519">
        <v>-18.710137900968984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8" t="s">
        <v>173</v>
      </c>
      <c r="Z115" s="519">
        <v>-27.582884448289484</v>
      </c>
      <c r="AA115" s="519">
        <v>-26.026763556153615</v>
      </c>
      <c r="AB115" s="519">
        <v>-17.945345508567414</v>
      </c>
      <c r="AC115" s="519">
        <v>-22.799466374020398</v>
      </c>
      <c r="AD115" s="519">
        <v>-18.585696548334599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8" t="s">
        <v>173</v>
      </c>
      <c r="Z116" s="519">
        <v>-27.548333183648047</v>
      </c>
      <c r="AA116" s="519">
        <v>-25.309257277125244</v>
      </c>
      <c r="AB116" s="519">
        <v>-17.945345508567414</v>
      </c>
      <c r="AC116" s="519">
        <v>-20.106148466517283</v>
      </c>
      <c r="AD116" s="519">
        <v>-17.748250768780377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8" t="s">
        <v>173</v>
      </c>
      <c r="Z117" s="519">
        <v>-31.86884126789716</v>
      </c>
      <c r="AA117" s="519">
        <v>-25.432605770094888</v>
      </c>
      <c r="AB117" s="519">
        <v>-17.945345508567414</v>
      </c>
      <c r="AC117" s="519">
        <v>-22.993428671047539</v>
      </c>
      <c r="AD117" s="519">
        <v>-18.088830067465739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8" t="s">
        <v>173</v>
      </c>
      <c r="Z118" s="519">
        <v>-24.203076301672354</v>
      </c>
      <c r="AA118" s="519">
        <v>-24.972425192868371</v>
      </c>
      <c r="AB118" s="519">
        <v>-17.945345508567414</v>
      </c>
      <c r="AC118" s="519">
        <v>-14.35342792573752</v>
      </c>
      <c r="AD118" s="519">
        <v>-17.828530300142845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8" t="s">
        <v>173</v>
      </c>
      <c r="Z119" s="519">
        <v>-19.169108093682819</v>
      </c>
      <c r="AA119" s="519">
        <v>-24.542024980377938</v>
      </c>
      <c r="AB119" s="519">
        <v>-17.945345508567414</v>
      </c>
      <c r="AC119" s="519">
        <v>-11.405564316697735</v>
      </c>
      <c r="AD119" s="519">
        <v>-16.928354713631823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8" t="s">
        <v>173</v>
      </c>
      <c r="Z120" s="519">
        <v>-24.487477517894312</v>
      </c>
      <c r="AA120" s="519">
        <v>-24.556346777815442</v>
      </c>
      <c r="AB120" s="519">
        <v>-17.945345508567414</v>
      </c>
      <c r="AC120" s="519">
        <v>-18.630037171874491</v>
      </c>
      <c r="AD120" s="519">
        <v>-17.106203578498381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8" t="s">
        <v>173</v>
      </c>
      <c r="Z121" s="519">
        <v>-19.947255536994422</v>
      </c>
      <c r="AA121" s="519">
        <v>-23.539768566625941</v>
      </c>
      <c r="AB121" s="519">
        <v>-17.945345508567414</v>
      </c>
      <c r="AC121" s="519">
        <v>-14.511639175104946</v>
      </c>
      <c r="AD121" s="519">
        <v>-17.13410808062574</v>
      </c>
    </row>
    <row r="122" spans="1:30" ht="14.4" x14ac:dyDescent="0.3">
      <c r="A122" s="309"/>
      <c r="C122" s="535" t="s">
        <v>331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8" t="s">
        <v>173</v>
      </c>
      <c r="Z122" s="519">
        <v>-24.57008296085646</v>
      </c>
      <c r="AA122" s="519">
        <v>-23.079213786599514</v>
      </c>
      <c r="AB122" s="519">
        <v>-17.945345508567414</v>
      </c>
      <c r="AC122" s="519">
        <v>-16.498237268443233</v>
      </c>
      <c r="AD122" s="519">
        <v>-17.966678805829027</v>
      </c>
    </row>
    <row r="123" spans="1:30" ht="14.4" x14ac:dyDescent="0.3">
      <c r="A123" s="309"/>
      <c r="C123" s="535" t="s">
        <v>332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8" t="s">
        <v>173</v>
      </c>
      <c r="Z123" s="519">
        <v>-27.648585765710571</v>
      </c>
      <c r="AA123" s="519">
        <v>-23.042095237803487</v>
      </c>
      <c r="AB123" s="519">
        <v>-17.945345508567414</v>
      </c>
      <c r="AC123" s="519">
        <v>-21.351090520583199</v>
      </c>
      <c r="AD123" s="519">
        <v>-18.886756494147388</v>
      </c>
    </row>
    <row r="124" spans="1:30" ht="14.4" x14ac:dyDescent="0.3">
      <c r="A124" s="309"/>
      <c r="C124" s="535" t="s">
        <v>333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8" t="s">
        <v>173</v>
      </c>
      <c r="Z124" s="519">
        <v>-24.752793789570642</v>
      </c>
      <c r="AA124" s="519">
        <v>-22.15150765942391</v>
      </c>
      <c r="AB124" s="519">
        <v>-17.945345508567414</v>
      </c>
      <c r="AC124" s="519">
        <v>-23.188760185939046</v>
      </c>
      <c r="AD124" s="519">
        <v>-18.466110258860198</v>
      </c>
    </row>
    <row r="125" spans="1:30" s="517" customFormat="1" ht="14.4" x14ac:dyDescent="0.3">
      <c r="B125" s="98"/>
      <c r="C125" s="535" t="s">
        <v>334</v>
      </c>
      <c r="D125" s="286" t="s">
        <v>75</v>
      </c>
      <c r="E125" s="286" t="s">
        <v>75</v>
      </c>
      <c r="F125" s="286" t="s">
        <v>75</v>
      </c>
      <c r="G125" s="286" t="s">
        <v>75</v>
      </c>
      <c r="H125" s="282">
        <v>-0.13</v>
      </c>
      <c r="I125" s="282">
        <v>0.24</v>
      </c>
      <c r="J125" s="283">
        <v>0.2</v>
      </c>
      <c r="K125" s="282">
        <v>0.9</v>
      </c>
      <c r="L125" s="282">
        <v>0.62</v>
      </c>
      <c r="M125" s="283">
        <v>0.88</v>
      </c>
      <c r="N125" s="286" t="s">
        <v>75</v>
      </c>
      <c r="O125" s="286" t="s">
        <v>75</v>
      </c>
      <c r="P125" s="286" t="s">
        <v>75</v>
      </c>
      <c r="Q125" s="286" t="s">
        <v>75</v>
      </c>
      <c r="Y125" s="518" t="s">
        <v>173</v>
      </c>
      <c r="Z125" s="519">
        <v>-20.979192841487372</v>
      </c>
      <c r="AA125" s="519">
        <v>-22.316051461064024</v>
      </c>
      <c r="AB125" s="519">
        <v>-17.945345508567414</v>
      </c>
      <c r="AC125" s="519">
        <v>-20.181423002160528</v>
      </c>
      <c r="AD125" s="519">
        <v>-18.36660621513667</v>
      </c>
    </row>
    <row r="126" spans="1:30" s="517" customFormat="1" ht="14.4" x14ac:dyDescent="0.3">
      <c r="B126" s="98"/>
      <c r="C126" s="535" t="s">
        <v>335</v>
      </c>
      <c r="D126" s="286" t="s">
        <v>75</v>
      </c>
      <c r="E126" s="286" t="s">
        <v>75</v>
      </c>
      <c r="F126" s="286" t="s">
        <v>75</v>
      </c>
      <c r="G126" s="286" t="s">
        <v>75</v>
      </c>
      <c r="H126" s="282">
        <v>-0.19</v>
      </c>
      <c r="I126" s="282">
        <v>0.17</v>
      </c>
      <c r="J126" s="283">
        <v>0.13</v>
      </c>
      <c r="K126" s="282">
        <v>0.83</v>
      </c>
      <c r="L126" s="282">
        <v>0.4</v>
      </c>
      <c r="M126" s="283">
        <v>0.8</v>
      </c>
      <c r="N126" s="286" t="s">
        <v>75</v>
      </c>
      <c r="O126" s="286" t="s">
        <v>75</v>
      </c>
      <c r="P126" s="286" t="s">
        <v>75</v>
      </c>
      <c r="Q126" s="286" t="s">
        <v>75</v>
      </c>
      <c r="Y126" s="518" t="s">
        <v>173</v>
      </c>
      <c r="Z126" s="519">
        <v>-18.909278252110592</v>
      </c>
      <c r="AA126" s="519">
        <v>-22.864265270616929</v>
      </c>
      <c r="AB126" s="519">
        <v>-17.945345508567414</v>
      </c>
      <c r="AC126" s="519">
        <v>-17.846108134926268</v>
      </c>
      <c r="AD126" s="519">
        <v>-18.953139446245977</v>
      </c>
    </row>
    <row r="127" spans="1:30" ht="14.4" x14ac:dyDescent="0.3">
      <c r="A127" s="309"/>
      <c r="C127" s="535" t="s">
        <v>340</v>
      </c>
      <c r="D127" s="286" t="s">
        <v>75</v>
      </c>
      <c r="E127" s="286" t="s">
        <v>75</v>
      </c>
      <c r="F127" s="286" t="s">
        <v>75</v>
      </c>
      <c r="G127" s="286" t="s">
        <v>75</v>
      </c>
      <c r="H127" s="282">
        <v>-0.19</v>
      </c>
      <c r="I127" s="282">
        <v>0.13</v>
      </c>
      <c r="J127" s="283">
        <v>0.1</v>
      </c>
      <c r="K127" s="282">
        <v>0.85</v>
      </c>
      <c r="L127" s="282">
        <v>0.69</v>
      </c>
      <c r="M127" s="283">
        <v>0.84</v>
      </c>
      <c r="N127" s="286" t="s">
        <v>75</v>
      </c>
      <c r="O127" s="286" t="s">
        <v>75</v>
      </c>
      <c r="P127" s="286" t="s">
        <v>75</v>
      </c>
      <c r="Q127" s="286" t="s">
        <v>75</v>
      </c>
      <c r="Y127" s="518" t="s">
        <v>173</v>
      </c>
      <c r="Z127" s="519">
        <v>-18.25336446923728</v>
      </c>
      <c r="AA127" s="519">
        <v>-22.853376422746116</v>
      </c>
      <c r="AB127" s="519">
        <v>-17.945345508567414</v>
      </c>
      <c r="AC127" s="519">
        <v>-15.685513524864163</v>
      </c>
      <c r="AD127" s="519">
        <v>-19.264685586048564</v>
      </c>
    </row>
    <row r="128" spans="1:30" s="517" customFormat="1" ht="14.4" x14ac:dyDescent="0.3">
      <c r="B128" s="98"/>
      <c r="C128" s="535" t="s">
        <v>341</v>
      </c>
      <c r="D128" s="286" t="s">
        <v>75</v>
      </c>
      <c r="E128" s="286" t="s">
        <v>75</v>
      </c>
      <c r="F128" s="286" t="s">
        <v>75</v>
      </c>
      <c r="G128" s="286" t="s">
        <v>75</v>
      </c>
      <c r="H128" s="282">
        <v>-0.22</v>
      </c>
      <c r="I128" s="282">
        <v>0.13</v>
      </c>
      <c r="J128" s="283">
        <v>0.09</v>
      </c>
      <c r="K128" s="282">
        <v>0.84</v>
      </c>
      <c r="L128" s="282">
        <v>0.82</v>
      </c>
      <c r="M128" s="283">
        <v>0.84</v>
      </c>
      <c r="N128" s="286" t="s">
        <v>75</v>
      </c>
      <c r="O128" s="286" t="s">
        <v>75</v>
      </c>
      <c r="P128" s="286" t="s">
        <v>75</v>
      </c>
      <c r="Q128" s="286" t="s">
        <v>75</v>
      </c>
      <c r="Y128" s="518" t="s">
        <v>173</v>
      </c>
      <c r="Z128" s="519">
        <v>-21.099062148475252</v>
      </c>
      <c r="AA128" s="519">
        <v>-23.742134889594553</v>
      </c>
      <c r="AB128" s="519">
        <v>-17.945345508567414</v>
      </c>
      <c r="AC128" s="519">
        <v>-13.815110869040254</v>
      </c>
      <c r="AD128" s="519">
        <v>-19.818112237021158</v>
      </c>
    </row>
    <row r="129" spans="1:30" s="517" customFormat="1" ht="14.4" x14ac:dyDescent="0.3">
      <c r="B129" s="98"/>
      <c r="C129" s="535"/>
      <c r="D129" s="286"/>
      <c r="E129" s="286"/>
      <c r="F129" s="286"/>
      <c r="G129" s="286"/>
      <c r="H129" s="282"/>
      <c r="I129" s="282"/>
      <c r="J129" s="283"/>
      <c r="K129" s="282"/>
      <c r="L129" s="282"/>
      <c r="M129" s="283"/>
      <c r="N129" s="286"/>
      <c r="O129" s="286"/>
      <c r="P129" s="286"/>
      <c r="Q129" s="286"/>
      <c r="Y129" s="518">
        <v>43952</v>
      </c>
      <c r="Z129" s="519">
        <v>-28.407579627726783</v>
      </c>
      <c r="AA129" s="519">
        <v>-23.436723585333301</v>
      </c>
      <c r="AB129" s="519">
        <v>-17.945345508567414</v>
      </c>
      <c r="AC129" s="519">
        <v>-20.60396988620839</v>
      </c>
      <c r="AD129" s="519">
        <v>-19.379852951636451</v>
      </c>
    </row>
    <row r="130" spans="1:30" x14ac:dyDescent="0.3">
      <c r="A130" s="309"/>
      <c r="C130" s="287"/>
      <c r="D130" s="32"/>
      <c r="E130" s="32"/>
      <c r="F130" s="32"/>
      <c r="G130" s="32"/>
      <c r="H130" s="276"/>
      <c r="I130" s="276"/>
      <c r="J130" s="277"/>
      <c r="K130" s="278"/>
      <c r="L130" s="278"/>
      <c r="M130" s="277"/>
      <c r="N130" s="277"/>
      <c r="O130" s="277"/>
      <c r="P130" s="277"/>
      <c r="Q130" s="276"/>
      <c r="Y130" s="518" t="s">
        <v>173</v>
      </c>
      <c r="Z130" s="519">
        <v>-27.572363830614879</v>
      </c>
      <c r="AA130" s="519">
        <v>-24.079690564865277</v>
      </c>
      <c r="AB130" s="519">
        <v>-17.945345508567414</v>
      </c>
      <c r="AC130" s="519">
        <v>-23.531913499201309</v>
      </c>
      <c r="AD130" s="519">
        <v>-19.420750916094903</v>
      </c>
    </row>
    <row r="131" spans="1:30" ht="15.6" customHeight="1" x14ac:dyDescent="0.3">
      <c r="A131" s="309"/>
      <c r="C131" s="29" t="s">
        <v>82</v>
      </c>
      <c r="D131" s="29"/>
      <c r="E131" s="29"/>
      <c r="F131" s="29"/>
      <c r="G131" s="29"/>
      <c r="H131" s="29"/>
      <c r="J131" s="29"/>
      <c r="M131" s="29"/>
      <c r="N131" s="29"/>
      <c r="O131" s="29"/>
      <c r="P131" s="29"/>
      <c r="Y131" s="518" t="s">
        <v>173</v>
      </c>
      <c r="Z131" s="519">
        <v>-30.974103057509723</v>
      </c>
      <c r="AA131" s="519">
        <v>-24.468832035559121</v>
      </c>
      <c r="AB131" s="519">
        <v>-17.945345508567414</v>
      </c>
      <c r="AC131" s="519">
        <v>-27.062746742747208</v>
      </c>
      <c r="AD131" s="519">
        <v>-19.842833737260829</v>
      </c>
    </row>
    <row r="132" spans="1:30" ht="15.6" customHeight="1" x14ac:dyDescent="0.3">
      <c r="A132" s="309"/>
      <c r="C132" s="29" t="s">
        <v>284</v>
      </c>
      <c r="D132" s="29"/>
      <c r="E132" s="29"/>
      <c r="F132" s="29"/>
      <c r="G132" s="29"/>
      <c r="H132" s="29"/>
      <c r="I132" s="29"/>
      <c r="J132" s="29"/>
      <c r="M132" s="29"/>
      <c r="N132" s="29"/>
      <c r="O132" s="29"/>
      <c r="P132" s="29"/>
      <c r="Y132" s="518" t="s">
        <v>173</v>
      </c>
      <c r="Z132" s="519">
        <v>-18.841313711658579</v>
      </c>
      <c r="AA132" s="519">
        <v>-24.930788697838015</v>
      </c>
      <c r="AB132" s="519">
        <v>-17.945345508567414</v>
      </c>
      <c r="AC132" s="519">
        <v>-17.113608004467551</v>
      </c>
      <c r="AD132" s="519">
        <v>-20.816332009503277</v>
      </c>
    </row>
    <row r="133" spans="1:30" ht="15.6" customHeight="1" x14ac:dyDescent="0.3">
      <c r="A133" s="309"/>
      <c r="Y133" s="518" t="s">
        <v>173</v>
      </c>
      <c r="Z133" s="519">
        <v>-23.410047108834458</v>
      </c>
      <c r="AA133" s="519">
        <v>-24.039030608218471</v>
      </c>
      <c r="AB133" s="519">
        <v>-17.945345508567414</v>
      </c>
      <c r="AC133" s="519">
        <v>-18.132393886135432</v>
      </c>
      <c r="AD133" s="519">
        <v>-20.164855272852751</v>
      </c>
    </row>
    <row r="134" spans="1:30" ht="15.6" customHeight="1" x14ac:dyDescent="0.3">
      <c r="A134" s="309"/>
      <c r="C134" s="588" t="s">
        <v>157</v>
      </c>
      <c r="D134" s="588"/>
      <c r="E134" s="588"/>
      <c r="F134" s="588"/>
      <c r="G134" s="588"/>
      <c r="H134" s="588"/>
      <c r="I134" s="588"/>
      <c r="J134" s="588"/>
      <c r="K134" s="588"/>
      <c r="L134" s="588"/>
      <c r="M134" s="588"/>
      <c r="N134" s="588"/>
      <c r="Y134" s="518" t="s">
        <v>173</v>
      </c>
      <c r="Z134" s="519">
        <v>-20.977354764094176</v>
      </c>
      <c r="AA134" s="519">
        <v>-23.897956235019546</v>
      </c>
      <c r="AB134" s="519">
        <v>-17.945345508567414</v>
      </c>
      <c r="AC134" s="519">
        <v>-18.640093273025656</v>
      </c>
      <c r="AD134" s="519">
        <v>-19.902840770109439</v>
      </c>
    </row>
    <row r="135" spans="1:30" ht="15.6" customHeight="1" x14ac:dyDescent="0.3">
      <c r="A135" s="309"/>
      <c r="C135" s="309"/>
      <c r="D135" s="309"/>
      <c r="Y135" s="518" t="s">
        <v>173</v>
      </c>
      <c r="Z135" s="519">
        <v>-24.332758784427512</v>
      </c>
      <c r="AA135" s="519">
        <v>-23.734275123219899</v>
      </c>
      <c r="AB135" s="519">
        <v>-17.945345508567414</v>
      </c>
      <c r="AC135" s="519">
        <v>-20.629598774737403</v>
      </c>
      <c r="AD135" s="519">
        <v>-19.631671590053834</v>
      </c>
    </row>
    <row r="136" spans="1:30" ht="15.6" customHeight="1" x14ac:dyDescent="0.3">
      <c r="A136" s="309"/>
      <c r="C136" s="589" t="s">
        <v>39</v>
      </c>
      <c r="D136" s="590"/>
      <c r="E136" s="593" t="s">
        <v>305</v>
      </c>
      <c r="F136" s="594"/>
      <c r="G136" s="594"/>
      <c r="H136" s="595"/>
      <c r="I136" s="593" t="s">
        <v>310</v>
      </c>
      <c r="J136" s="594"/>
      <c r="K136" s="594"/>
      <c r="L136" s="595"/>
      <c r="Y136" s="518" t="s">
        <v>173</v>
      </c>
      <c r="Z136" s="519">
        <v>-22.165273000389988</v>
      </c>
      <c r="AA136" s="519">
        <v>-24.445020466051307</v>
      </c>
      <c r="AB136" s="519">
        <v>-17.945345508567414</v>
      </c>
      <c r="AC136" s="519">
        <v>-16.043632729654718</v>
      </c>
      <c r="AD136" s="519">
        <v>-19.942803786040795</v>
      </c>
    </row>
    <row r="137" spans="1:30" ht="15.6" customHeight="1" x14ac:dyDescent="0.3">
      <c r="A137" s="309"/>
      <c r="C137" s="591"/>
      <c r="D137" s="592"/>
      <c r="E137" s="596" t="s">
        <v>304</v>
      </c>
      <c r="F137" s="563" t="s">
        <v>156</v>
      </c>
      <c r="G137" s="609" t="s">
        <v>311</v>
      </c>
      <c r="H137" s="590"/>
      <c r="I137" s="596" t="s">
        <v>304</v>
      </c>
      <c r="J137" s="563" t="s">
        <v>156</v>
      </c>
      <c r="K137" s="609" t="s">
        <v>312</v>
      </c>
      <c r="L137" s="590"/>
      <c r="Y137" s="518" t="s">
        <v>173</v>
      </c>
      <c r="Z137" s="519">
        <v>-26.584843218222396</v>
      </c>
      <c r="AA137" s="519">
        <v>-24.321242504247131</v>
      </c>
      <c r="AB137" s="519">
        <v>-17.945345508567414</v>
      </c>
      <c r="AC137" s="519">
        <v>-21.697811979998107</v>
      </c>
      <c r="AD137" s="519">
        <v>-19.618157828728076</v>
      </c>
    </row>
    <row r="138" spans="1:30" ht="15.6" customHeight="1" x14ac:dyDescent="0.3">
      <c r="A138" s="309"/>
      <c r="C138" s="591"/>
      <c r="D138" s="592"/>
      <c r="E138" s="597"/>
      <c r="F138" s="598"/>
      <c r="G138" s="610"/>
      <c r="H138" s="592"/>
      <c r="I138" s="597"/>
      <c r="J138" s="598"/>
      <c r="K138" s="610"/>
      <c r="L138" s="592"/>
      <c r="Y138" s="518" t="s">
        <v>173</v>
      </c>
      <c r="Z138" s="519">
        <v>-29.828335274912181</v>
      </c>
      <c r="AA138" s="519">
        <v>-24.534967571206529</v>
      </c>
      <c r="AB138" s="519">
        <v>-17.945345508567414</v>
      </c>
      <c r="AC138" s="519">
        <v>-25.164562482357965</v>
      </c>
      <c r="AD138" s="519">
        <v>-19.261193381380028</v>
      </c>
    </row>
    <row r="139" spans="1:30" ht="15.6" customHeight="1" x14ac:dyDescent="0.3">
      <c r="A139" s="309"/>
      <c r="C139" s="288"/>
      <c r="D139" s="289"/>
      <c r="E139" s="289"/>
      <c r="J139" s="29"/>
      <c r="K139" s="290"/>
      <c r="Y139" s="518" t="s">
        <v>173</v>
      </c>
      <c r="Z139" s="519">
        <v>-23.816531111478454</v>
      </c>
      <c r="AA139" s="519">
        <v>-24.262170001876541</v>
      </c>
      <c r="AB139" s="519">
        <v>-17.945345508567414</v>
      </c>
      <c r="AC139" s="519">
        <v>-19.291533376376279</v>
      </c>
      <c r="AD139" s="519">
        <v>-18.701363188744363</v>
      </c>
    </row>
    <row r="140" spans="1:30" x14ac:dyDescent="0.3">
      <c r="A140" s="309"/>
      <c r="C140" s="291"/>
      <c r="D140" s="291"/>
      <c r="E140" s="291"/>
      <c r="F140" s="291"/>
      <c r="G140" s="291"/>
      <c r="H140" s="291"/>
      <c r="I140" s="291"/>
      <c r="J140" s="291"/>
      <c r="K140" s="292"/>
      <c r="L140" s="292"/>
      <c r="M140" s="291"/>
      <c r="N140" s="291"/>
      <c r="O140" s="291"/>
      <c r="Y140" s="518" t="s">
        <v>173</v>
      </c>
      <c r="Z140" s="519">
        <v>-22.543601376205196</v>
      </c>
      <c r="AA140" s="519">
        <v>-23.48274128912028</v>
      </c>
      <c r="AB140" s="519">
        <v>-17.945345508567414</v>
      </c>
      <c r="AC140" s="519">
        <v>-15.859872184946425</v>
      </c>
      <c r="AD140" s="519">
        <v>-19.226359396893429</v>
      </c>
    </row>
    <row r="141" spans="1:30" x14ac:dyDescent="0.3">
      <c r="A141" s="309"/>
      <c r="C141" s="580" t="s">
        <v>303</v>
      </c>
      <c r="D141" s="580"/>
      <c r="E141" s="293">
        <v>0.09</v>
      </c>
      <c r="F141" s="266">
        <v>35.200000000000003</v>
      </c>
      <c r="G141" s="294"/>
      <c r="H141" s="295">
        <v>0.45</v>
      </c>
      <c r="I141" s="293">
        <v>0.36</v>
      </c>
      <c r="J141" s="266">
        <v>37.1</v>
      </c>
      <c r="K141" s="296"/>
      <c r="L141" s="296">
        <v>0.32</v>
      </c>
      <c r="N141" s="99"/>
      <c r="Y141" s="518" t="s">
        <v>173</v>
      </c>
      <c r="Z141" s="519">
        <v>-22.473430232809999</v>
      </c>
      <c r="AA141" s="519">
        <v>-23.39050614075159</v>
      </c>
      <c r="AB141" s="519">
        <v>-17.945345508567414</v>
      </c>
      <c r="AC141" s="519">
        <v>-16.141342141589305</v>
      </c>
      <c r="AD141" s="519">
        <v>-19.229709745174368</v>
      </c>
    </row>
    <row r="142" spans="1:30" x14ac:dyDescent="0.3">
      <c r="A142" s="309"/>
      <c r="C142" s="288"/>
      <c r="D142" s="289"/>
      <c r="E142" s="289"/>
      <c r="F142" s="267"/>
      <c r="G142" s="294"/>
      <c r="H142" s="265"/>
      <c r="J142" s="267"/>
      <c r="K142" s="273"/>
      <c r="L142" s="273"/>
      <c r="N142" s="100"/>
      <c r="Y142" s="518" t="s">
        <v>173</v>
      </c>
      <c r="Z142" s="519">
        <v>-22.423175799117576</v>
      </c>
      <c r="AA142" s="519">
        <v>-23.202625231574483</v>
      </c>
      <c r="AB142" s="519">
        <v>-17.945345508567414</v>
      </c>
      <c r="AC142" s="519">
        <v>-16.710787426287766</v>
      </c>
      <c r="AD142" s="519">
        <v>-18.896288341630964</v>
      </c>
    </row>
    <row r="143" spans="1:30" x14ac:dyDescent="0.3">
      <c r="A143" s="309"/>
      <c r="C143" s="580" t="s">
        <v>306</v>
      </c>
      <c r="D143" s="580"/>
      <c r="E143" s="293">
        <v>-0.47</v>
      </c>
      <c r="F143" s="266">
        <v>39.299999999999997</v>
      </c>
      <c r="G143" s="297"/>
      <c r="H143" s="295">
        <v>0.67</v>
      </c>
      <c r="I143" s="293">
        <v>0.09</v>
      </c>
      <c r="J143" s="266">
        <v>38.700000000000003</v>
      </c>
      <c r="K143" s="296"/>
      <c r="L143" s="296">
        <v>0.52</v>
      </c>
      <c r="M143" s="101"/>
      <c r="N143" s="98"/>
      <c r="Y143" s="518" t="s">
        <v>173</v>
      </c>
      <c r="Z143" s="519">
        <v>-16.709272011096168</v>
      </c>
      <c r="AA143" s="519">
        <v>-23.167498532621305</v>
      </c>
      <c r="AB143" s="519">
        <v>-17.945345508567414</v>
      </c>
      <c r="AC143" s="519">
        <v>-19.718606186698153</v>
      </c>
      <c r="AD143" s="519">
        <v>-18.920061884082958</v>
      </c>
    </row>
    <row r="144" spans="1:30" x14ac:dyDescent="0.3">
      <c r="A144" s="309"/>
      <c r="C144" s="612"/>
      <c r="D144" s="612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518" t="s">
        <v>173</v>
      </c>
      <c r="Z144" s="519">
        <v>-25.939197179641564</v>
      </c>
      <c r="AA144" s="519">
        <v>-22.93266312923819</v>
      </c>
      <c r="AB144" s="519">
        <v>-17.945345508567414</v>
      </c>
      <c r="AC144" s="519">
        <v>-21.721264417964662</v>
      </c>
      <c r="AD144" s="519">
        <v>-18.960431874792611</v>
      </c>
    </row>
    <row r="145" spans="1:30" x14ac:dyDescent="0.3">
      <c r="A145" s="309"/>
      <c r="C145" s="580" t="s">
        <v>307</v>
      </c>
      <c r="D145" s="580"/>
      <c r="E145" s="293">
        <v>-0.09</v>
      </c>
      <c r="F145" s="266">
        <v>37.4</v>
      </c>
      <c r="G145" s="297"/>
      <c r="H145" s="295">
        <v>0.47</v>
      </c>
      <c r="I145" s="293">
        <v>0.25</v>
      </c>
      <c r="J145" s="266">
        <v>36.6</v>
      </c>
      <c r="K145" s="296"/>
      <c r="L145" s="296">
        <v>0.42</v>
      </c>
      <c r="M145" s="101"/>
      <c r="N145" s="98"/>
      <c r="Y145" s="518" t="s">
        <v>173</v>
      </c>
      <c r="Z145" s="519">
        <v>-28.513168910672448</v>
      </c>
      <c r="AA145" s="519">
        <v>-22.331415052035563</v>
      </c>
      <c r="AB145" s="519">
        <v>-17.945345508567414</v>
      </c>
      <c r="AC145" s="519">
        <v>-22.830612657554155</v>
      </c>
      <c r="AD145" s="519">
        <v>-18.620680032887417</v>
      </c>
    </row>
    <row r="146" spans="1:30" x14ac:dyDescent="0.3">
      <c r="A146" s="309"/>
      <c r="C146" s="345"/>
      <c r="D146" s="345"/>
      <c r="E146" s="293"/>
      <c r="F146" s="266"/>
      <c r="G146" s="297"/>
      <c r="H146" s="295"/>
      <c r="I146" s="293"/>
      <c r="J146" s="266"/>
      <c r="K146" s="296"/>
      <c r="L146" s="296"/>
      <c r="M146" s="101"/>
      <c r="N146" s="98"/>
      <c r="Y146" s="518" t="s">
        <v>173</v>
      </c>
      <c r="Z146" s="519">
        <v>-23.570644218806194</v>
      </c>
      <c r="AA146" s="519">
        <v>-21.885094127540839</v>
      </c>
      <c r="AB146" s="519">
        <v>-17.945345508567414</v>
      </c>
      <c r="AC146" s="519">
        <v>-19.457948173540217</v>
      </c>
      <c r="AD146" s="519">
        <v>-18.687868428403647</v>
      </c>
    </row>
    <row r="147" spans="1:30" x14ac:dyDescent="0.3">
      <c r="A147" s="309"/>
      <c r="C147" s="580" t="s">
        <v>308</v>
      </c>
      <c r="D147" s="580"/>
      <c r="E147" s="293">
        <v>-0.11</v>
      </c>
      <c r="F147" s="266">
        <v>38.6</v>
      </c>
      <c r="G147" s="297"/>
      <c r="H147" s="295">
        <v>0.47</v>
      </c>
      <c r="I147" s="293">
        <v>0.41</v>
      </c>
      <c r="J147" s="266">
        <v>36.6</v>
      </c>
      <c r="K147" s="296"/>
      <c r="L147" s="296">
        <v>0.42</v>
      </c>
      <c r="M147" s="101"/>
      <c r="N147" s="98"/>
      <c r="Y147" s="518" t="s">
        <v>173</v>
      </c>
      <c r="Z147" s="519">
        <v>-20.899753552523379</v>
      </c>
      <c r="AA147" s="519">
        <v>-22.09580068877036</v>
      </c>
      <c r="AB147" s="519">
        <v>-17.945345508567414</v>
      </c>
      <c r="AC147" s="519">
        <v>-16.142462119914029</v>
      </c>
      <c r="AD147" s="519">
        <v>-18.108546201428389</v>
      </c>
    </row>
    <row r="148" spans="1:30" x14ac:dyDescent="0.3">
      <c r="A148" s="309"/>
      <c r="C148" s="612"/>
      <c r="D148" s="612"/>
      <c r="E148" s="293"/>
      <c r="F148" s="266"/>
      <c r="G148" s="297"/>
      <c r="H148" s="295"/>
      <c r="I148" s="293"/>
      <c r="J148" s="266"/>
      <c r="K148" s="296"/>
      <c r="L148" s="296"/>
      <c r="M148" s="101"/>
      <c r="N148" s="98"/>
      <c r="Y148" s="518" t="s">
        <v>173</v>
      </c>
      <c r="Z148" s="519">
        <v>-18.264693692391617</v>
      </c>
      <c r="AA148" s="519">
        <v>-21.79558351276243</v>
      </c>
      <c r="AB148" s="519">
        <v>-17.945345508567414</v>
      </c>
      <c r="AC148" s="519">
        <v>-13.763079248252964</v>
      </c>
      <c r="AD148" s="519">
        <v>-17.909357447954115</v>
      </c>
    </row>
    <row r="149" spans="1:30" x14ac:dyDescent="0.3">
      <c r="A149" s="309"/>
      <c r="C149" s="580" t="s">
        <v>309</v>
      </c>
      <c r="D149" s="580"/>
      <c r="E149" s="293">
        <v>-0.31</v>
      </c>
      <c r="F149" s="266">
        <v>37.200000000000003</v>
      </c>
      <c r="G149" s="297"/>
      <c r="H149" s="295">
        <v>0.61</v>
      </c>
      <c r="I149" s="293">
        <v>0.46</v>
      </c>
      <c r="J149" s="266">
        <v>37.6</v>
      </c>
      <c r="K149" s="296"/>
      <c r="L149" s="296">
        <v>0.46</v>
      </c>
      <c r="M149" s="101"/>
      <c r="N149" s="98"/>
      <c r="Y149" s="518" t="s">
        <v>173</v>
      </c>
      <c r="Z149" s="519">
        <v>-19.29892932765452</v>
      </c>
      <c r="AA149" s="519">
        <v>-21.271767596789648</v>
      </c>
      <c r="AB149" s="519">
        <v>-17.945345508567414</v>
      </c>
      <c r="AC149" s="519">
        <v>-17.181106194901332</v>
      </c>
      <c r="AD149" s="519">
        <v>-17.659590005440617</v>
      </c>
    </row>
    <row r="150" spans="1:30" ht="15" customHeight="1" x14ac:dyDescent="0.3">
      <c r="A150" s="309"/>
      <c r="C150" s="612"/>
      <c r="D150" s="612"/>
      <c r="E150" s="298"/>
      <c r="F150" s="264"/>
      <c r="G150" s="299"/>
      <c r="H150" s="300"/>
      <c r="I150" s="298"/>
      <c r="J150" s="299"/>
      <c r="K150" s="296"/>
      <c r="L150" s="296"/>
      <c r="M150" s="101"/>
      <c r="N150" s="98"/>
      <c r="Y150" s="518" t="s">
        <v>173</v>
      </c>
      <c r="Z150" s="519">
        <v>-18.184217939702787</v>
      </c>
      <c r="AA150" s="519">
        <v>-20.907125213592046</v>
      </c>
      <c r="AB150" s="519">
        <v>-17.945345508567414</v>
      </c>
      <c r="AC150" s="519">
        <v>-15.663350597871371</v>
      </c>
      <c r="AD150" s="519">
        <v>-17.153984972521837</v>
      </c>
    </row>
    <row r="151" spans="1:30" ht="12.75" customHeight="1" x14ac:dyDescent="0.3">
      <c r="A151" s="309"/>
      <c r="C151" s="613"/>
      <c r="D151" s="613"/>
      <c r="E151" s="268"/>
      <c r="F151" s="268"/>
      <c r="G151" s="269"/>
      <c r="H151" s="301"/>
      <c r="I151" s="268"/>
      <c r="J151" s="269"/>
      <c r="K151" s="274"/>
      <c r="L151" s="302"/>
      <c r="M151" s="101"/>
      <c r="N151" s="98"/>
      <c r="Y151" s="518" t="s">
        <v>173</v>
      </c>
      <c r="Z151" s="519">
        <v>-23.837676947586075</v>
      </c>
      <c r="AA151" s="519">
        <v>-20.364612229702466</v>
      </c>
      <c r="AB151" s="519">
        <v>-17.945345508567414</v>
      </c>
      <c r="AC151" s="519">
        <v>-20.326943143644726</v>
      </c>
      <c r="AD151" s="519">
        <v>-16.399449980601936</v>
      </c>
    </row>
    <row r="152" spans="1:30" ht="13.5" customHeight="1" x14ac:dyDescent="0.3">
      <c r="A152" s="309"/>
      <c r="C152" s="614"/>
      <c r="D152" s="614"/>
      <c r="E152" s="298"/>
      <c r="F152" s="298"/>
      <c r="G152" s="299"/>
      <c r="H152" s="300"/>
      <c r="I152" s="298"/>
      <c r="J152" s="299"/>
      <c r="L152" s="303"/>
      <c r="M152" s="101"/>
      <c r="N152" s="98"/>
      <c r="Y152" s="518" t="s">
        <v>173</v>
      </c>
      <c r="Z152" s="519">
        <v>-24.846457498862943</v>
      </c>
      <c r="AA152" s="519">
        <v>-20.443498337730237</v>
      </c>
      <c r="AB152" s="519">
        <v>-17.945345508567414</v>
      </c>
      <c r="AC152" s="519">
        <v>-21.082240559959672</v>
      </c>
      <c r="AD152" s="519">
        <v>-16.475301008718738</v>
      </c>
    </row>
    <row r="153" spans="1:30" ht="12.75" customHeight="1" x14ac:dyDescent="0.3">
      <c r="A153" s="309"/>
      <c r="C153" s="612" t="s">
        <v>158</v>
      </c>
      <c r="D153" s="612"/>
      <c r="E153" s="298"/>
      <c r="F153" s="298"/>
      <c r="G153" s="299"/>
      <c r="H153" s="300"/>
      <c r="I153" s="298"/>
      <c r="J153" s="299"/>
      <c r="L153" s="303"/>
      <c r="M153" s="101"/>
      <c r="N153" s="98"/>
      <c r="Y153" s="518" t="s">
        <v>173</v>
      </c>
      <c r="Z153" s="519">
        <v>-21.01814753642298</v>
      </c>
      <c r="AA153" s="519">
        <v>-20.277671776103631</v>
      </c>
      <c r="AB153" s="519">
        <v>-17.945345508567414</v>
      </c>
      <c r="AC153" s="519">
        <v>-15.918712943108758</v>
      </c>
      <c r="AD153" s="519">
        <v>-15.741923094340434</v>
      </c>
    </row>
    <row r="154" spans="1:30" ht="15.75" customHeight="1" x14ac:dyDescent="0.3">
      <c r="A154" s="309"/>
      <c r="C154" s="29" t="s">
        <v>313</v>
      </c>
      <c r="D154" s="304"/>
      <c r="E154" s="304"/>
      <c r="F154" s="304"/>
      <c r="G154" s="304"/>
      <c r="H154" s="304"/>
      <c r="I154" s="304"/>
      <c r="J154" s="304"/>
      <c r="K154" s="304"/>
      <c r="L154" s="304"/>
      <c r="M154" s="101"/>
      <c r="N154" s="98"/>
      <c r="Y154" s="518" t="s">
        <v>173</v>
      </c>
      <c r="Z154" s="519">
        <v>-17.102162665296323</v>
      </c>
      <c r="AA154" s="519">
        <v>-20.096284839288284</v>
      </c>
      <c r="AB154" s="519">
        <v>-17.945345508567414</v>
      </c>
      <c r="AC154" s="519">
        <v>-10.860717176474722</v>
      </c>
      <c r="AD154" s="519">
        <v>-14.849510234251463</v>
      </c>
    </row>
    <row r="155" spans="1:30" ht="14.4" x14ac:dyDescent="0.3">
      <c r="A155" s="309"/>
      <c r="C155" s="612" t="s">
        <v>314</v>
      </c>
      <c r="D155" s="612"/>
      <c r="E155" s="612"/>
      <c r="F155" s="612"/>
      <c r="G155" s="612"/>
      <c r="H155" s="612"/>
      <c r="I155" s="612"/>
      <c r="J155" s="612"/>
      <c r="K155" s="612"/>
      <c r="L155" s="304"/>
      <c r="M155" s="304"/>
      <c r="N155" s="98"/>
      <c r="Y155" s="518" t="s">
        <v>173</v>
      </c>
      <c r="Z155" s="519">
        <v>-18.816896448586036</v>
      </c>
      <c r="AA155" s="519">
        <v>-19.70770189546451</v>
      </c>
      <c r="AB155" s="519">
        <v>-17.945345508567414</v>
      </c>
      <c r="AC155" s="519">
        <v>-14.294036445070574</v>
      </c>
      <c r="AD155" s="519">
        <v>-13.586426453971539</v>
      </c>
    </row>
    <row r="156" spans="1:30" ht="14.4" x14ac:dyDescent="0.3">
      <c r="A156" s="309"/>
      <c r="C156" s="612"/>
      <c r="D156" s="612"/>
      <c r="E156" s="612"/>
      <c r="F156" s="612"/>
      <c r="G156" s="612"/>
      <c r="H156" s="612"/>
      <c r="I156" s="612"/>
      <c r="J156" s="612"/>
      <c r="K156" s="612"/>
      <c r="L156" s="304"/>
      <c r="M156" s="304"/>
      <c r="N156" s="98"/>
      <c r="Y156" s="518" t="s">
        <v>173</v>
      </c>
      <c r="Z156" s="519">
        <v>-18.138143396268266</v>
      </c>
      <c r="AA156" s="519">
        <v>-19.726346234455605</v>
      </c>
      <c r="AB156" s="519">
        <v>-17.945345508567414</v>
      </c>
      <c r="AC156" s="519">
        <v>-12.047460794253212</v>
      </c>
      <c r="AD156" s="519">
        <v>-13.185000958751845</v>
      </c>
    </row>
    <row r="157" spans="1:30" ht="14.4" x14ac:dyDescent="0.3">
      <c r="A157" s="309"/>
      <c r="C157" s="612" t="s">
        <v>315</v>
      </c>
      <c r="D157" s="612"/>
      <c r="E157" s="612"/>
      <c r="F157" s="612"/>
      <c r="G157" s="612"/>
      <c r="H157" s="612"/>
      <c r="I157" s="612"/>
      <c r="J157" s="612"/>
      <c r="K157" s="612"/>
      <c r="L157" s="304"/>
      <c r="M157" s="101"/>
      <c r="N157" s="98"/>
      <c r="Y157" s="518" t="s">
        <v>173</v>
      </c>
      <c r="Z157" s="519">
        <v>-16.914509381995394</v>
      </c>
      <c r="AA157" s="519">
        <v>-19.805775732802971</v>
      </c>
      <c r="AB157" s="519">
        <v>-17.945345508567414</v>
      </c>
      <c r="AC157" s="519">
        <v>-9.4164605772485714</v>
      </c>
      <c r="AD157" s="519">
        <v>-12.942452888525887</v>
      </c>
    </row>
    <row r="158" spans="1:30" ht="14.4" x14ac:dyDescent="0.3">
      <c r="A158" s="309"/>
      <c r="C158" s="612"/>
      <c r="D158" s="612"/>
      <c r="E158" s="612"/>
      <c r="F158" s="612"/>
      <c r="G158" s="612"/>
      <c r="H158" s="612"/>
      <c r="I158" s="612"/>
      <c r="J158" s="612"/>
      <c r="K158" s="612"/>
      <c r="L158" s="304"/>
      <c r="M158" s="101"/>
      <c r="N158" s="98"/>
      <c r="Y158" s="518" t="s">
        <v>173</v>
      </c>
      <c r="Z158" s="519">
        <v>-21.117596340819627</v>
      </c>
      <c r="AA158" s="519">
        <v>-20.270449599671363</v>
      </c>
      <c r="AB158" s="519">
        <v>-17.945345508567414</v>
      </c>
      <c r="AC158" s="519">
        <v>-11.485356681685261</v>
      </c>
      <c r="AD158" s="519">
        <v>-12.854297017973275</v>
      </c>
    </row>
    <row r="159" spans="1:30" x14ac:dyDescent="0.3">
      <c r="A159" s="309"/>
      <c r="C159" s="281"/>
      <c r="D159" s="309"/>
      <c r="J159" s="29"/>
      <c r="M159" s="29"/>
      <c r="N159" s="29"/>
      <c r="Y159" s="518" t="s">
        <v>173</v>
      </c>
      <c r="Z159" s="519">
        <v>-24.976967871800614</v>
      </c>
      <c r="AA159" s="519">
        <v>-20.329482208087054</v>
      </c>
      <c r="AB159" s="519">
        <v>-17.945345508567414</v>
      </c>
      <c r="AC159" s="519">
        <v>-18.272262093421816</v>
      </c>
      <c r="AD159" s="519">
        <v>-12.35122321613504</v>
      </c>
    </row>
    <row r="160" spans="1:30" x14ac:dyDescent="0.3">
      <c r="A160" s="309"/>
      <c r="C160" s="309"/>
      <c r="D160" s="309"/>
      <c r="Y160" s="518">
        <v>43983</v>
      </c>
      <c r="Z160" s="519">
        <v>-21.574154024854561</v>
      </c>
      <c r="AA160" s="519">
        <v>-20.293979878944604</v>
      </c>
      <c r="AB160" s="519">
        <v>-17.945345508567414</v>
      </c>
      <c r="AC160" s="519">
        <v>-14.220876451527047</v>
      </c>
      <c r="AD160" s="519">
        <v>-12.262679272491605</v>
      </c>
    </row>
    <row r="161" spans="1:30" x14ac:dyDescent="0.3">
      <c r="A161" s="309"/>
      <c r="C161" s="309"/>
      <c r="D161" s="309"/>
      <c r="Y161" s="518" t="s">
        <v>173</v>
      </c>
      <c r="Z161" s="519">
        <v>-20.354879733375046</v>
      </c>
      <c r="AA161" s="519">
        <v>-20.008326616472118</v>
      </c>
      <c r="AB161" s="519">
        <v>-17.945345508567414</v>
      </c>
      <c r="AC161" s="519">
        <v>-10.24362608260644</v>
      </c>
      <c r="AD161" s="519">
        <v>-12.43279833391229</v>
      </c>
    </row>
    <row r="162" spans="1:30" ht="14.4" x14ac:dyDescent="0.3">
      <c r="A162" s="309"/>
      <c r="C162" s="611"/>
      <c r="D162" s="611"/>
      <c r="E162" s="611"/>
      <c r="F162" s="611"/>
      <c r="G162" s="611"/>
      <c r="H162" s="611"/>
      <c r="I162" s="611"/>
      <c r="J162" s="611"/>
      <c r="K162" s="611"/>
      <c r="L162" s="611"/>
      <c r="M162" s="611"/>
      <c r="N162" s="611"/>
      <c r="Y162" s="518" t="s">
        <v>173</v>
      </c>
      <c r="Z162" s="519">
        <v>-19.230124707495868</v>
      </c>
      <c r="AA162" s="519">
        <v>-19.923466642982067</v>
      </c>
      <c r="AB162" s="519">
        <v>-17.945345508567414</v>
      </c>
      <c r="AC162" s="519">
        <v>-10.772519832202931</v>
      </c>
      <c r="AD162" s="519">
        <v>-12.828117049322206</v>
      </c>
    </row>
    <row r="163" spans="1:30" ht="14.4" x14ac:dyDescent="0.3">
      <c r="A163" s="309"/>
      <c r="C163" s="611"/>
      <c r="D163" s="611"/>
      <c r="E163" s="611"/>
      <c r="F163" s="611"/>
      <c r="G163" s="611"/>
      <c r="H163" s="611"/>
      <c r="I163" s="611"/>
      <c r="J163" s="611"/>
      <c r="K163" s="611"/>
      <c r="L163" s="611"/>
      <c r="M163" s="611"/>
      <c r="N163" s="611"/>
      <c r="Y163" s="518" t="s">
        <v>173</v>
      </c>
      <c r="Z163" s="519">
        <v>-17.889627092271116</v>
      </c>
      <c r="AA163" s="519">
        <v>-19.32422531602251</v>
      </c>
      <c r="AB163" s="519">
        <v>-17.945345508567414</v>
      </c>
      <c r="AC163" s="519">
        <v>-11.427653188749161</v>
      </c>
      <c r="AD163" s="519">
        <v>-12.484283481229776</v>
      </c>
    </row>
    <row r="164" spans="1:30" x14ac:dyDescent="0.3">
      <c r="A164" s="309"/>
      <c r="Y164" s="518" t="s">
        <v>173</v>
      </c>
      <c r="Z164" s="519">
        <v>-14.914936544687988</v>
      </c>
      <c r="AA164" s="519">
        <v>-18.344613266256523</v>
      </c>
      <c r="AB164" s="519">
        <v>-17.945345508567414</v>
      </c>
      <c r="AC164" s="519">
        <v>-10.607294007193374</v>
      </c>
      <c r="AD164" s="519">
        <v>-11.898603925239978</v>
      </c>
    </row>
    <row r="165" spans="1:30" x14ac:dyDescent="0.3">
      <c r="A165" s="309"/>
      <c r="Y165" s="518" t="s">
        <v>173</v>
      </c>
      <c r="Z165" s="519">
        <v>-20.523576526389274</v>
      </c>
      <c r="AA165" s="519">
        <v>-16.610330961728629</v>
      </c>
      <c r="AB165" s="519">
        <v>-17.945345508567414</v>
      </c>
      <c r="AC165" s="519">
        <v>-14.252587689554673</v>
      </c>
      <c r="AD165" s="519">
        <v>-11.604276581722823</v>
      </c>
    </row>
    <row r="166" spans="1:30" x14ac:dyDescent="0.3">
      <c r="A166" s="309"/>
      <c r="Y166" s="518" t="s">
        <v>173</v>
      </c>
      <c r="Z166" s="519">
        <v>-20.782278583083709</v>
      </c>
      <c r="AA166" s="519">
        <v>-15.050073341887424</v>
      </c>
      <c r="AB166" s="519">
        <v>-17.945345508567414</v>
      </c>
      <c r="AC166" s="519">
        <v>-15.865427116774796</v>
      </c>
      <c r="AD166" s="519">
        <v>-11.076273792215758</v>
      </c>
    </row>
    <row r="167" spans="1:30" x14ac:dyDescent="0.3">
      <c r="A167" s="309"/>
      <c r="Y167" s="518" t="s">
        <v>173</v>
      </c>
      <c r="Z167" s="519">
        <v>-14.716869676492662</v>
      </c>
      <c r="AA167" s="519">
        <v>-16.138065732106735</v>
      </c>
      <c r="AB167" s="519">
        <v>-17.945345508567414</v>
      </c>
      <c r="AC167" s="519">
        <v>-10.121119559598469</v>
      </c>
      <c r="AD167" s="519">
        <v>-12.893134037308302</v>
      </c>
    </row>
    <row r="168" spans="1:30" x14ac:dyDescent="0.3">
      <c r="A168" s="309"/>
      <c r="Y168" s="518" t="s">
        <v>173</v>
      </c>
      <c r="Z168" s="519">
        <v>-8.2149036016797794</v>
      </c>
      <c r="AA168" s="519">
        <v>-16.719086842652569</v>
      </c>
      <c r="AB168" s="519">
        <v>-17.945345508567414</v>
      </c>
      <c r="AC168" s="519">
        <v>-8.1833346779863518</v>
      </c>
      <c r="AD168" s="519">
        <v>-14.002788922128957</v>
      </c>
    </row>
    <row r="169" spans="1:30" x14ac:dyDescent="0.3">
      <c r="A169" s="309"/>
      <c r="Y169" s="518" t="s">
        <v>173</v>
      </c>
      <c r="Z169" s="519">
        <v>-8.3083213686074409</v>
      </c>
      <c r="AA169" s="519">
        <v>-16.067274222865347</v>
      </c>
      <c r="AB169" s="519">
        <v>-17.945345508567414</v>
      </c>
      <c r="AC169" s="519">
        <v>-7.0765003056534823</v>
      </c>
      <c r="AD169" s="519">
        <v>-14.643280786343771</v>
      </c>
    </row>
    <row r="170" spans="1:30" x14ac:dyDescent="0.3">
      <c r="A170" s="309"/>
      <c r="Y170" s="518" t="s">
        <v>173</v>
      </c>
      <c r="Z170" s="519">
        <v>-25.505573823806298</v>
      </c>
      <c r="AA170" s="519">
        <v>-15.769246383675917</v>
      </c>
      <c r="AB170" s="519">
        <v>-17.945345508567414</v>
      </c>
      <c r="AC170" s="519">
        <v>-24.145674904396969</v>
      </c>
      <c r="AD170" s="519">
        <v>-15.003322913928731</v>
      </c>
    </row>
    <row r="171" spans="1:30" x14ac:dyDescent="0.3">
      <c r="A171" s="309"/>
      <c r="Y171" s="518" t="s">
        <v>173</v>
      </c>
      <c r="Z171" s="519">
        <v>-18.982084318508832</v>
      </c>
      <c r="AA171" s="519">
        <v>-15.439410262262827</v>
      </c>
      <c r="AB171" s="519">
        <v>-17.945345508567414</v>
      </c>
      <c r="AC171" s="519">
        <v>-18.374878200937957</v>
      </c>
      <c r="AD171" s="519">
        <v>-13.704247209835577</v>
      </c>
    </row>
    <row r="172" spans="1:30" x14ac:dyDescent="0.3">
      <c r="A172" s="309"/>
      <c r="Y172" s="518" t="s">
        <v>173</v>
      </c>
      <c r="Z172" s="519">
        <v>-15.960888187878716</v>
      </c>
      <c r="AA172" s="519">
        <v>-16.244310950137265</v>
      </c>
      <c r="AB172" s="519">
        <v>-17.945345508567414</v>
      </c>
      <c r="AC172" s="519">
        <v>-18.736030739058378</v>
      </c>
      <c r="AD172" s="519">
        <v>-14.046132710735964</v>
      </c>
    </row>
    <row r="173" spans="1:30" x14ac:dyDescent="0.3">
      <c r="A173" s="309"/>
      <c r="Y173" s="518" t="s">
        <v>173</v>
      </c>
      <c r="Z173" s="519">
        <v>-18.696083708757705</v>
      </c>
      <c r="AA173" s="519">
        <v>-17.419007061775201</v>
      </c>
      <c r="AB173" s="519">
        <v>-17.945345508567414</v>
      </c>
      <c r="AC173" s="519">
        <v>-18.385722009869511</v>
      </c>
      <c r="AD173" s="519">
        <v>-14.96154509469917</v>
      </c>
    </row>
    <row r="174" spans="1:30" x14ac:dyDescent="0.3">
      <c r="A174" s="309"/>
      <c r="Y174" s="518" t="s">
        <v>173</v>
      </c>
      <c r="Z174" s="519">
        <v>-12.408016826601022</v>
      </c>
      <c r="AA174" s="519">
        <v>-16.292371994574491</v>
      </c>
      <c r="AB174" s="519">
        <v>-17.945345508567414</v>
      </c>
      <c r="AC174" s="519">
        <v>-1.0275896309463945</v>
      </c>
      <c r="AD174" s="519">
        <v>-13.574297480760714</v>
      </c>
    </row>
    <row r="175" spans="1:30" x14ac:dyDescent="0.3">
      <c r="A175" s="309"/>
      <c r="Y175" s="518" t="s">
        <v>173</v>
      </c>
      <c r="Z175" s="519">
        <v>-13.849208416800838</v>
      </c>
      <c r="AA175" s="519">
        <v>-15.592674761160568</v>
      </c>
      <c r="AB175" s="519">
        <v>-17.945345508567414</v>
      </c>
      <c r="AC175" s="519">
        <v>-10.576533184289062</v>
      </c>
      <c r="AD175" s="519">
        <v>-12.411541472798316</v>
      </c>
    </row>
    <row r="176" spans="1:30" x14ac:dyDescent="0.3">
      <c r="A176" s="309"/>
      <c r="Y176" s="518" t="s">
        <v>173</v>
      </c>
      <c r="Z176" s="519">
        <v>-16.531194150072984</v>
      </c>
      <c r="AA176" s="519">
        <v>-15.150949745707141</v>
      </c>
      <c r="AB176" s="519">
        <v>-17.945345508567414</v>
      </c>
      <c r="AC176" s="519">
        <v>-13.484386993395916</v>
      </c>
      <c r="AD176" s="519">
        <v>-12.178026563698793</v>
      </c>
    </row>
    <row r="177" spans="1:30" x14ac:dyDescent="0.3">
      <c r="A177" s="309"/>
      <c r="Y177" s="518" t="s">
        <v>173</v>
      </c>
      <c r="Z177" s="519">
        <v>-17.619128353401344</v>
      </c>
      <c r="AA177" s="519">
        <v>-14.953787507790144</v>
      </c>
      <c r="AB177" s="519">
        <v>-17.945345508567414</v>
      </c>
      <c r="AC177" s="519">
        <v>-14.434941606827778</v>
      </c>
      <c r="AD177" s="519">
        <v>-12.090101868574305</v>
      </c>
    </row>
    <row r="178" spans="1:30" x14ac:dyDescent="0.3">
      <c r="A178" s="309"/>
      <c r="Y178" s="518" t="s">
        <v>173</v>
      </c>
      <c r="Z178" s="519">
        <v>-14.084203684611349</v>
      </c>
      <c r="AA178" s="519">
        <v>-15.493329805844699</v>
      </c>
      <c r="AB178" s="519">
        <v>-17.945345508567414</v>
      </c>
      <c r="AC178" s="519">
        <v>-10.235586145201168</v>
      </c>
      <c r="AD178" s="519">
        <v>-13.729625149465019</v>
      </c>
    </row>
    <row r="179" spans="1:30" x14ac:dyDescent="0.3">
      <c r="A179" s="309"/>
      <c r="Y179" s="518" t="s">
        <v>173</v>
      </c>
      <c r="Z179" s="519">
        <v>-12.868813079704751</v>
      </c>
      <c r="AA179" s="519">
        <v>-16.111345521849692</v>
      </c>
      <c r="AB179" s="519">
        <v>-17.945345508567414</v>
      </c>
      <c r="AC179" s="519">
        <v>-17.101426375361726</v>
      </c>
      <c r="AD179" s="519">
        <v>-13.94273278624072</v>
      </c>
    </row>
    <row r="180" spans="1:30" x14ac:dyDescent="0.3">
      <c r="A180" s="309"/>
      <c r="Y180" s="518" t="s">
        <v>173</v>
      </c>
      <c r="Z180" s="519">
        <v>-17.315948043338725</v>
      </c>
      <c r="AA180" s="519">
        <v>-15.412681121060652</v>
      </c>
      <c r="AB180" s="519">
        <v>-17.945345508567414</v>
      </c>
      <c r="AC180" s="519">
        <v>-17.770249143998086</v>
      </c>
      <c r="AD180" s="519">
        <v>-13.566702754304925</v>
      </c>
    </row>
    <row r="181" spans="1:30" x14ac:dyDescent="0.3">
      <c r="A181" s="309"/>
      <c r="Y181" s="518" t="s">
        <v>173</v>
      </c>
      <c r="Z181" s="519">
        <v>-16.184812912982913</v>
      </c>
      <c r="AA181" s="519">
        <v>-14.827444515919506</v>
      </c>
      <c r="AB181" s="519">
        <v>-17.945345508567414</v>
      </c>
      <c r="AC181" s="519">
        <v>-12.504252597181392</v>
      </c>
      <c r="AD181" s="519">
        <v>-13.292128763358633</v>
      </c>
    </row>
    <row r="182" spans="1:30" x14ac:dyDescent="0.3">
      <c r="A182" s="309"/>
      <c r="Y182" s="518" t="s">
        <v>173</v>
      </c>
      <c r="Z182" s="519">
        <v>-18.17531842883578</v>
      </c>
      <c r="AA182" s="519">
        <v>-14.691536429541888</v>
      </c>
      <c r="AB182" s="519">
        <v>-17.945345508567414</v>
      </c>
      <c r="AC182" s="519">
        <v>-12.06828664171897</v>
      </c>
      <c r="AD182" s="519">
        <v>-13.180002701807888</v>
      </c>
    </row>
    <row r="183" spans="1:30" x14ac:dyDescent="0.3">
      <c r="A183" s="309"/>
      <c r="Y183" s="518" t="s">
        <v>173</v>
      </c>
      <c r="Z183" s="519">
        <v>-11.640543344549696</v>
      </c>
      <c r="AA183" s="519">
        <v>-15.577912148647657</v>
      </c>
      <c r="AB183" s="519">
        <v>-17.945345508567414</v>
      </c>
      <c r="AC183" s="519">
        <v>-10.852176769845357</v>
      </c>
      <c r="AD183" s="519">
        <v>-12.878989929089531</v>
      </c>
    </row>
    <row r="184" spans="1:30" x14ac:dyDescent="0.3">
      <c r="A184" s="309"/>
      <c r="Y184" s="518" t="s">
        <v>173</v>
      </c>
      <c r="Z184" s="519">
        <v>-13.522472117413312</v>
      </c>
      <c r="AA184" s="519">
        <v>-15.916003805642251</v>
      </c>
      <c r="AB184" s="519">
        <v>-17.945345508567414</v>
      </c>
      <c r="AC184" s="519">
        <v>-12.512923670203733</v>
      </c>
      <c r="AD184" s="519">
        <v>-12.294534008318193</v>
      </c>
    </row>
    <row r="185" spans="1:30" x14ac:dyDescent="0.3">
      <c r="A185" s="309"/>
      <c r="Y185" s="518" t="s">
        <v>173</v>
      </c>
      <c r="Z185" s="519">
        <v>-13.132847079968034</v>
      </c>
      <c r="AA185" s="519">
        <v>-15.817556680659635</v>
      </c>
      <c r="AB185" s="519">
        <v>-17.945345508567414</v>
      </c>
      <c r="AC185" s="519">
        <v>-9.4507037143459485</v>
      </c>
      <c r="AD185" s="519">
        <v>-11.874302694516034</v>
      </c>
    </row>
    <row r="186" spans="1:30" x14ac:dyDescent="0.3">
      <c r="A186" s="309"/>
      <c r="Y186" s="518" t="s">
        <v>173</v>
      </c>
      <c r="Z186" s="519">
        <v>-19.073443113445133</v>
      </c>
      <c r="AA186" s="519">
        <v>-15.40568784137824</v>
      </c>
      <c r="AB186" s="519">
        <v>-17.945345508567414</v>
      </c>
      <c r="AC186" s="519">
        <v>-14.994336966333236</v>
      </c>
      <c r="AD186" s="519">
        <v>-11.086072851390712</v>
      </c>
    </row>
    <row r="187" spans="1:30" x14ac:dyDescent="0.3">
      <c r="A187" s="309"/>
      <c r="Y187" s="518" t="s">
        <v>173</v>
      </c>
      <c r="Z187" s="519">
        <v>-19.682589642300893</v>
      </c>
      <c r="AA187" s="519">
        <v>-15.566227864288411</v>
      </c>
      <c r="AB187" s="519">
        <v>-17.945345508567414</v>
      </c>
      <c r="AC187" s="519">
        <v>-13.679057698598712</v>
      </c>
      <c r="AD187" s="519">
        <v>-10.5523039098151</v>
      </c>
    </row>
    <row r="188" spans="1:30" x14ac:dyDescent="0.3">
      <c r="A188" s="309"/>
      <c r="Y188" s="518" t="s">
        <v>173</v>
      </c>
      <c r="Z188" s="519">
        <v>-15.495683038104584</v>
      </c>
      <c r="AA188" s="519">
        <v>-15.579317557681595</v>
      </c>
      <c r="AB188" s="519">
        <v>-17.945345508567414</v>
      </c>
      <c r="AC188" s="519">
        <v>-9.5626334005662841</v>
      </c>
      <c r="AD188" s="519">
        <v>-10.128898258702611</v>
      </c>
    </row>
    <row r="189" spans="1:30" x14ac:dyDescent="0.3">
      <c r="A189" s="309"/>
      <c r="Y189" s="518" t="s">
        <v>173</v>
      </c>
      <c r="Z189" s="519">
        <v>-15.292236553866022</v>
      </c>
      <c r="AA189" s="519">
        <v>-15.214748210586359</v>
      </c>
      <c r="AB189" s="519">
        <v>-17.945345508567414</v>
      </c>
      <c r="AC189" s="519">
        <v>-6.5506777398417171</v>
      </c>
      <c r="AD189" s="519">
        <v>-9.7630905282454474</v>
      </c>
    </row>
    <row r="190" spans="1:30" x14ac:dyDescent="0.3">
      <c r="A190" s="309"/>
      <c r="Y190" s="518">
        <v>44013</v>
      </c>
      <c r="Z190" s="519">
        <v>-12.764323504920897</v>
      </c>
      <c r="AA190" s="519">
        <v>-14.68604424682532</v>
      </c>
      <c r="AB190" s="519">
        <v>-6.3388432515668569</v>
      </c>
      <c r="AC190" s="519">
        <v>-7.1157941788160741</v>
      </c>
      <c r="AD190" s="519">
        <v>-9.3710019682870414</v>
      </c>
    </row>
    <row r="191" spans="1:30" x14ac:dyDescent="0.3">
      <c r="A191" s="309"/>
      <c r="Y191" s="518" t="s">
        <v>173</v>
      </c>
      <c r="Z191" s="519">
        <v>-13.614099971165606</v>
      </c>
      <c r="AA191" s="519">
        <v>-14.13527755572275</v>
      </c>
      <c r="AB191" s="519">
        <v>-6.3388432515668569</v>
      </c>
      <c r="AC191" s="519">
        <v>-9.5490841124163097</v>
      </c>
      <c r="AD191" s="519">
        <v>-9.2493223027321765</v>
      </c>
    </row>
    <row r="192" spans="1:30" x14ac:dyDescent="0.3">
      <c r="A192" s="309"/>
      <c r="Y192" s="518" t="s">
        <v>173</v>
      </c>
      <c r="Z192" s="519">
        <v>-10.58086165030139</v>
      </c>
      <c r="AA192" s="519">
        <v>-13.254130409330857</v>
      </c>
      <c r="AB192" s="519">
        <v>-6.3388432515668569</v>
      </c>
      <c r="AC192" s="519">
        <v>-6.8900496011458046</v>
      </c>
      <c r="AD192" s="519">
        <v>-8.9752238400344826</v>
      </c>
    </row>
    <row r="193" spans="1:30" x14ac:dyDescent="0.3">
      <c r="A193" s="309"/>
      <c r="Y193" s="518" t="s">
        <v>173</v>
      </c>
      <c r="Z193" s="519">
        <v>-15.372515367117851</v>
      </c>
      <c r="AA193" s="519">
        <v>-12.365298368443124</v>
      </c>
      <c r="AB193" s="519">
        <v>-6.3388432515668569</v>
      </c>
      <c r="AC193" s="519">
        <v>-12.249717046624383</v>
      </c>
      <c r="AD193" s="519">
        <v>-8.5006499650826157</v>
      </c>
    </row>
    <row r="194" spans="1:30" x14ac:dyDescent="0.3">
      <c r="A194" s="309"/>
      <c r="Y194" s="518" t="s">
        <v>173</v>
      </c>
      <c r="Z194" s="519">
        <v>-15.827222804582883</v>
      </c>
      <c r="AA194" s="519">
        <v>-11.777708717279774</v>
      </c>
      <c r="AB194" s="519">
        <v>-6.3388432515668569</v>
      </c>
      <c r="AC194" s="519">
        <v>-12.827300039714657</v>
      </c>
      <c r="AD194" s="519">
        <v>-7.8524229705491804</v>
      </c>
    </row>
    <row r="195" spans="1:30" x14ac:dyDescent="0.3">
      <c r="A195" s="309"/>
      <c r="Y195" s="518" t="s">
        <v>173</v>
      </c>
      <c r="Z195" s="519">
        <v>-9.3276530133613367</v>
      </c>
      <c r="AA195" s="519">
        <v>-11.340688902020307</v>
      </c>
      <c r="AB195" s="519">
        <v>-6.3388432515668569</v>
      </c>
      <c r="AC195" s="519">
        <v>-7.6439441616824269</v>
      </c>
      <c r="AD195" s="519">
        <v>-7.0616255696350994</v>
      </c>
    </row>
    <row r="196" spans="1:30" x14ac:dyDescent="0.3">
      <c r="A196" s="309"/>
      <c r="Y196" s="518" t="s">
        <v>173</v>
      </c>
      <c r="Z196" s="519">
        <v>-9.0704122676519052</v>
      </c>
      <c r="AA196" s="519">
        <v>-11.327465004851387</v>
      </c>
      <c r="AB196" s="519">
        <v>-6.3388432515668569</v>
      </c>
      <c r="AC196" s="519">
        <v>-3.2286606151786543</v>
      </c>
      <c r="AD196" s="519">
        <v>-6.8183495631115409</v>
      </c>
    </row>
    <row r="197" spans="1:30" x14ac:dyDescent="0.3">
      <c r="A197" s="309"/>
      <c r="Y197" s="518" t="s">
        <v>173</v>
      </c>
      <c r="Z197" s="519">
        <v>-8.6511959467774453</v>
      </c>
      <c r="AA197" s="519">
        <v>-11.148345165414527</v>
      </c>
      <c r="AB197" s="519">
        <v>-6.3388432515668569</v>
      </c>
      <c r="AC197" s="519">
        <v>-2.5782052170820293</v>
      </c>
      <c r="AD197" s="519">
        <v>-6.5199865196493771</v>
      </c>
    </row>
    <row r="198" spans="1:30" x14ac:dyDescent="0.3">
      <c r="A198" s="309"/>
      <c r="Y198" s="518" t="s">
        <v>173</v>
      </c>
      <c r="Z198" s="519">
        <v>-10.554961264349346</v>
      </c>
      <c r="AA198" s="519">
        <v>-11.232225620074216</v>
      </c>
      <c r="AB198" s="519">
        <v>-6.3388432515668569</v>
      </c>
      <c r="AC198" s="519">
        <v>-4.0135023060177417</v>
      </c>
      <c r="AD198" s="519">
        <v>-6.6011468600492691</v>
      </c>
    </row>
    <row r="199" spans="1:30" x14ac:dyDescent="0.3">
      <c r="A199" s="309"/>
      <c r="Y199" s="518" t="s">
        <v>173</v>
      </c>
      <c r="Z199" s="519">
        <v>-10.48829437011894</v>
      </c>
      <c r="AA199" s="519">
        <v>-11.255062594371859</v>
      </c>
      <c r="AB199" s="519">
        <v>-6.3388432515668569</v>
      </c>
      <c r="AC199" s="519">
        <v>-5.1871175554808957</v>
      </c>
      <c r="AD199" s="519">
        <v>-6.6489489484821576</v>
      </c>
    </row>
    <row r="200" spans="1:30" x14ac:dyDescent="0.3">
      <c r="A200" s="309"/>
      <c r="Y200" s="518" t="s">
        <v>173</v>
      </c>
      <c r="Z200" s="519">
        <v>-14.118676491059841</v>
      </c>
      <c r="AA200" s="519">
        <v>-11.037457550342456</v>
      </c>
      <c r="AB200" s="519">
        <v>-6.3388432515668569</v>
      </c>
      <c r="AC200" s="519">
        <v>-10.161175742389233</v>
      </c>
      <c r="AD200" s="519">
        <v>-6.8942353402605177</v>
      </c>
    </row>
    <row r="201" spans="1:30" x14ac:dyDescent="0.3">
      <c r="A201" s="309"/>
      <c r="Y201" s="518" t="s">
        <v>173</v>
      </c>
      <c r="Z201" s="519">
        <v>-16.414385987200692</v>
      </c>
      <c r="AA201" s="519">
        <v>-10.930756996139914</v>
      </c>
      <c r="AB201" s="519">
        <v>-6.3388432515668569</v>
      </c>
      <c r="AC201" s="519">
        <v>-13.395422422513903</v>
      </c>
      <c r="AD201" s="519">
        <v>-6.9031197205866208</v>
      </c>
    </row>
    <row r="202" spans="1:30" x14ac:dyDescent="0.3">
      <c r="A202" s="309"/>
      <c r="Y202" s="518" t="s">
        <v>173</v>
      </c>
      <c r="Z202" s="519">
        <v>-9.4875118334448434</v>
      </c>
      <c r="AA202" s="519">
        <v>-10.540007429558345</v>
      </c>
      <c r="AB202" s="519">
        <v>-6.3388432515668569</v>
      </c>
      <c r="AC202" s="519">
        <v>-7.9785587807126461</v>
      </c>
      <c r="AD202" s="519">
        <v>-6.7390693858335107</v>
      </c>
    </row>
    <row r="203" spans="1:30" x14ac:dyDescent="0.3">
      <c r="A203" s="309"/>
      <c r="Y203" s="518" t="s">
        <v>173</v>
      </c>
      <c r="Z203" s="519">
        <v>-7.5471769594460945</v>
      </c>
      <c r="AA203" s="519">
        <v>-9.7653381119132092</v>
      </c>
      <c r="AB203" s="519">
        <v>-6.3388432515668569</v>
      </c>
      <c r="AC203" s="519">
        <v>-4.9456653576271776</v>
      </c>
      <c r="AD203" s="519">
        <v>-6.5229589292314971</v>
      </c>
    </row>
    <row r="204" spans="1:30" x14ac:dyDescent="0.3">
      <c r="A204" s="309"/>
      <c r="Y204" s="518" t="s">
        <v>173</v>
      </c>
      <c r="Z204" s="519">
        <v>-7.9042920673596502</v>
      </c>
      <c r="AA204" s="519">
        <v>-9.1362396744740302</v>
      </c>
      <c r="AB204" s="519">
        <v>-6.3388432515668569</v>
      </c>
      <c r="AC204" s="519">
        <v>-2.6403958793647462</v>
      </c>
      <c r="AD204" s="519">
        <v>-5.9805632361933396</v>
      </c>
    </row>
    <row r="205" spans="1:30" x14ac:dyDescent="0.3">
      <c r="A205" s="309"/>
      <c r="Y205" s="518" t="s">
        <v>173</v>
      </c>
      <c r="Z205" s="519">
        <v>-7.819714298278365</v>
      </c>
      <c r="AA205" s="519">
        <v>-8.6998094082567281</v>
      </c>
      <c r="AB205" s="519">
        <v>-6.3388432515668569</v>
      </c>
      <c r="AC205" s="519">
        <v>-2.8651499627459742</v>
      </c>
      <c r="AD205" s="519">
        <v>-5.3697478749361052</v>
      </c>
    </row>
    <row r="206" spans="1:30" x14ac:dyDescent="0.3">
      <c r="A206" s="309"/>
      <c r="Y206" s="518" t="s">
        <v>173</v>
      </c>
      <c r="Z206" s="519">
        <v>-5.0656091466029878</v>
      </c>
      <c r="AA206" s="519">
        <v>-8.4402238955037969</v>
      </c>
      <c r="AB206" s="519">
        <v>-6.3388432515668569</v>
      </c>
      <c r="AC206" s="519">
        <v>-3.6743443592667973</v>
      </c>
      <c r="AD206" s="519">
        <v>-4.9922385203675805</v>
      </c>
    </row>
    <row r="207" spans="1:30" x14ac:dyDescent="0.3">
      <c r="A207" s="309"/>
      <c r="Y207" s="518" t="s">
        <v>173</v>
      </c>
      <c r="Z207" s="519">
        <v>-9.7149874289855767</v>
      </c>
      <c r="AA207" s="519">
        <v>-8.2686141477437154</v>
      </c>
      <c r="AB207" s="519">
        <v>-6.3388432515668569</v>
      </c>
      <c r="AC207" s="519">
        <v>-6.3644058911221322</v>
      </c>
      <c r="AD207" s="519">
        <v>-4.5162248116971426</v>
      </c>
    </row>
    <row r="208" spans="1:30" x14ac:dyDescent="0.3">
      <c r="A208" s="309"/>
      <c r="Y208" s="518" t="s">
        <v>173</v>
      </c>
      <c r="Z208" s="519">
        <v>-13.359374123679581</v>
      </c>
      <c r="AA208" s="519">
        <v>-8.4500794272562167</v>
      </c>
      <c r="AB208" s="519">
        <v>-6.3388432515668569</v>
      </c>
      <c r="AC208" s="519">
        <v>-9.1197148937132653</v>
      </c>
      <c r="AD208" s="519">
        <v>-4.3408633385135413</v>
      </c>
    </row>
    <row r="209" spans="1:30" x14ac:dyDescent="0.3">
      <c r="A209" s="309"/>
      <c r="Y209" s="518" t="s">
        <v>173</v>
      </c>
      <c r="Z209" s="519">
        <v>-7.6704132441743367</v>
      </c>
      <c r="AA209" s="519">
        <v>-8.4871383620970704</v>
      </c>
      <c r="AB209" s="519">
        <v>-6.3388432515668569</v>
      </c>
      <c r="AC209" s="519">
        <v>-5.3359932987329728</v>
      </c>
      <c r="AD209" s="519">
        <v>-4.0348007509372161</v>
      </c>
    </row>
    <row r="210" spans="1:30" x14ac:dyDescent="0.3">
      <c r="A210" s="309"/>
      <c r="Y210" s="518" t="s">
        <v>173</v>
      </c>
      <c r="Z210" s="519">
        <v>-6.3459087251255202</v>
      </c>
      <c r="AA210" s="519">
        <v>-9.0191479376662809</v>
      </c>
      <c r="AB210" s="519">
        <v>-6.3388432515668569</v>
      </c>
      <c r="AC210" s="519">
        <v>-1.6135693969341105</v>
      </c>
      <c r="AD210" s="519">
        <v>-4.0291786521685111</v>
      </c>
    </row>
    <row r="211" spans="1:30" x14ac:dyDescent="0.3">
      <c r="A211" s="309"/>
      <c r="Y211" s="518" t="s">
        <v>173</v>
      </c>
      <c r="Z211" s="519">
        <v>-9.1745490239471561</v>
      </c>
      <c r="AA211" s="519">
        <v>-9.2517877181297745</v>
      </c>
      <c r="AB211" s="519">
        <v>-6.3388432515668569</v>
      </c>
      <c r="AC211" s="519">
        <v>-1.4128655670795354</v>
      </c>
      <c r="AD211" s="519">
        <v>-4.0170981540755104</v>
      </c>
    </row>
    <row r="212" spans="1:30" x14ac:dyDescent="0.3">
      <c r="A212" s="309"/>
      <c r="Y212" s="518" t="s">
        <v>173</v>
      </c>
      <c r="Z212" s="519">
        <v>-8.0791268421643387</v>
      </c>
      <c r="AA212" s="519">
        <v>-9.2074971335782418</v>
      </c>
      <c r="AB212" s="519">
        <v>-6.3388432515668569</v>
      </c>
      <c r="AC212" s="519">
        <v>-0.72271184971170044</v>
      </c>
      <c r="AD212" s="519">
        <v>-4.2138255870362729</v>
      </c>
    </row>
    <row r="213" spans="1:30" x14ac:dyDescent="0.3">
      <c r="A213" s="309"/>
      <c r="Y213" s="518" t="s">
        <v>173</v>
      </c>
      <c r="Z213" s="519">
        <v>-8.7896761755874522</v>
      </c>
      <c r="AA213" s="519">
        <v>-9.1705712017927929</v>
      </c>
      <c r="AB213" s="519">
        <v>-6.3388432515668569</v>
      </c>
      <c r="AC213" s="519">
        <v>-3.6349896678858613</v>
      </c>
      <c r="AD213" s="519">
        <v>-4.226005757310288</v>
      </c>
    </row>
    <row r="214" spans="1:30" x14ac:dyDescent="0.3">
      <c r="A214" s="309"/>
      <c r="Y214" s="518" t="s">
        <v>173</v>
      </c>
      <c r="Z214" s="519">
        <v>-11.343465892230034</v>
      </c>
      <c r="AA214" s="519">
        <v>-9.3466051413566742</v>
      </c>
      <c r="AB214" s="519">
        <v>-6.3388432515668569</v>
      </c>
      <c r="AC214" s="519">
        <v>-6.2798424044711254</v>
      </c>
      <c r="AD214" s="519">
        <v>-5.0144244446305901</v>
      </c>
    </row>
    <row r="215" spans="1:30" x14ac:dyDescent="0.3">
      <c r="A215" s="309"/>
      <c r="Y215" s="518" t="s">
        <v>173</v>
      </c>
      <c r="Z215" s="519">
        <v>-13.049340031818852</v>
      </c>
      <c r="AA215" s="519">
        <v>-9.0291091094227767</v>
      </c>
      <c r="AB215" s="519">
        <v>-6.3388432515668569</v>
      </c>
      <c r="AC215" s="519">
        <v>-10.496806924438602</v>
      </c>
      <c r="AD215" s="519">
        <v>-5.8076043065590426</v>
      </c>
    </row>
    <row r="216" spans="1:30" x14ac:dyDescent="0.3">
      <c r="A216" s="309"/>
      <c r="Y216" s="518" t="s">
        <v>173</v>
      </c>
      <c r="Z216" s="519">
        <v>-7.4119317216761935</v>
      </c>
      <c r="AA216" s="519">
        <v>-8.7066085590836035</v>
      </c>
      <c r="AB216" s="519">
        <v>-6.3388432515668569</v>
      </c>
      <c r="AC216" s="519">
        <v>-5.42125449065108</v>
      </c>
      <c r="AD216" s="519">
        <v>-6.1167289665535094</v>
      </c>
    </row>
    <row r="217" spans="1:30" x14ac:dyDescent="0.3">
      <c r="A217" s="309"/>
      <c r="Y217" s="518" t="s">
        <v>173</v>
      </c>
      <c r="Z217" s="519">
        <v>-7.5781463020726907</v>
      </c>
      <c r="AA217" s="519">
        <v>-8.6850672224214751</v>
      </c>
      <c r="AB217" s="519">
        <v>-6.3388432515668569</v>
      </c>
      <c r="AC217" s="519">
        <v>-7.132500208176225</v>
      </c>
      <c r="AD217" s="519">
        <v>-6.1270985619063936</v>
      </c>
    </row>
    <row r="218" spans="1:30" x14ac:dyDescent="0.3">
      <c r="A218" s="309"/>
      <c r="Y218" s="518" t="s">
        <v>173</v>
      </c>
      <c r="Z218" s="519">
        <v>-6.9520768004098779</v>
      </c>
      <c r="AA218" s="519">
        <v>-8.416859969787911</v>
      </c>
      <c r="AB218" s="519">
        <v>-6.3388432515668569</v>
      </c>
      <c r="AC218" s="519">
        <v>-6.9651246005787044</v>
      </c>
      <c r="AD218" s="519">
        <v>-5.9096593343371939</v>
      </c>
    </row>
    <row r="219" spans="1:30" x14ac:dyDescent="0.3">
      <c r="A219" s="309"/>
      <c r="Y219" s="518" t="s">
        <v>173</v>
      </c>
      <c r="Z219" s="519">
        <v>-5.8216229897901375</v>
      </c>
      <c r="AA219" s="519">
        <v>-8.2795008165488913</v>
      </c>
      <c r="AB219" s="519">
        <v>-6.3388432515668569</v>
      </c>
      <c r="AC219" s="519">
        <v>-2.8865844696729681</v>
      </c>
      <c r="AD219" s="519">
        <v>-5.1825706396174747</v>
      </c>
    </row>
    <row r="220" spans="1:30" x14ac:dyDescent="0.3">
      <c r="A220" s="309"/>
      <c r="Y220" s="518" t="s">
        <v>173</v>
      </c>
      <c r="Z220" s="519">
        <v>-8.6388868189525372</v>
      </c>
      <c r="AA220" s="519">
        <v>-8.3839563004402287</v>
      </c>
      <c r="AB220" s="519">
        <v>-6.3388432515668569</v>
      </c>
      <c r="AC220" s="519">
        <v>-3.7075768353560505</v>
      </c>
      <c r="AD220" s="519">
        <v>-5.0297186443710604</v>
      </c>
    </row>
    <row r="221" spans="1:30" x14ac:dyDescent="0.3">
      <c r="A221" s="309"/>
      <c r="Y221" s="518">
        <v>44044</v>
      </c>
      <c r="Z221" s="519">
        <v>-9.4660151237950867</v>
      </c>
      <c r="AA221" s="519">
        <v>-8.5538475525903959</v>
      </c>
      <c r="AB221" s="519">
        <v>-6.3388432515668569</v>
      </c>
      <c r="AC221" s="519">
        <v>-4.7577678114867297</v>
      </c>
      <c r="AD221" s="519">
        <v>-4.1981580083744916</v>
      </c>
    </row>
    <row r="222" spans="1:30" x14ac:dyDescent="0.3">
      <c r="A222" s="309"/>
      <c r="Y222" s="518" t="s">
        <v>173</v>
      </c>
      <c r="Z222" s="519">
        <v>-12.08782595914572</v>
      </c>
      <c r="AA222" s="519">
        <v>-8.4803234186705065</v>
      </c>
      <c r="AB222" s="519">
        <v>-6.3388432515668569</v>
      </c>
      <c r="AC222" s="519">
        <v>-5.4071860614005658</v>
      </c>
      <c r="AD222" s="519">
        <v>-3.7836840205598889</v>
      </c>
    </row>
    <row r="223" spans="1:30" x14ac:dyDescent="0.3">
      <c r="A223" s="309"/>
      <c r="Y223" s="518" t="s">
        <v>173</v>
      </c>
      <c r="Z223" s="519">
        <v>-8.1431201089155447</v>
      </c>
      <c r="AA223" s="519">
        <v>-8.6282823524561341</v>
      </c>
      <c r="AB223" s="519">
        <v>-6.3388432515668569</v>
      </c>
      <c r="AC223" s="519">
        <v>-4.3512905239261812</v>
      </c>
      <c r="AD223" s="519">
        <v>-3.4010455246207676</v>
      </c>
    </row>
    <row r="224" spans="1:30" x14ac:dyDescent="0.3">
      <c r="A224" s="309"/>
      <c r="Y224" s="518" t="s">
        <v>173</v>
      </c>
      <c r="Z224" s="519">
        <v>-8.76738506712387</v>
      </c>
      <c r="AA224" s="519">
        <v>-8.6886461766764747</v>
      </c>
      <c r="AB224" s="519">
        <v>-6.3388432515668569</v>
      </c>
      <c r="AC224" s="519">
        <v>-1.3115757562002415</v>
      </c>
      <c r="AD224" s="519">
        <v>-2.7555596174652357</v>
      </c>
    </row>
    <row r="225" spans="1:30" x14ac:dyDescent="0.3">
      <c r="A225" s="309"/>
      <c r="Y225" s="518" t="s">
        <v>173</v>
      </c>
      <c r="Z225" s="519">
        <v>-6.4374078629706508</v>
      </c>
      <c r="AA225" s="519">
        <v>-8.8768889576114454</v>
      </c>
      <c r="AB225" s="519">
        <v>-6.3388432515668569</v>
      </c>
      <c r="AC225" s="519">
        <v>-4.0638066858764859</v>
      </c>
      <c r="AD225" s="519">
        <v>-2.0588479921000515</v>
      </c>
    </row>
    <row r="226" spans="1:30" x14ac:dyDescent="0.3">
      <c r="A226" s="309"/>
      <c r="Y226" s="518" t="s">
        <v>173</v>
      </c>
      <c r="Z226" s="519">
        <v>-6.8573355262895275</v>
      </c>
      <c r="AA226" s="519">
        <v>-8.7259554975738407</v>
      </c>
      <c r="AB226" s="519">
        <v>-6.3388432515668569</v>
      </c>
      <c r="AC226" s="519">
        <v>-0.20811499809911993</v>
      </c>
      <c r="AD226" s="519">
        <v>-1.5747248717163091</v>
      </c>
    </row>
    <row r="227" spans="1:30" x14ac:dyDescent="0.3">
      <c r="A227" s="309"/>
      <c r="Y227" s="518" t="s">
        <v>173</v>
      </c>
      <c r="Z227" s="519">
        <v>-9.0614335884949284</v>
      </c>
      <c r="AA227" s="519">
        <v>-8.7103601005518865</v>
      </c>
      <c r="AB227" s="519">
        <v>-6.3388432515668569</v>
      </c>
      <c r="AC227" s="519">
        <v>0.8108245147326727</v>
      </c>
      <c r="AD227" s="519">
        <v>-1.1516584830125172</v>
      </c>
    </row>
    <row r="228" spans="1:30" x14ac:dyDescent="0.3">
      <c r="A228" s="309"/>
      <c r="Y228" s="518" t="s">
        <v>173</v>
      </c>
      <c r="Z228" s="519">
        <v>-10.783714590339876</v>
      </c>
      <c r="AA228" s="519">
        <v>-8.7069199919679541</v>
      </c>
      <c r="AB228" s="519">
        <v>-6.3388432515668569</v>
      </c>
      <c r="AC228" s="519">
        <v>0.11921356606956124</v>
      </c>
      <c r="AD228" s="519">
        <v>-1.0418446507393762</v>
      </c>
    </row>
    <row r="229" spans="1:30" x14ac:dyDescent="0.3">
      <c r="A229" s="309"/>
      <c r="Y229" s="518" t="s">
        <v>173</v>
      </c>
      <c r="Z229" s="519">
        <v>-11.031291738882494</v>
      </c>
      <c r="AA229" s="519">
        <v>-8.3554538888425149</v>
      </c>
      <c r="AB229" s="519">
        <v>-6.3388432515668569</v>
      </c>
      <c r="AC229" s="519">
        <v>-2.0183242187143691</v>
      </c>
      <c r="AD229" s="519">
        <v>-0.78173045321882539</v>
      </c>
    </row>
    <row r="230" spans="1:30" x14ac:dyDescent="0.3">
      <c r="A230" s="309"/>
      <c r="Y230" s="518" t="s">
        <v>173</v>
      </c>
      <c r="Z230" s="519">
        <v>-8.0339523297618669</v>
      </c>
      <c r="AA230" s="519">
        <v>-7.7788273231479703</v>
      </c>
      <c r="AB230" s="519">
        <v>-6.3388432515668569</v>
      </c>
      <c r="AC230" s="519">
        <v>-1.3898258029996384</v>
      </c>
      <c r="AD230" s="519">
        <v>-0.75757149373487209</v>
      </c>
    </row>
    <row r="231" spans="1:30" x14ac:dyDescent="0.3">
      <c r="A231" s="309"/>
      <c r="Y231" s="518" t="s">
        <v>173</v>
      </c>
      <c r="Z231" s="519">
        <v>-8.7433043070363308</v>
      </c>
      <c r="AA231" s="519">
        <v>-7.2760615075846697</v>
      </c>
      <c r="AB231" s="519">
        <v>-6.3388432515668569</v>
      </c>
      <c r="AC231" s="519">
        <v>-0.54287893028825351</v>
      </c>
      <c r="AD231" s="519">
        <v>-0.9594841109302763</v>
      </c>
    </row>
    <row r="232" spans="1:30" x14ac:dyDescent="0.3">
      <c r="A232" s="309"/>
      <c r="Y232" s="518" t="s">
        <v>173</v>
      </c>
      <c r="Z232" s="519">
        <v>-3.977145141092584</v>
      </c>
      <c r="AA232" s="519">
        <v>-6.6342503421532921</v>
      </c>
      <c r="AB232" s="519">
        <v>-6.3388432515668569</v>
      </c>
      <c r="AC232" s="519">
        <v>-2.2430073032326305</v>
      </c>
      <c r="AD232" s="519">
        <v>-1.1001994828239898</v>
      </c>
    </row>
    <row r="233" spans="1:30" x14ac:dyDescent="0.3">
      <c r="A233" s="309"/>
      <c r="Y233" s="518" t="s">
        <v>173</v>
      </c>
      <c r="Z233" s="519">
        <v>-2.8209495664277067</v>
      </c>
      <c r="AA233" s="519">
        <v>-4.7251786080800171</v>
      </c>
      <c r="AB233" s="519">
        <v>-6.3388432515668569</v>
      </c>
      <c r="AC233" s="519">
        <v>-3.900228171144704E-2</v>
      </c>
      <c r="AD233" s="519">
        <v>-0.54810454885646565</v>
      </c>
    </row>
    <row r="234" spans="1:30" x14ac:dyDescent="0.3">
      <c r="A234" s="309"/>
      <c r="Y234" s="518" t="s">
        <v>173</v>
      </c>
      <c r="Z234" s="519">
        <v>-5.5420728795518253</v>
      </c>
      <c r="AA234" s="519">
        <v>-4.2626373619104028</v>
      </c>
      <c r="AB234" s="519">
        <v>-6.3388432515668569</v>
      </c>
      <c r="AC234" s="519">
        <v>-0.60256380563515677</v>
      </c>
      <c r="AD234" s="519">
        <v>2.2918995234659536E-2</v>
      </c>
    </row>
    <row r="235" spans="1:30" x14ac:dyDescent="0.3">
      <c r="A235" s="309"/>
      <c r="Y235" s="518" t="s">
        <v>173</v>
      </c>
      <c r="Z235" s="519">
        <v>-6.2910364323202321</v>
      </c>
      <c r="AA235" s="519">
        <v>-4.4258863892879665</v>
      </c>
      <c r="AB235" s="519">
        <v>-6.3388432515668569</v>
      </c>
      <c r="AC235" s="519">
        <v>-0.86579403718643277</v>
      </c>
      <c r="AD235" s="519">
        <v>0.13019670613841836</v>
      </c>
    </row>
    <row r="236" spans="1:30" x14ac:dyDescent="0.3">
      <c r="A236" s="309"/>
      <c r="Y236" s="518" t="s">
        <v>173</v>
      </c>
      <c r="Z236" s="519">
        <v>2.3322103996304286</v>
      </c>
      <c r="AA236" s="519">
        <v>-4.5460583071753193</v>
      </c>
      <c r="AB236" s="519">
        <v>-6.3388432515668569</v>
      </c>
      <c r="AC236" s="519">
        <v>1.8463403190582994</v>
      </c>
      <c r="AD236" s="519">
        <v>0.1050423721441222</v>
      </c>
    </row>
    <row r="237" spans="1:30" x14ac:dyDescent="0.3">
      <c r="A237" s="309"/>
      <c r="Y237" s="518" t="s">
        <v>173</v>
      </c>
      <c r="Z237" s="519">
        <v>-4.7961636065745754</v>
      </c>
      <c r="AA237" s="519">
        <v>-4.6590544921186163</v>
      </c>
      <c r="AB237" s="519">
        <v>-6.3388432515668569</v>
      </c>
      <c r="AC237" s="519">
        <v>2.6073390056382379</v>
      </c>
      <c r="AD237" s="519">
        <v>9.8313438605980449E-2</v>
      </c>
    </row>
    <row r="238" spans="1:30" x14ac:dyDescent="0.3">
      <c r="A238" s="309"/>
      <c r="Y238" s="518" t="s">
        <v>173</v>
      </c>
      <c r="Z238" s="519">
        <v>-9.8860474986792717</v>
      </c>
      <c r="AA238" s="519">
        <v>-5.0133363441311314</v>
      </c>
      <c r="AB238" s="519">
        <v>-6.3388432515668569</v>
      </c>
      <c r="AC238" s="519">
        <v>0.2080650460380582</v>
      </c>
      <c r="AD238" s="519">
        <v>-0.30374747881718228</v>
      </c>
    </row>
    <row r="239" spans="1:30" x14ac:dyDescent="0.3">
      <c r="A239" s="309"/>
      <c r="Y239" s="518" t="s">
        <v>173</v>
      </c>
      <c r="Z239" s="519">
        <v>-4.8183485663040519</v>
      </c>
      <c r="AA239" s="519">
        <v>-5.0946955288649116</v>
      </c>
      <c r="AB239" s="519">
        <v>-6.3388432515668569</v>
      </c>
      <c r="AC239" s="519">
        <v>-2.4190876411927036</v>
      </c>
      <c r="AD239" s="519">
        <v>-0.62337337309067009</v>
      </c>
    </row>
    <row r="240" spans="1:30" x14ac:dyDescent="0.3">
      <c r="A240" s="309"/>
      <c r="Y240" s="518" t="s">
        <v>173</v>
      </c>
      <c r="Z240" s="519">
        <v>-3.6119228610307905</v>
      </c>
      <c r="AA240" s="519">
        <v>-6.1427256902850473</v>
      </c>
      <c r="AB240" s="519">
        <v>-6.3388432515668569</v>
      </c>
      <c r="AC240" s="519">
        <v>-8.6104816478439261E-2</v>
      </c>
      <c r="AD240" s="519">
        <v>-1.3499078274275351</v>
      </c>
    </row>
    <row r="241" spans="1:30" x14ac:dyDescent="0.3">
      <c r="A241" s="309"/>
      <c r="Y241" s="518" t="s">
        <v>173</v>
      </c>
      <c r="Z241" s="519">
        <v>-8.0220458436394217</v>
      </c>
      <c r="AA241" s="519">
        <v>-6.4758832403043272</v>
      </c>
      <c r="AB241" s="519">
        <v>-6.3388432515668569</v>
      </c>
      <c r="AC241" s="519">
        <v>-3.4169902275972959</v>
      </c>
      <c r="AD241" s="519">
        <v>-2.0853758752551812</v>
      </c>
    </row>
    <row r="242" spans="1:30" x14ac:dyDescent="0.3">
      <c r="A242" s="309"/>
      <c r="Y242" s="518" t="s">
        <v>173</v>
      </c>
      <c r="Z242" s="519">
        <v>-6.8605507254566982</v>
      </c>
      <c r="AA242" s="519">
        <v>-5.96866731126459</v>
      </c>
      <c r="AB242" s="519">
        <v>-6.3388432515668569</v>
      </c>
      <c r="AC242" s="519">
        <v>-3.1031752971008473</v>
      </c>
      <c r="AD242" s="519">
        <v>-2.2685679133663053</v>
      </c>
    </row>
    <row r="243" spans="1:30" x14ac:dyDescent="0.3">
      <c r="A243" s="309"/>
      <c r="Y243" s="518" t="s">
        <v>173</v>
      </c>
      <c r="Z243" s="519">
        <v>-5.0040007303105236</v>
      </c>
      <c r="AA243" s="519">
        <v>-5.8215478526347955</v>
      </c>
      <c r="AB243" s="519">
        <v>-6.3388432515668569</v>
      </c>
      <c r="AC243" s="519">
        <v>-3.2394008612997567</v>
      </c>
      <c r="AD243" s="519">
        <v>-1.7119281587376978</v>
      </c>
    </row>
    <row r="244" spans="1:30" x14ac:dyDescent="0.3">
      <c r="A244" s="309"/>
      <c r="Y244" s="518" t="s">
        <v>173</v>
      </c>
      <c r="Z244" s="519">
        <v>-7.1282664567095306</v>
      </c>
      <c r="AA244" s="519">
        <v>-5.8342218819290617</v>
      </c>
      <c r="AB244" s="519">
        <v>-6.3388432515668569</v>
      </c>
      <c r="AC244" s="519">
        <v>-2.5409373291552839</v>
      </c>
      <c r="AD244" s="519">
        <v>-1.7122375825840237</v>
      </c>
    </row>
    <row r="245" spans="1:30" x14ac:dyDescent="0.3">
      <c r="A245" s="309"/>
      <c r="Y245" s="518" t="s">
        <v>173</v>
      </c>
      <c r="Z245" s="519">
        <v>-6.3355359954011172</v>
      </c>
      <c r="AA245" s="519">
        <v>-5.5409969408103166</v>
      </c>
      <c r="AB245" s="519">
        <v>-6.3388432515668569</v>
      </c>
      <c r="AC245" s="519">
        <v>-1.0742792207398111</v>
      </c>
      <c r="AD245" s="519">
        <v>-0.99026495564619466</v>
      </c>
    </row>
    <row r="246" spans="1:30" x14ac:dyDescent="0.3">
      <c r="A246" s="309"/>
      <c r="Y246" s="518" t="s">
        <v>173</v>
      </c>
      <c r="Z246" s="519">
        <v>-3.7885123558954894</v>
      </c>
      <c r="AA246" s="519">
        <v>-5.2455577407641716</v>
      </c>
      <c r="AB246" s="519">
        <v>-6.3388432515668569</v>
      </c>
      <c r="AC246" s="519">
        <v>1.477390641207549</v>
      </c>
      <c r="AD246" s="519">
        <v>-0.43319989011652432</v>
      </c>
    </row>
    <row r="247" spans="1:30" x14ac:dyDescent="0.3">
      <c r="A247" s="309"/>
      <c r="Y247" s="518" t="s">
        <v>173</v>
      </c>
      <c r="Z247" s="519">
        <v>-3.7006410660906561</v>
      </c>
      <c r="AA247" s="519">
        <v>-5.3807356308287124</v>
      </c>
      <c r="AB247" s="519">
        <v>-6.3388432515668569</v>
      </c>
      <c r="AC247" s="519">
        <v>-8.8270783402720099E-2</v>
      </c>
      <c r="AD247" s="519">
        <v>-0.27226520749737965</v>
      </c>
    </row>
    <row r="248" spans="1:30" x14ac:dyDescent="0.3">
      <c r="A248" s="309"/>
      <c r="Y248" s="518" t="s">
        <v>173</v>
      </c>
      <c r="Z248" s="519">
        <v>-5.9694712558082026</v>
      </c>
      <c r="AA248" s="519">
        <v>-5.2136506749026665</v>
      </c>
      <c r="AB248" s="519">
        <v>-6.3388432515668569</v>
      </c>
      <c r="AC248" s="519">
        <v>1.6368181609675077</v>
      </c>
      <c r="AD248" s="519">
        <v>-0.24232549591112981</v>
      </c>
    </row>
    <row r="249" spans="1:30" x14ac:dyDescent="0.3">
      <c r="A249" s="309"/>
      <c r="Y249" s="518" t="s">
        <v>173</v>
      </c>
      <c r="Z249" s="519">
        <v>-4.7924763251336868</v>
      </c>
      <c r="AA249" s="519">
        <v>-5.4641056336563736</v>
      </c>
      <c r="AB249" s="519">
        <v>-6.3388432515668569</v>
      </c>
      <c r="AC249" s="519">
        <v>0.79628016160684467</v>
      </c>
      <c r="AD249" s="519">
        <v>6.1834627320653875E-2</v>
      </c>
    </row>
    <row r="250" spans="1:30" x14ac:dyDescent="0.3">
      <c r="A250" s="309"/>
      <c r="Y250" s="518" t="s">
        <v>173</v>
      </c>
      <c r="Z250" s="519">
        <v>-5.9502459607623068</v>
      </c>
      <c r="AA250" s="519">
        <v>-5.7257413652895011</v>
      </c>
      <c r="AB250" s="519">
        <v>-6.3388432515668569</v>
      </c>
      <c r="AC250" s="519">
        <v>-2.1128580829657437</v>
      </c>
      <c r="AD250" s="519">
        <v>1.1459709896661658E-2</v>
      </c>
    </row>
    <row r="251" spans="1:30" x14ac:dyDescent="0.3">
      <c r="A251" s="309"/>
      <c r="Y251" s="518"/>
      <c r="Z251" s="519">
        <v>-5.9586717652272085</v>
      </c>
      <c r="AA251" s="519">
        <v>-6.1065483432695045</v>
      </c>
      <c r="AB251" s="519">
        <v>-6.3388432515668569</v>
      </c>
      <c r="AC251" s="519">
        <v>-2.3313593480515351</v>
      </c>
      <c r="AD251" s="519">
        <v>0.21218368116873876</v>
      </c>
    </row>
    <row r="252" spans="1:30" x14ac:dyDescent="0.3">
      <c r="A252" s="309"/>
      <c r="Y252" s="518">
        <v>44075</v>
      </c>
      <c r="Z252" s="519">
        <v>-8.0887207066770692</v>
      </c>
      <c r="AA252" s="519">
        <v>-5.6609994164286954</v>
      </c>
      <c r="AB252" s="519">
        <v>-6.3388432515668569</v>
      </c>
      <c r="AC252" s="519">
        <v>1.0548416418826747</v>
      </c>
      <c r="AD252" s="519">
        <v>0.48564857890085228</v>
      </c>
    </row>
    <row r="253" spans="1:30" x14ac:dyDescent="0.3">
      <c r="A253" s="309"/>
      <c r="Y253" s="518"/>
      <c r="Z253" s="519">
        <v>-5.6199624773273751</v>
      </c>
      <c r="AA253" s="519">
        <v>-5.909947615306316</v>
      </c>
      <c r="AB253" s="519">
        <v>-6.3388432515668569</v>
      </c>
      <c r="AC253" s="519">
        <v>1.1247662192396035</v>
      </c>
      <c r="AD253" s="519">
        <v>0.25298150282989901</v>
      </c>
    </row>
    <row r="254" spans="1:30" x14ac:dyDescent="0.3">
      <c r="A254" s="309"/>
      <c r="Y254" s="518"/>
      <c r="Z254" s="519">
        <v>-6.3662899119506902</v>
      </c>
      <c r="AA254" s="519">
        <v>-5.8053540896038003</v>
      </c>
      <c r="AB254" s="519">
        <v>-6.3388432515668569</v>
      </c>
      <c r="AC254" s="519">
        <v>1.3167970155018196</v>
      </c>
      <c r="AD254" s="519">
        <v>0.31706938064524032</v>
      </c>
    </row>
    <row r="255" spans="1:30" x14ac:dyDescent="0.3">
      <c r="A255" s="309"/>
      <c r="Y255" s="518"/>
      <c r="Z255" s="519">
        <v>-2.8506287679225393</v>
      </c>
      <c r="AA255" s="519">
        <v>-5.3722036040758931</v>
      </c>
      <c r="AB255" s="519">
        <v>-6.3388432515668569</v>
      </c>
      <c r="AC255" s="519">
        <v>3.5510724450923021</v>
      </c>
      <c r="AD255" s="519">
        <v>0.6913372221227243</v>
      </c>
    </row>
    <row r="256" spans="1:30" x14ac:dyDescent="0.3">
      <c r="A256" s="309"/>
      <c r="Y256" s="518"/>
      <c r="Z256" s="519">
        <v>-6.5351137172770244</v>
      </c>
      <c r="AA256" s="519">
        <v>-4.7151247114945054</v>
      </c>
      <c r="AB256" s="519">
        <v>-6.3388432515668569</v>
      </c>
      <c r="AC256" s="519">
        <v>-0.83238937088982823</v>
      </c>
      <c r="AD256" s="519">
        <v>0.61114842102114153</v>
      </c>
    </row>
    <row r="257" spans="1:30" x14ac:dyDescent="0.3">
      <c r="A257" s="309"/>
      <c r="Y257" s="518"/>
      <c r="Z257" s="519">
        <v>-5.2180912808446909</v>
      </c>
      <c r="AA257" s="519">
        <v>-4.4944465086209</v>
      </c>
      <c r="AB257" s="519">
        <v>-6.3388432515668569</v>
      </c>
      <c r="AC257" s="519">
        <v>-1.6642429382583543</v>
      </c>
      <c r="AD257" s="519">
        <v>0.54193790921766749</v>
      </c>
    </row>
    <row r="258" spans="1:30" x14ac:dyDescent="0.3">
      <c r="A258" s="309"/>
      <c r="Y258" s="518"/>
      <c r="Z258" s="519">
        <v>-2.926618366531863</v>
      </c>
      <c r="AA258" s="519">
        <v>-4.2767893486399355</v>
      </c>
      <c r="AB258" s="519">
        <v>-6.3388432515668569</v>
      </c>
      <c r="AC258" s="519">
        <v>0.28851554229085252</v>
      </c>
      <c r="AD258" s="519">
        <v>0.64780693509899634</v>
      </c>
    </row>
    <row r="259" spans="1:30" x14ac:dyDescent="0.3">
      <c r="A259" s="309"/>
      <c r="Y259" s="518"/>
      <c r="Z259" s="519">
        <v>-3.4891684586073564</v>
      </c>
      <c r="AA259" s="519">
        <v>-4.601175481553013</v>
      </c>
      <c r="AB259" s="519">
        <v>-6.3388432515668569</v>
      </c>
      <c r="AC259" s="519">
        <v>0.49352003417159551</v>
      </c>
      <c r="AD259" s="519">
        <v>6.2418760678966123E-2</v>
      </c>
    </row>
    <row r="260" spans="1:30" x14ac:dyDescent="0.3">
      <c r="A260" s="309"/>
      <c r="Y260" s="518"/>
      <c r="Z260" s="519">
        <v>-4.0752150572121364</v>
      </c>
      <c r="AA260" s="519">
        <v>-4.3490957379605968</v>
      </c>
      <c r="AB260" s="519">
        <v>-6.3388432515668569</v>
      </c>
      <c r="AC260" s="519">
        <v>0.64029263661528546</v>
      </c>
      <c r="AD260" s="519">
        <v>-1.7687319746656271E-2</v>
      </c>
    </row>
    <row r="261" spans="1:30" x14ac:dyDescent="0.3">
      <c r="A261" s="309"/>
      <c r="Y261" s="518"/>
      <c r="Z261" s="519">
        <v>-4.8426897920839389</v>
      </c>
      <c r="AA261" s="519">
        <v>-4.2979402260549415</v>
      </c>
      <c r="AB261" s="519">
        <v>-6.3388432515668569</v>
      </c>
      <c r="AC261" s="519">
        <v>2.0578801966711211</v>
      </c>
      <c r="AD261" s="519">
        <v>3.465659683703036E-2</v>
      </c>
    </row>
    <row r="262" spans="1:30" x14ac:dyDescent="0.3">
      <c r="A262" s="309"/>
      <c r="Y262" s="518"/>
      <c r="Z262" s="519">
        <v>-5.1213316983140817</v>
      </c>
      <c r="AA262" s="519">
        <v>-4.5359638075536308</v>
      </c>
      <c r="AB262" s="519">
        <v>-6.3388432515668569</v>
      </c>
      <c r="AC262" s="519">
        <v>-0.54664477584790916</v>
      </c>
      <c r="AD262" s="519">
        <v>-0.28538476497456394</v>
      </c>
    </row>
    <row r="263" spans="1:30" x14ac:dyDescent="0.3">
      <c r="A263" s="309"/>
      <c r="Y263" s="518"/>
      <c r="Z263" s="519">
        <v>-4.7705555121301044</v>
      </c>
      <c r="AA263" s="519">
        <v>-4.7972076374348811</v>
      </c>
      <c r="AB263" s="519">
        <v>-6.3388432515668569</v>
      </c>
      <c r="AC263" s="519">
        <v>-1.393131933869185</v>
      </c>
      <c r="AD263" s="519">
        <v>-0.58534543611827217</v>
      </c>
    </row>
    <row r="264" spans="1:30" x14ac:dyDescent="0.3">
      <c r="A264" s="309"/>
      <c r="Y264" s="518"/>
      <c r="Z264" s="519">
        <v>-4.8600026975051138</v>
      </c>
      <c r="AA264" s="519">
        <v>-4.801996114433897</v>
      </c>
      <c r="AB264" s="519">
        <v>-6.3388432515668569</v>
      </c>
      <c r="AC264" s="519">
        <v>-1.2978355221725479</v>
      </c>
      <c r="AD264" s="519">
        <v>-0.40502676470284527</v>
      </c>
    </row>
    <row r="265" spans="1:30" x14ac:dyDescent="0.3">
      <c r="A265" s="309"/>
      <c r="Y265" s="518"/>
      <c r="Z265" s="519">
        <v>-4.5927834370226881</v>
      </c>
      <c r="AA265" s="519">
        <v>-4.5357649604095167</v>
      </c>
      <c r="AB265" s="519">
        <v>-6.3388432515668569</v>
      </c>
      <c r="AC265" s="519">
        <v>-1.9517739903903077</v>
      </c>
      <c r="AD265" s="519">
        <v>-0.83787639409850512</v>
      </c>
    </row>
    <row r="266" spans="1:30" x14ac:dyDescent="0.3">
      <c r="A266" s="309"/>
      <c r="Y266" s="518"/>
      <c r="Z266" s="519">
        <v>-5.3178752677761043</v>
      </c>
      <c r="AA266" s="519">
        <v>-4.2274784928946589</v>
      </c>
      <c r="AB266" s="519">
        <v>-6.3388432515668569</v>
      </c>
      <c r="AC266" s="519">
        <v>-1.6062046638343617</v>
      </c>
      <c r="AD266" s="519">
        <v>-0.59081482950217079</v>
      </c>
    </row>
    <row r="267" spans="1:30" x14ac:dyDescent="0.3">
      <c r="A267" s="309"/>
      <c r="Y267" s="518"/>
      <c r="Z267" s="519">
        <v>-4.1087343962052465</v>
      </c>
      <c r="AA267" s="519">
        <v>-4.0935051763280947</v>
      </c>
      <c r="AB267" s="519">
        <v>-6.3388432515668569</v>
      </c>
      <c r="AC267" s="519">
        <v>1.9025233365232737</v>
      </c>
      <c r="AD267" s="519">
        <v>-0.83221732653795755</v>
      </c>
    </row>
    <row r="268" spans="1:30" x14ac:dyDescent="0.3">
      <c r="A268" s="309"/>
      <c r="Y268" s="518"/>
      <c r="Z268" s="519">
        <v>-2.9790717139132825</v>
      </c>
      <c r="AA268" s="519">
        <v>-4.3800251962593411</v>
      </c>
      <c r="AB268" s="519">
        <v>-6.3388432515668569</v>
      </c>
      <c r="AC268" s="519">
        <v>-0.97206720909849764</v>
      </c>
      <c r="AD268" s="519">
        <v>-1.463335016366841</v>
      </c>
    </row>
    <row r="269" spans="1:30" x14ac:dyDescent="0.3">
      <c r="A269" s="309"/>
      <c r="Y269" s="518"/>
      <c r="Z269" s="519">
        <v>-2.9633264257100747</v>
      </c>
      <c r="AA269" s="519">
        <v>-4.1902867622221445</v>
      </c>
      <c r="AB269" s="519">
        <v>-6.3388432515668569</v>
      </c>
      <c r="AC269" s="519">
        <v>1.1827861763264309</v>
      </c>
      <c r="AD269" s="519">
        <v>-1.4354634764745648</v>
      </c>
    </row>
    <row r="270" spans="1:30" x14ac:dyDescent="0.3">
      <c r="A270" s="309"/>
      <c r="Y270" s="518"/>
      <c r="Z270" s="519">
        <v>-3.8327422961641564</v>
      </c>
      <c r="AA270" s="519">
        <v>-3.9117509201939851</v>
      </c>
      <c r="AB270" s="519">
        <v>-6.3388432515668569</v>
      </c>
      <c r="AC270" s="519">
        <v>-3.0829494131196924</v>
      </c>
      <c r="AD270" s="519">
        <v>-1.3575594299316995</v>
      </c>
    </row>
    <row r="271" spans="1:30" x14ac:dyDescent="0.3">
      <c r="A271" s="309"/>
      <c r="Y271" s="518"/>
      <c r="Z271" s="519">
        <v>-6.8656428370238389</v>
      </c>
      <c r="AA271" s="519">
        <v>-3.582343374349255</v>
      </c>
      <c r="AB271" s="519">
        <v>-6.3388432515668569</v>
      </c>
      <c r="AC271" s="519">
        <v>-5.7156593509747324</v>
      </c>
      <c r="AD271" s="519">
        <v>-1.716689169029284</v>
      </c>
    </row>
    <row r="272" spans="1:30" x14ac:dyDescent="0.3">
      <c r="A272" s="309"/>
      <c r="Y272" s="518"/>
      <c r="Z272" s="519">
        <v>-3.2646143987623057</v>
      </c>
      <c r="AA272" s="519">
        <v>-3.8070948421000836</v>
      </c>
      <c r="AB272" s="519">
        <v>-6.3388432515668569</v>
      </c>
      <c r="AC272" s="519">
        <v>-1.7566732111443741</v>
      </c>
      <c r="AD272" s="519">
        <v>-1.7496866494815808</v>
      </c>
    </row>
    <row r="273" spans="1:30" x14ac:dyDescent="0.3">
      <c r="A273" s="309"/>
      <c r="Y273" s="518"/>
      <c r="Z273" s="519">
        <v>-3.3681243735789925</v>
      </c>
      <c r="AA273" s="519">
        <v>-3.6688050344630261</v>
      </c>
      <c r="AB273" s="519">
        <v>-6.3388432515668569</v>
      </c>
      <c r="AC273" s="519">
        <v>-1.0608763380343049</v>
      </c>
      <c r="AD273" s="519">
        <v>-1.7641529034539249</v>
      </c>
    </row>
    <row r="274" spans="1:30" x14ac:dyDescent="0.3">
      <c r="A274" s="309"/>
      <c r="Y274" s="518"/>
      <c r="Z274" s="519">
        <v>-1.8028815752921385</v>
      </c>
      <c r="AA274" s="519">
        <v>-3.7110850837860521</v>
      </c>
      <c r="AB274" s="519">
        <v>-6.3388432515668569</v>
      </c>
      <c r="AC274" s="519">
        <v>-0.61138483715981806</v>
      </c>
      <c r="AD274" s="519">
        <v>-1.495165669294847</v>
      </c>
    </row>
    <row r="275" spans="1:30" x14ac:dyDescent="0.3">
      <c r="A275" s="309"/>
      <c r="Y275" s="518"/>
      <c r="Z275" s="519">
        <v>-4.5523319881690769</v>
      </c>
      <c r="AA275" s="519">
        <v>-3.7751872980966366</v>
      </c>
      <c r="AB275" s="519">
        <v>-6.3388432515668569</v>
      </c>
      <c r="AC275" s="519">
        <v>-1.2030495722645753</v>
      </c>
      <c r="AD275" s="519">
        <v>-1.0885895527014213</v>
      </c>
    </row>
    <row r="276" spans="1:30" x14ac:dyDescent="0.3">
      <c r="A276" s="309"/>
      <c r="Y276" s="518"/>
      <c r="Z276" s="519">
        <v>-1.9952977722506713</v>
      </c>
      <c r="AA276" s="519">
        <v>-4.2994803669749917</v>
      </c>
      <c r="AB276" s="519">
        <v>-6.3388432515668569</v>
      </c>
      <c r="AC276" s="519">
        <v>1.081522398520022</v>
      </c>
      <c r="AD276" s="519">
        <v>-1.3974690578915738</v>
      </c>
    </row>
    <row r="277" spans="1:30" x14ac:dyDescent="0.3">
      <c r="A277" s="309"/>
      <c r="Y277" s="518"/>
      <c r="Z277" s="519">
        <v>-4.1287026414253392</v>
      </c>
      <c r="AA277" s="519">
        <v>-4.9875279855923411</v>
      </c>
      <c r="AB277" s="519">
        <v>-6.3388432515668569</v>
      </c>
      <c r="AC277" s="519">
        <v>-1.2000387740061456</v>
      </c>
      <c r="AD277" s="519">
        <v>-1.6675056400367834</v>
      </c>
    </row>
    <row r="278" spans="1:30" x14ac:dyDescent="0.3">
      <c r="A278" s="309"/>
      <c r="Y278" s="518"/>
      <c r="Z278" s="519">
        <v>-7.3143583371979304</v>
      </c>
      <c r="AA278" s="519">
        <v>-5.4697277296466904</v>
      </c>
      <c r="AB278" s="519">
        <v>-6.3388432515668569</v>
      </c>
      <c r="AC278" s="519">
        <v>-2.8696265348207532</v>
      </c>
      <c r="AD278" s="519">
        <v>-1.6461482165917971</v>
      </c>
    </row>
    <row r="279" spans="1:30" x14ac:dyDescent="0.3">
      <c r="A279" s="309"/>
      <c r="Y279" s="518"/>
      <c r="Z279" s="519">
        <v>-6.9346658809107913</v>
      </c>
      <c r="AA279" s="519">
        <v>-6.0181015194447074</v>
      </c>
      <c r="AB279" s="519">
        <v>-6.3388432515668569</v>
      </c>
      <c r="AC279" s="519">
        <v>-3.9188297474754421</v>
      </c>
      <c r="AD279" s="519">
        <v>-1.8277573942701488</v>
      </c>
    </row>
    <row r="280" spans="1:30" x14ac:dyDescent="0.3">
      <c r="A280" s="309"/>
      <c r="Y280" s="518"/>
      <c r="Z280" s="519">
        <v>-8.184457703900442</v>
      </c>
      <c r="AA280" s="519">
        <v>-6.5001303839564146</v>
      </c>
      <c r="AB280" s="519">
        <v>-6.3388432515668569</v>
      </c>
      <c r="AC280" s="519">
        <v>-2.9511324130507717</v>
      </c>
      <c r="AD280" s="519">
        <v>-2.2109631067165765</v>
      </c>
    </row>
    <row r="281" spans="1:30" x14ac:dyDescent="0.3">
      <c r="A281" s="309"/>
      <c r="Y281" s="518"/>
      <c r="Z281" s="519">
        <v>-5.17827978367258</v>
      </c>
      <c r="AA281" s="519">
        <v>-6.4914173204167698</v>
      </c>
      <c r="AB281" s="519">
        <v>-6.3388432515668569</v>
      </c>
      <c r="AC281" s="519">
        <v>-0.46188287304491382</v>
      </c>
      <c r="AD281" s="519">
        <v>-2.2831250141529842</v>
      </c>
    </row>
    <row r="282" spans="1:30" x14ac:dyDescent="0.3">
      <c r="A282" s="309"/>
      <c r="Y282" s="518">
        <v>44105</v>
      </c>
      <c r="Z282" s="519">
        <v>-8.3909485167551949</v>
      </c>
      <c r="AA282" s="519">
        <v>-6.5388659183665769</v>
      </c>
      <c r="AB282" s="519">
        <v>-6.8493080419468839</v>
      </c>
      <c r="AC282" s="519">
        <v>-2.4743138160130371</v>
      </c>
      <c r="AD282" s="519">
        <v>-2.9961785579418074</v>
      </c>
    </row>
    <row r="283" spans="1:30" x14ac:dyDescent="0.3">
      <c r="A283" s="309"/>
      <c r="Y283" s="518"/>
      <c r="Z283" s="519">
        <v>-5.3694998238326219</v>
      </c>
      <c r="AA283" s="519">
        <v>-6.5593852239258563</v>
      </c>
      <c r="AB283" s="519">
        <v>-6.8493080419468839</v>
      </c>
      <c r="AC283" s="519">
        <v>-1.6009175886049718</v>
      </c>
      <c r="AD283" s="519">
        <v>-3.4262619176462437</v>
      </c>
    </row>
    <row r="284" spans="1:30" x14ac:dyDescent="0.3">
      <c r="A284" s="309"/>
      <c r="Y284" s="518"/>
      <c r="Z284" s="519">
        <v>-4.0677111966478261</v>
      </c>
      <c r="AA284" s="519">
        <v>-6.4523179201343295</v>
      </c>
      <c r="AB284" s="519">
        <v>-6.8493080419468839</v>
      </c>
      <c r="AC284" s="519">
        <v>-1.7051721260610009</v>
      </c>
      <c r="AD284" s="519">
        <v>-2.8582045383849697</v>
      </c>
    </row>
    <row r="285" spans="1:30" x14ac:dyDescent="0.3">
      <c r="A285" s="309"/>
      <c r="Y285" s="518"/>
      <c r="Z285" s="519">
        <v>-7.646498522846584</v>
      </c>
      <c r="AA285" s="519">
        <v>-6.3796022910369938</v>
      </c>
      <c r="AB285" s="519">
        <v>-6.8493080419468839</v>
      </c>
      <c r="AC285" s="519">
        <v>-7.861001341342515</v>
      </c>
      <c r="AD285" s="519">
        <v>-2.5807150414949791</v>
      </c>
    </row>
    <row r="286" spans="1:30" x14ac:dyDescent="0.3">
      <c r="A286" s="309"/>
      <c r="Y286" s="518"/>
      <c r="Z286" s="519">
        <v>-7.0783010198257461</v>
      </c>
      <c r="AA286" s="519">
        <v>-5.9578255721063655</v>
      </c>
      <c r="AB286" s="519">
        <v>-6.8493080419468839</v>
      </c>
      <c r="AC286" s="519">
        <v>-6.9294132654064953</v>
      </c>
      <c r="AD286" s="519">
        <v>-2.5146770274602983</v>
      </c>
    </row>
    <row r="287" spans="1:30" x14ac:dyDescent="0.3">
      <c r="A287" s="309"/>
      <c r="Y287" s="518"/>
      <c r="Z287" s="519">
        <v>-7.4349865773597621</v>
      </c>
      <c r="AA287" s="519">
        <v>-6.125813222392674</v>
      </c>
      <c r="AB287" s="519">
        <v>-6.8493080419468839</v>
      </c>
      <c r="AC287" s="519">
        <v>1.0252692417781475</v>
      </c>
      <c r="AD287" s="519">
        <v>-2.327104384885136</v>
      </c>
    </row>
    <row r="288" spans="1:30" x14ac:dyDescent="0.3">
      <c r="A288" s="309"/>
      <c r="Y288" s="518"/>
      <c r="Z288" s="519">
        <v>-4.6692703799912278</v>
      </c>
      <c r="AA288" s="519">
        <v>-6.0804410416949812</v>
      </c>
      <c r="AB288" s="519">
        <v>-6.8493080419468839</v>
      </c>
      <c r="AC288" s="519">
        <v>1.4805436051850194</v>
      </c>
      <c r="AD288" s="519">
        <v>-2.0497584962534887</v>
      </c>
    </row>
    <row r="289" spans="1:30" x14ac:dyDescent="0.3">
      <c r="A289" s="309"/>
      <c r="Y289" s="518"/>
      <c r="Z289" s="519">
        <v>-5.4385114842407924</v>
      </c>
      <c r="AA289" s="519">
        <v>-5.988666019677205</v>
      </c>
      <c r="AB289" s="519">
        <v>-6.8493080419468839</v>
      </c>
      <c r="AC289" s="519">
        <v>-2.0120477177702725</v>
      </c>
      <c r="AD289" s="519">
        <v>-1.5365823102371974</v>
      </c>
    </row>
    <row r="290" spans="1:30" x14ac:dyDescent="0.3">
      <c r="A290" s="309"/>
      <c r="Y290" s="518"/>
      <c r="Z290" s="519">
        <v>-6.5454133758367812</v>
      </c>
      <c r="AA290" s="519">
        <v>-6.0502698050545742</v>
      </c>
      <c r="AB290" s="519">
        <v>-6.8493080419468839</v>
      </c>
      <c r="AC290" s="519">
        <v>-0.28790909057883596</v>
      </c>
      <c r="AD290" s="519">
        <v>-1.1229852571980021</v>
      </c>
    </row>
    <row r="291" spans="1:30" x14ac:dyDescent="0.3">
      <c r="A291" s="309"/>
      <c r="Y291" s="518"/>
      <c r="Z291" s="519">
        <v>-3.7501059317639789</v>
      </c>
      <c r="AA291" s="519">
        <v>-6.2946174150735317</v>
      </c>
      <c r="AB291" s="519">
        <v>-6.8493080419468839</v>
      </c>
      <c r="AC291" s="519">
        <v>0.23624909436053088</v>
      </c>
      <c r="AD291" s="519">
        <v>-1.4889669059586947</v>
      </c>
    </row>
    <row r="292" spans="1:30" x14ac:dyDescent="0.3">
      <c r="A292" s="309"/>
      <c r="Y292" s="518"/>
      <c r="Z292" s="519">
        <v>-7.0040733687221532</v>
      </c>
      <c r="AA292" s="519">
        <v>-6.464227142081727</v>
      </c>
      <c r="AB292" s="519">
        <v>-6.8493080419468839</v>
      </c>
      <c r="AC292" s="519">
        <v>-4.2687680392284761</v>
      </c>
      <c r="AD292" s="519">
        <v>-1.5612785895427987</v>
      </c>
    </row>
    <row r="293" spans="1:30" x14ac:dyDescent="0.3">
      <c r="A293" s="309"/>
      <c r="Y293" s="518"/>
      <c r="Z293" s="519">
        <v>-7.5095275174673235</v>
      </c>
      <c r="AA293" s="519">
        <v>-6.5533430004504707</v>
      </c>
      <c r="AB293" s="519">
        <v>-6.8493080419468839</v>
      </c>
      <c r="AC293" s="519">
        <v>-4.0342338941321287</v>
      </c>
      <c r="AD293" s="519">
        <v>-1.6147426584508</v>
      </c>
    </row>
    <row r="294" spans="1:30" x14ac:dyDescent="0.3">
      <c r="A294" s="309"/>
      <c r="Y294" s="518"/>
      <c r="Z294" s="519">
        <v>-9.1454198474924659</v>
      </c>
      <c r="AA294" s="519">
        <v>-6.2156120842237597</v>
      </c>
      <c r="AB294" s="519">
        <v>-6.8493080419468839</v>
      </c>
      <c r="AC294" s="519">
        <v>-1.5366022995467006</v>
      </c>
      <c r="AD294" s="519">
        <v>-1.7772985097469376</v>
      </c>
    </row>
    <row r="295" spans="1:30" x14ac:dyDescent="0.3">
      <c r="A295" s="309"/>
      <c r="Y295" s="518"/>
      <c r="Z295" s="519">
        <v>-5.8565384690485942</v>
      </c>
      <c r="AA295" s="519">
        <v>-6.5478352195308913</v>
      </c>
      <c r="AB295" s="519">
        <v>-6.8493080419468839</v>
      </c>
      <c r="AC295" s="519">
        <v>0.97436182009629135</v>
      </c>
      <c r="AD295" s="519">
        <v>-1.8524343849643583</v>
      </c>
    </row>
    <row r="296" spans="1:30" x14ac:dyDescent="0.3">
      <c r="A296" s="309"/>
      <c r="Y296" s="518"/>
      <c r="Z296" s="519">
        <v>-6.0623224928220028</v>
      </c>
      <c r="AA296" s="519">
        <v>-6.5693785938728713</v>
      </c>
      <c r="AB296" s="519">
        <v>-6.8493080419468839</v>
      </c>
      <c r="AC296" s="519">
        <v>-2.3862962001262815</v>
      </c>
      <c r="AD296" s="519">
        <v>-1.404743856431671</v>
      </c>
    </row>
    <row r="297" spans="1:30" x14ac:dyDescent="0.3">
      <c r="A297" s="309"/>
      <c r="Y297" s="518"/>
      <c r="Z297" s="519">
        <v>-4.1812969622498048</v>
      </c>
      <c r="AA297" s="519">
        <v>-6.6663344119503094</v>
      </c>
      <c r="AB297" s="519">
        <v>-6.8493080419468839</v>
      </c>
      <c r="AC297" s="519">
        <v>-1.425800049651798</v>
      </c>
      <c r="AD297" s="519">
        <v>-0.96723869170695109</v>
      </c>
    </row>
    <row r="298" spans="1:30" x14ac:dyDescent="0.3">
      <c r="A298" s="309"/>
      <c r="Y298" s="518"/>
      <c r="Z298" s="519">
        <v>-6.0756678789138956</v>
      </c>
      <c r="AA298" s="519">
        <v>-6.680805752164324</v>
      </c>
      <c r="AB298" s="519">
        <v>-6.8493080419468839</v>
      </c>
      <c r="AC298" s="519">
        <v>-0.28970203216141499</v>
      </c>
      <c r="AD298" s="519">
        <v>-0.76573985601870576</v>
      </c>
    </row>
    <row r="299" spans="1:30" x14ac:dyDescent="0.3">
      <c r="A299" s="309"/>
      <c r="Y299" s="518"/>
      <c r="Z299" s="519">
        <v>-7.1548769891160129</v>
      </c>
      <c r="AA299" s="519">
        <v>-6.8345862488729541</v>
      </c>
      <c r="AB299" s="519">
        <v>-6.8493080419468839</v>
      </c>
      <c r="AC299" s="519">
        <v>-1.1349343394996652</v>
      </c>
      <c r="AD299" s="519">
        <v>-0.55030632840666682</v>
      </c>
    </row>
    <row r="300" spans="1:30" x14ac:dyDescent="0.3">
      <c r="A300" s="309"/>
      <c r="Y300" s="518"/>
      <c r="Z300" s="519">
        <v>-8.1882182440093931</v>
      </c>
      <c r="AA300" s="519">
        <v>-7.1439079091397621</v>
      </c>
      <c r="AB300" s="519">
        <v>-6.8493080419468839</v>
      </c>
      <c r="AC300" s="519">
        <v>-0.97169774105908857</v>
      </c>
      <c r="AD300" s="519">
        <v>-0.48882760282673132</v>
      </c>
    </row>
    <row r="301" spans="1:30" x14ac:dyDescent="0.3">
      <c r="A301" s="309"/>
      <c r="Y301" s="518"/>
      <c r="Z301" s="519">
        <v>-9.2467192289905658</v>
      </c>
      <c r="AA301" s="519">
        <v>-7.4002500530530027</v>
      </c>
      <c r="AB301" s="519">
        <v>-6.8493080419468839</v>
      </c>
      <c r="AC301" s="519">
        <v>-0.12611044972898355</v>
      </c>
      <c r="AD301" s="519">
        <v>0.22962972180468658</v>
      </c>
    </row>
    <row r="302" spans="1:30" x14ac:dyDescent="0.3">
      <c r="A302" s="309"/>
      <c r="Y302" s="518"/>
      <c r="Z302" s="519">
        <v>-6.9330019460090089</v>
      </c>
      <c r="AA302" s="519">
        <v>-7.5572143876377131</v>
      </c>
      <c r="AB302" s="519">
        <v>-6.8493080419468839</v>
      </c>
      <c r="AC302" s="519">
        <v>2.4823965133805643</v>
      </c>
      <c r="AD302" s="519">
        <v>0.59925289416257499</v>
      </c>
    </row>
    <row r="303" spans="1:30" x14ac:dyDescent="0.3">
      <c r="A303" s="309"/>
      <c r="Y303" s="518"/>
      <c r="Z303" s="519">
        <v>-8.227574114689661</v>
      </c>
      <c r="AA303" s="519">
        <v>-7.0942237365776171</v>
      </c>
      <c r="AB303" s="519">
        <v>-6.8493080419468839</v>
      </c>
      <c r="AC303" s="519">
        <v>-1.9559451210667333</v>
      </c>
      <c r="AD303" s="519">
        <v>1.2190513205035043</v>
      </c>
    </row>
    <row r="304" spans="1:30" x14ac:dyDescent="0.3">
      <c r="A304" s="309"/>
      <c r="Y304" s="518"/>
      <c r="Z304" s="519">
        <v>-5.9756919696424928</v>
      </c>
      <c r="AA304" s="519">
        <v>-7.0117650692415721</v>
      </c>
      <c r="AB304" s="519">
        <v>-6.8493080419468839</v>
      </c>
      <c r="AC304" s="519">
        <v>3.6034012227681274</v>
      </c>
      <c r="AD304" s="519">
        <v>1.3719090504762417</v>
      </c>
    </row>
    <row r="305" spans="1:30" x14ac:dyDescent="0.3">
      <c r="A305" s="309"/>
      <c r="Y305" s="518"/>
      <c r="Z305" s="519">
        <v>-7.1744182210068601</v>
      </c>
      <c r="AA305" s="519">
        <v>-6.7496912086880974</v>
      </c>
      <c r="AB305" s="519">
        <v>-6.8493080419468839</v>
      </c>
      <c r="AC305" s="519">
        <v>2.2976601743438039</v>
      </c>
      <c r="AD305" s="519">
        <v>1.5303847826969863</v>
      </c>
    </row>
    <row r="306" spans="1:30" x14ac:dyDescent="0.3">
      <c r="A306" s="309"/>
      <c r="Y306" s="518"/>
      <c r="Z306" s="519">
        <v>-3.9139424316953391</v>
      </c>
      <c r="AA306" s="519">
        <v>-6.4108260195741114</v>
      </c>
      <c r="AB306" s="519">
        <v>-6.8493080419468839</v>
      </c>
      <c r="AC306" s="519">
        <v>3.2036546448868393</v>
      </c>
      <c r="AD306" s="519">
        <v>0.37859043999411518</v>
      </c>
    </row>
    <row r="307" spans="1:30" x14ac:dyDescent="0.3">
      <c r="A307" s="309"/>
      <c r="Y307" s="518"/>
      <c r="Z307" s="519">
        <v>-7.6110075726570772</v>
      </c>
      <c r="AA307" s="519">
        <v>-5.9656567484652712</v>
      </c>
      <c r="AB307" s="519">
        <v>-6.8493080419468839</v>
      </c>
      <c r="AC307" s="519">
        <v>9.8306368750073148E-2</v>
      </c>
      <c r="AD307" s="519">
        <v>0.54143180953898551</v>
      </c>
    </row>
    <row r="308" spans="1:30" x14ac:dyDescent="0.3">
      <c r="A308" s="309"/>
      <c r="Y308" s="518"/>
      <c r="Z308" s="519">
        <v>-7.4122022051162384</v>
      </c>
      <c r="AA308" s="519">
        <v>-6.0270465493758314</v>
      </c>
      <c r="AB308" s="519">
        <v>-6.8493080419468839</v>
      </c>
      <c r="AC308" s="519">
        <v>0.98321967581622971</v>
      </c>
      <c r="AD308" s="519">
        <v>0.1120456761654164</v>
      </c>
    </row>
    <row r="309" spans="1:30" x14ac:dyDescent="0.3">
      <c r="A309" s="309"/>
      <c r="Y309" s="518"/>
      <c r="Z309" s="519">
        <v>-4.560945622211114</v>
      </c>
      <c r="AA309" s="519">
        <v>-6.5996470943293337</v>
      </c>
      <c r="AB309" s="519">
        <v>-6.8493080419468839</v>
      </c>
      <c r="AC309" s="519">
        <v>-5.5801638855395339</v>
      </c>
      <c r="AD309" s="519">
        <v>-0.85928961962929407</v>
      </c>
    </row>
    <row r="310" spans="1:30" x14ac:dyDescent="0.3">
      <c r="A310" s="309"/>
      <c r="Y310" s="518"/>
      <c r="Z310" s="519">
        <v>-5.1113892169277788</v>
      </c>
      <c r="AA310" s="519">
        <v>-7.2042440553714666</v>
      </c>
      <c r="AB310" s="519">
        <v>-6.8493080419468839</v>
      </c>
      <c r="AC310" s="519">
        <v>-0.81605553425264077</v>
      </c>
      <c r="AD310" s="519">
        <v>-1.4420289562643538</v>
      </c>
    </row>
    <row r="311" spans="1:30" x14ac:dyDescent="0.3">
      <c r="A311" s="309"/>
      <c r="Y311" s="518"/>
      <c r="Z311" s="519">
        <v>-6.4054205760164145</v>
      </c>
      <c r="AA311" s="519">
        <v>-6.6879830150033968</v>
      </c>
      <c r="AB311" s="519">
        <v>-6.8493080419468839</v>
      </c>
      <c r="AC311" s="519">
        <v>0.59769828915314349</v>
      </c>
      <c r="AD311" s="519">
        <v>-1.0411547394832812</v>
      </c>
    </row>
    <row r="312" spans="1:30" x14ac:dyDescent="0.3">
      <c r="A312" s="309"/>
      <c r="Y312" s="518"/>
      <c r="Z312" s="519">
        <v>-11.182622035681373</v>
      </c>
      <c r="AA312" s="519">
        <v>-6.4404088649310154</v>
      </c>
      <c r="AB312" s="519">
        <v>-6.8493080419468839</v>
      </c>
      <c r="AC312" s="519">
        <v>-4.5016868962191694</v>
      </c>
      <c r="AD312" s="519">
        <v>-0.84628873838229068</v>
      </c>
    </row>
    <row r="313" spans="1:30" x14ac:dyDescent="0.3">
      <c r="A313" s="309"/>
      <c r="Y313" s="518">
        <v>44136</v>
      </c>
      <c r="Z313" s="519">
        <v>-8.1461211589902671</v>
      </c>
      <c r="AA313" s="519">
        <v>-6.6722832532178744</v>
      </c>
      <c r="AB313" s="519">
        <v>-6.8493080419468839</v>
      </c>
      <c r="AC313" s="519">
        <v>-0.87552071155857902</v>
      </c>
      <c r="AD313" s="519">
        <v>0.52308885992392873</v>
      </c>
    </row>
    <row r="314" spans="1:30" x14ac:dyDescent="0.3">
      <c r="A314" s="309"/>
      <c r="Y314" s="518"/>
      <c r="Z314" s="519">
        <v>-3.9971802900805908</v>
      </c>
      <c r="AA314" s="519">
        <v>-6.3053661871405025</v>
      </c>
      <c r="AB314" s="519">
        <v>-6.8493080419468839</v>
      </c>
      <c r="AC314" s="519">
        <v>2.9044258862175809</v>
      </c>
      <c r="AD314" s="519">
        <v>1.0008648892218406</v>
      </c>
    </row>
    <row r="315" spans="1:30" x14ac:dyDescent="0.3">
      <c r="A315" s="309"/>
      <c r="Y315" s="518"/>
      <c r="Z315" s="519">
        <v>-5.6791831546095652</v>
      </c>
      <c r="AA315" s="519">
        <v>-5.7499335283895237</v>
      </c>
      <c r="AB315" s="519">
        <v>-6.8493080419468839</v>
      </c>
      <c r="AC315" s="519">
        <v>2.347281683523164</v>
      </c>
      <c r="AD315" s="519">
        <v>1.1923863989684134</v>
      </c>
    </row>
    <row r="316" spans="1:30" x14ac:dyDescent="0.3">
      <c r="A316" s="309"/>
      <c r="Y316" s="518"/>
      <c r="Z316" s="519">
        <v>-6.1840663402191272</v>
      </c>
      <c r="AA316" s="519">
        <v>-4.825635112301808</v>
      </c>
      <c r="AB316" s="519">
        <v>-6.8493080419468839</v>
      </c>
      <c r="AC316" s="519">
        <v>4.0054793026040016</v>
      </c>
      <c r="AD316" s="519">
        <v>2.0852631425187331</v>
      </c>
    </row>
    <row r="317" spans="1:30" x14ac:dyDescent="0.3">
      <c r="A317" s="309"/>
      <c r="Y317" s="518"/>
      <c r="Z317" s="519">
        <v>-2.5429697543861782</v>
      </c>
      <c r="AA317" s="519">
        <v>-4.736977182478185</v>
      </c>
      <c r="AB317" s="519">
        <v>-6.8493080419468839</v>
      </c>
      <c r="AC317" s="519">
        <v>2.528376670832742</v>
      </c>
      <c r="AD317" s="519">
        <v>1.7411889945483239</v>
      </c>
    </row>
    <row r="318" spans="1:30" x14ac:dyDescent="0.3">
      <c r="A318" s="309"/>
      <c r="Y318" s="518"/>
      <c r="Z318" s="519">
        <v>-2.5173919647595597</v>
      </c>
      <c r="AA318" s="519">
        <v>-5.4429626286602284</v>
      </c>
      <c r="AB318" s="519">
        <v>-6.8493080419468839</v>
      </c>
      <c r="AC318" s="519">
        <v>1.9383488573791539</v>
      </c>
      <c r="AD318" s="519">
        <v>1.2892016369345904</v>
      </c>
    </row>
    <row r="319" spans="1:30" x14ac:dyDescent="0.3">
      <c r="A319" s="309"/>
      <c r="Y319" s="518"/>
      <c r="Z319" s="519">
        <v>-4.7125331230673666</v>
      </c>
      <c r="AA319" s="519">
        <v>-5.8536351562338798</v>
      </c>
      <c r="AB319" s="519">
        <v>-6.8493080419468839</v>
      </c>
      <c r="AC319" s="519">
        <v>1.7484503086330676</v>
      </c>
      <c r="AD319" s="519">
        <v>0.5343831800028036</v>
      </c>
    </row>
    <row r="320" spans="1:30" x14ac:dyDescent="0.3">
      <c r="A320" s="309"/>
      <c r="Y320" s="518"/>
      <c r="Z320" s="519">
        <v>-7.5255156502249045</v>
      </c>
      <c r="AA320" s="519">
        <v>-6.1338495743420873</v>
      </c>
      <c r="AB320" s="519">
        <v>-6.8493080419468839</v>
      </c>
      <c r="AC320" s="519">
        <v>-3.2840397473514429</v>
      </c>
      <c r="AD320" s="519">
        <v>-0.27416724937029763</v>
      </c>
    </row>
    <row r="321" spans="1:30" x14ac:dyDescent="0.3">
      <c r="A321" s="309"/>
      <c r="Y321" s="518"/>
      <c r="Z321" s="519">
        <v>-8.9390784133549008</v>
      </c>
      <c r="AA321" s="519">
        <v>-6.7536059353002944</v>
      </c>
      <c r="AB321" s="519">
        <v>-6.8493080419468839</v>
      </c>
      <c r="AC321" s="519">
        <v>-0.25948561707855333</v>
      </c>
      <c r="AD321" s="519">
        <v>-1.2395525586259961</v>
      </c>
    </row>
    <row r="322" spans="1:30" x14ac:dyDescent="0.3">
      <c r="A322" s="309"/>
      <c r="Y322" s="518"/>
      <c r="Z322" s="519">
        <v>-8.5538908476251283</v>
      </c>
      <c r="AA322" s="519">
        <v>-6.9416988089012426</v>
      </c>
      <c r="AB322" s="519">
        <v>-6.8493080419468839</v>
      </c>
      <c r="AC322" s="519">
        <v>-2.9364475149993439</v>
      </c>
      <c r="AD322" s="519">
        <v>-1.5673231869235005</v>
      </c>
    </row>
    <row r="323" spans="1:30" x14ac:dyDescent="0.3">
      <c r="A323" s="309"/>
      <c r="Y323" s="518"/>
      <c r="Z323" s="519">
        <v>-8.1455672669765775</v>
      </c>
      <c r="AA323" s="519">
        <v>-8.2218895076547369</v>
      </c>
      <c r="AB323" s="519">
        <v>-6.8493080419468839</v>
      </c>
      <c r="AC323" s="519">
        <v>-1.6543737030077068</v>
      </c>
      <c r="AD323" s="519">
        <v>-3.3065995335952443</v>
      </c>
    </row>
    <row r="324" spans="1:30" x14ac:dyDescent="0.3">
      <c r="A324" s="309"/>
      <c r="Y324" s="518"/>
      <c r="Z324" s="519">
        <v>-6.8812642810936273</v>
      </c>
      <c r="AA324" s="519">
        <v>-9.6088086878018739</v>
      </c>
      <c r="AB324" s="519">
        <v>-6.8493080419468839</v>
      </c>
      <c r="AC324" s="519">
        <v>-4.2293204939571467</v>
      </c>
      <c r="AD324" s="519">
        <v>-5.1839415064617311</v>
      </c>
    </row>
    <row r="325" spans="1:30" x14ac:dyDescent="0.3">
      <c r="A325" s="309"/>
      <c r="Y325" s="518"/>
      <c r="Z325" s="519">
        <v>-3.8340420799661938</v>
      </c>
      <c r="AA325" s="519">
        <v>-9.5950075594169402</v>
      </c>
      <c r="AB325" s="519">
        <v>-6.8493080419468839</v>
      </c>
      <c r="AC325" s="519">
        <v>-0.35604554070337713</v>
      </c>
      <c r="AD325" s="519">
        <v>-5.3482909256601028</v>
      </c>
    </row>
    <row r="326" spans="1:30" x14ac:dyDescent="0.3">
      <c r="A326" s="309"/>
      <c r="Y326" s="518"/>
      <c r="Z326" s="519">
        <v>-13.673868014341824</v>
      </c>
      <c r="AA326" s="519">
        <v>-9.9844590857453603</v>
      </c>
      <c r="AB326" s="519">
        <v>-6.8493080419468839</v>
      </c>
      <c r="AC326" s="519">
        <v>-10.426484118069141</v>
      </c>
      <c r="AD326" s="519">
        <v>-5.4975557585885895</v>
      </c>
    </row>
    <row r="327" spans="1:30" x14ac:dyDescent="0.3">
      <c r="A327" s="309"/>
      <c r="Y327" s="518"/>
      <c r="Z327" s="519">
        <v>-17.233949911254864</v>
      </c>
      <c r="AA327" s="519">
        <v>-10.057608582523244</v>
      </c>
      <c r="AB327" s="519">
        <v>-6.8493080419468839</v>
      </c>
      <c r="AC327" s="519">
        <v>-16.425433557416852</v>
      </c>
      <c r="AD327" s="519">
        <v>-5.910112316035308</v>
      </c>
    </row>
    <row r="328" spans="1:30" x14ac:dyDescent="0.3">
      <c r="A328" s="309"/>
      <c r="Y328" s="518"/>
      <c r="Z328" s="519">
        <v>-8.8424705146603664</v>
      </c>
      <c r="AA328" s="519">
        <v>-10.58732397486971</v>
      </c>
      <c r="AB328" s="519">
        <v>-6.8493080419468839</v>
      </c>
      <c r="AC328" s="519">
        <v>-1.4099315514671531</v>
      </c>
      <c r="AD328" s="519">
        <v>-5.8835982966767046</v>
      </c>
    </row>
    <row r="329" spans="1:30" x14ac:dyDescent="0.3">
      <c r="A329" s="309"/>
      <c r="Y329" s="518"/>
      <c r="Z329" s="519">
        <v>-11.28005153192407</v>
      </c>
      <c r="AA329" s="519">
        <v>-11.385614015039465</v>
      </c>
      <c r="AB329" s="519">
        <v>-6.8493080419468839</v>
      </c>
      <c r="AC329" s="519">
        <v>-3.9813013454987498</v>
      </c>
      <c r="AD329" s="519">
        <v>-6.0118762748579195</v>
      </c>
    </row>
    <row r="330" spans="1:30" x14ac:dyDescent="0.3">
      <c r="A330" s="309"/>
      <c r="Y330" s="518"/>
      <c r="Z330" s="519">
        <v>-8.6576137444217647</v>
      </c>
      <c r="AA330" s="519">
        <v>-11.951895394269965</v>
      </c>
      <c r="AB330" s="519">
        <v>-6.8493080419468839</v>
      </c>
      <c r="AC330" s="519">
        <v>-4.5422696051347344</v>
      </c>
      <c r="AD330" s="519">
        <v>-6.2314329712536658</v>
      </c>
    </row>
    <row r="331" spans="1:30" x14ac:dyDescent="0.3">
      <c r="A331" s="309"/>
      <c r="Y331" s="518"/>
      <c r="Z331" s="519">
        <v>-10.589272027518884</v>
      </c>
      <c r="AA331" s="519">
        <v>-11.970974130409756</v>
      </c>
      <c r="AB331" s="519">
        <v>-6.8493080419468839</v>
      </c>
      <c r="AC331" s="519">
        <v>-4.043722358446928</v>
      </c>
      <c r="AD331" s="519">
        <v>-5.7428621241157982</v>
      </c>
    </row>
    <row r="332" spans="1:30" x14ac:dyDescent="0.3">
      <c r="A332" s="309"/>
      <c r="Y332" s="518"/>
      <c r="Z332" s="519">
        <v>-9.4220723611544734</v>
      </c>
      <c r="AA332" s="519">
        <v>-12.227748251984611</v>
      </c>
      <c r="AB332" s="519">
        <v>-6.8493080419468839</v>
      </c>
      <c r="AC332" s="519">
        <v>-1.2539913879718796</v>
      </c>
      <c r="AD332" s="519">
        <v>-5.6992128187109392</v>
      </c>
    </row>
    <row r="333" spans="1:30" x14ac:dyDescent="0.3">
      <c r="A333" s="309"/>
      <c r="Y333" s="518"/>
      <c r="Z333" s="519">
        <v>-17.637837668955321</v>
      </c>
      <c r="AA333" s="519">
        <v>-12.03764701773636</v>
      </c>
      <c r="AB333" s="519">
        <v>-6.8493080419468839</v>
      </c>
      <c r="AC333" s="519">
        <v>-11.963380992839362</v>
      </c>
      <c r="AD333" s="519">
        <v>-5.7747924766665886</v>
      </c>
    </row>
    <row r="334" spans="1:30" x14ac:dyDescent="0.3">
      <c r="A334" s="309"/>
      <c r="Y334" s="518"/>
      <c r="Z334" s="519">
        <v>-17.367501064233398</v>
      </c>
      <c r="AA334" s="519">
        <v>-11.395157316327838</v>
      </c>
      <c r="AB334" s="519">
        <v>-6.8493080419468839</v>
      </c>
      <c r="AC334" s="519">
        <v>-13.005437627451784</v>
      </c>
      <c r="AD334" s="519">
        <v>-5.3182337329398122</v>
      </c>
    </row>
    <row r="335" spans="1:30" x14ac:dyDescent="0.3">
      <c r="A335" s="309"/>
      <c r="Y335" s="518"/>
      <c r="Z335" s="519">
        <v>-10.639889365684363</v>
      </c>
      <c r="AA335" s="519">
        <v>-10.306146650259667</v>
      </c>
      <c r="AB335" s="519">
        <v>-6.8493080419468839</v>
      </c>
      <c r="AC335" s="519">
        <v>-1.1043864136331365</v>
      </c>
      <c r="AD335" s="519">
        <v>-5.0214417663577313</v>
      </c>
    </row>
    <row r="336" spans="1:30" x14ac:dyDescent="0.3">
      <c r="A336" s="309"/>
      <c r="Y336" s="518"/>
      <c r="Z336" s="519">
        <v>-9.9493428921863085</v>
      </c>
      <c r="AA336" s="519">
        <v>-8.7250623270061816</v>
      </c>
      <c r="AB336" s="519">
        <v>-6.8493080419468839</v>
      </c>
      <c r="AC336" s="519">
        <v>-4.5103589511882944</v>
      </c>
      <c r="AD336" s="519">
        <v>-3.8738853006315686</v>
      </c>
    </row>
    <row r="337" spans="1:30" x14ac:dyDescent="0.3">
      <c r="A337" s="309"/>
      <c r="Y337" s="518"/>
      <c r="Z337" s="519">
        <v>-4.1601858345621077</v>
      </c>
      <c r="AA337" s="519">
        <v>-7.7687599874514301</v>
      </c>
      <c r="AB337" s="519">
        <v>-6.8493080419468839</v>
      </c>
      <c r="AC337" s="519">
        <v>-1.346358399047304</v>
      </c>
      <c r="AD337" s="519">
        <v>-2.7986254510699502</v>
      </c>
    </row>
    <row r="338" spans="1:30" x14ac:dyDescent="0.3">
      <c r="A338" s="309"/>
      <c r="Y338" s="518"/>
      <c r="Z338" s="519">
        <v>-2.9661973650416988</v>
      </c>
      <c r="AA338" s="519">
        <v>-7.6182858821834936</v>
      </c>
      <c r="AB338" s="519">
        <v>-6.8493080419468839</v>
      </c>
      <c r="AC338" s="519">
        <v>-1.9661785923723585</v>
      </c>
      <c r="AD338" s="519">
        <v>-3.1459515132700062</v>
      </c>
    </row>
    <row r="339" spans="1:30" x14ac:dyDescent="0.3">
      <c r="A339" s="309"/>
      <c r="Y339" s="518"/>
      <c r="Z339" s="519">
        <v>1.645517901619924</v>
      </c>
      <c r="AA339" s="519">
        <v>-8.2443659962676286</v>
      </c>
      <c r="AB339" s="519">
        <v>-6.8493080419468839</v>
      </c>
      <c r="AC339" s="519">
        <v>6.7789038721112576</v>
      </c>
      <c r="AD339" s="519">
        <v>-4.3781890507224119</v>
      </c>
    </row>
    <row r="340" spans="1:30" x14ac:dyDescent="0.3">
      <c r="A340" s="309"/>
      <c r="Y340" s="518"/>
      <c r="Z340" s="519">
        <v>-10.943721292072054</v>
      </c>
      <c r="AA340" s="519">
        <v>-9.324226577740891</v>
      </c>
      <c r="AB340" s="519">
        <v>-6.8493080419468839</v>
      </c>
      <c r="AC340" s="519">
        <v>-4.4365620459080333</v>
      </c>
      <c r="AD340" s="519">
        <v>-5.3807548663223566</v>
      </c>
    </row>
    <row r="341" spans="1:30" x14ac:dyDescent="0.3">
      <c r="A341" s="309"/>
      <c r="Y341" s="518"/>
      <c r="Z341" s="519">
        <v>-16.314182327357852</v>
      </c>
      <c r="AA341" s="519">
        <v>-9.5649073200456023</v>
      </c>
      <c r="AB341" s="519">
        <v>-6.8493080419468839</v>
      </c>
      <c r="AC341" s="519">
        <v>-15.436720062852174</v>
      </c>
      <c r="AD341" s="519">
        <v>-4.9438376177770289</v>
      </c>
    </row>
    <row r="342" spans="1:30" x14ac:dyDescent="0.3">
      <c r="A342" s="309"/>
      <c r="Y342" s="518"/>
      <c r="Z342" s="519">
        <v>-15.022450164273311</v>
      </c>
      <c r="AA342" s="519">
        <v>-9.6485764367184821</v>
      </c>
      <c r="AB342" s="519">
        <v>-6.8493080419468839</v>
      </c>
      <c r="AC342" s="519">
        <v>-9.7300491757999765</v>
      </c>
      <c r="AD342" s="519">
        <v>-4.7352700457934196</v>
      </c>
    </row>
    <row r="343" spans="1:30" x14ac:dyDescent="0.3">
      <c r="A343" s="309"/>
      <c r="Y343" s="518">
        <v>44166</v>
      </c>
      <c r="Z343" s="519">
        <v>-17.508366962499139</v>
      </c>
      <c r="AA343" s="519">
        <v>-10.194913268774146</v>
      </c>
      <c r="AB343" s="519">
        <v>-6.8493080419468839</v>
      </c>
      <c r="AC343" s="519">
        <v>-11.528319660387908</v>
      </c>
      <c r="AD343" s="519">
        <v>-5.9196953141631576</v>
      </c>
    </row>
    <row r="344" spans="1:30" x14ac:dyDescent="0.3">
      <c r="A344" s="309"/>
      <c r="Y344" s="518"/>
      <c r="Z344" s="519">
        <v>-5.8449510306950847</v>
      </c>
      <c r="AA344" s="519">
        <v>-9.7517869114658122</v>
      </c>
      <c r="AB344" s="519">
        <v>-6.8493080419468839</v>
      </c>
      <c r="AC344" s="519">
        <v>1.7120623407699895</v>
      </c>
      <c r="AD344" s="519">
        <v>-6.1473622919699835</v>
      </c>
    </row>
    <row r="345" spans="1:30" x14ac:dyDescent="0.3">
      <c r="A345" s="309"/>
      <c r="Y345" s="518"/>
      <c r="Z345" s="519">
        <v>-3.5518811817518525</v>
      </c>
      <c r="AA345" s="519">
        <v>-8.8271923935632124</v>
      </c>
      <c r="AB345" s="519">
        <v>-6.8493080419468839</v>
      </c>
      <c r="AC345" s="519">
        <v>-0.50620558848709152</v>
      </c>
      <c r="AD345" s="519">
        <v>-5.1943618625350449</v>
      </c>
    </row>
    <row r="346" spans="1:30" x14ac:dyDescent="0.3">
      <c r="A346" s="309"/>
      <c r="Y346" s="518"/>
      <c r="Z346" s="519">
        <v>-2.1788399227697419</v>
      </c>
      <c r="AA346" s="519">
        <v>-8.3457762605951853</v>
      </c>
      <c r="AB346" s="519">
        <v>-6.8493080419468839</v>
      </c>
      <c r="AC346" s="519">
        <v>-1.5120730064769106</v>
      </c>
      <c r="AD346" s="519">
        <v>-5.3543495375967938</v>
      </c>
    </row>
    <row r="347" spans="1:30" x14ac:dyDescent="0.3">
      <c r="A347" s="309"/>
      <c r="Y347" s="518"/>
      <c r="Z347" s="519">
        <v>-7.8418367909136988</v>
      </c>
      <c r="AA347" s="519">
        <v>-8.1017869465772225</v>
      </c>
      <c r="AB347" s="519">
        <v>-6.8493080419468839</v>
      </c>
      <c r="AC347" s="519">
        <v>-6.0302308905558135</v>
      </c>
      <c r="AD347" s="519">
        <v>-5.1988274681514133</v>
      </c>
    </row>
    <row r="348" spans="1:30" x14ac:dyDescent="0.3">
      <c r="A348" s="309"/>
      <c r="Y348" s="518"/>
      <c r="Z348" s="519">
        <v>-9.8420207020396671</v>
      </c>
      <c r="AA348" s="519">
        <v>-7.5883067044709493</v>
      </c>
      <c r="AB348" s="519">
        <v>-6.8493080419468839</v>
      </c>
      <c r="AC348" s="519">
        <v>-8.7657170568076026</v>
      </c>
      <c r="AD348" s="519">
        <v>-3.9315816169509241</v>
      </c>
    </row>
    <row r="349" spans="1:30" x14ac:dyDescent="0.3">
      <c r="A349" s="309"/>
      <c r="Y349" s="518"/>
      <c r="Z349" s="519">
        <v>-11.652537233497103</v>
      </c>
      <c r="AA349" s="519">
        <v>-7.6677699633373582</v>
      </c>
      <c r="AB349" s="519">
        <v>-6.8493080419468839</v>
      </c>
      <c r="AC349" s="519">
        <v>-10.849962901232217</v>
      </c>
      <c r="AD349" s="519">
        <v>-3.3038112519782112</v>
      </c>
    </row>
    <row r="350" spans="1:30" x14ac:dyDescent="0.3">
      <c r="A350" s="309"/>
      <c r="Y350" s="518"/>
      <c r="Z350" s="519">
        <v>-15.800441764373417</v>
      </c>
      <c r="AA350" s="519">
        <v>-8.0617519167653562</v>
      </c>
      <c r="AB350" s="519">
        <v>-6.8493080419468839</v>
      </c>
      <c r="AC350" s="519">
        <v>-10.439665174270246</v>
      </c>
      <c r="AD350" s="519">
        <v>-2.9962163953171137</v>
      </c>
    </row>
    <row r="351" spans="1:30" x14ac:dyDescent="0.3">
      <c r="A351" s="309"/>
      <c r="Y351" s="518"/>
      <c r="Z351" s="519">
        <v>-2.2505893359511662</v>
      </c>
      <c r="AA351" s="519">
        <v>-8.4156295539738863</v>
      </c>
      <c r="AB351" s="519">
        <v>-6.8493080419468839</v>
      </c>
      <c r="AC351" s="519">
        <v>10.582783299173414</v>
      </c>
      <c r="AD351" s="519">
        <v>-3.060858458152905</v>
      </c>
    </row>
    <row r="352" spans="1:30" x14ac:dyDescent="0.3">
      <c r="A352" s="309"/>
      <c r="Y352" s="518"/>
      <c r="Z352" s="519">
        <v>-4.1081239938167116</v>
      </c>
      <c r="AA352" s="519">
        <v>-8.3935594643315827</v>
      </c>
      <c r="AB352" s="519">
        <v>-6.8493080419468839</v>
      </c>
      <c r="AC352" s="519">
        <v>3.8881869663218964</v>
      </c>
      <c r="AD352" s="519">
        <v>-3.1680131684280104</v>
      </c>
    </row>
    <row r="353" spans="1:30" x14ac:dyDescent="0.3">
      <c r="A353" s="309"/>
      <c r="Y353" s="518"/>
      <c r="Z353" s="519">
        <v>-4.9367135967657259</v>
      </c>
      <c r="AA353" s="519">
        <v>-7.2681174898633856</v>
      </c>
      <c r="AB353" s="519">
        <v>-6.8493080419468839</v>
      </c>
      <c r="AC353" s="519">
        <v>0.6410909901507722</v>
      </c>
      <c r="AD353" s="519">
        <v>-1.808150680865958</v>
      </c>
    </row>
    <row r="354" spans="1:30" x14ac:dyDescent="0.3">
      <c r="A354" s="309"/>
      <c r="Y354" s="518"/>
      <c r="Z354" s="519">
        <v>-10.318980251373414</v>
      </c>
      <c r="AA354" s="519">
        <v>-5.4344459246975036</v>
      </c>
      <c r="AB354" s="519">
        <v>-6.8493080419468839</v>
      </c>
      <c r="AC354" s="519">
        <v>-6.4827253304063532</v>
      </c>
      <c r="AD354" s="519">
        <v>-0.61734250901382992</v>
      </c>
    </row>
    <row r="355" spans="1:30" x14ac:dyDescent="0.3">
      <c r="A355" s="309"/>
      <c r="Y355" s="518"/>
      <c r="Z355" s="519">
        <v>-9.68753007454354</v>
      </c>
      <c r="AA355" s="519">
        <v>-5.7504016726800469</v>
      </c>
      <c r="AB355" s="519">
        <v>-6.8493080419468839</v>
      </c>
      <c r="AC355" s="519">
        <v>-9.515800028733338</v>
      </c>
      <c r="AD355" s="519">
        <v>-2.1687995475425401</v>
      </c>
    </row>
    <row r="356" spans="1:30" x14ac:dyDescent="0.3">
      <c r="A356" s="309"/>
      <c r="Y356" s="518"/>
      <c r="Z356" s="519">
        <v>-3.7744434122197315</v>
      </c>
      <c r="AA356" s="519">
        <v>-5.5046950237792744</v>
      </c>
      <c r="AB356" s="519">
        <v>-6.8493080419468839</v>
      </c>
      <c r="AC356" s="519">
        <v>-1.3309254882978507</v>
      </c>
      <c r="AD356" s="519">
        <v>-3.4910530705046563</v>
      </c>
    </row>
    <row r="357" spans="1:30" x14ac:dyDescent="0.3">
      <c r="A357" s="309"/>
      <c r="Y357" s="518"/>
      <c r="Z357" s="519">
        <v>-2.9647408082122353</v>
      </c>
      <c r="AA357" s="519">
        <v>-4.9359084730718452</v>
      </c>
      <c r="AB357" s="519">
        <v>-6.8493080419468839</v>
      </c>
      <c r="AC357" s="519">
        <v>-2.1040079713053501</v>
      </c>
      <c r="AD357" s="519">
        <v>-4.0694845393501806</v>
      </c>
    </row>
    <row r="358" spans="1:30" x14ac:dyDescent="0.3">
      <c r="A358" s="309"/>
      <c r="Y358" s="518"/>
      <c r="Z358" s="519">
        <v>-4.4622795718289732</v>
      </c>
      <c r="AA358" s="519">
        <v>-3.903522187157026</v>
      </c>
      <c r="AB358" s="519">
        <v>-6.8493080419468839</v>
      </c>
      <c r="AC358" s="519">
        <v>-0.27741597052755651</v>
      </c>
      <c r="AD358" s="519">
        <v>-4.0815425467088824</v>
      </c>
    </row>
    <row r="359" spans="1:30" x14ac:dyDescent="0.3">
      <c r="A359" s="309"/>
      <c r="Y359" s="518"/>
      <c r="Z359" s="519">
        <v>-2.3881774515112966</v>
      </c>
      <c r="AA359" s="519">
        <v>-3.2944758549861319</v>
      </c>
      <c r="AB359" s="519">
        <v>-6.8493080419468839</v>
      </c>
      <c r="AC359" s="519">
        <v>-5.3675876944129186</v>
      </c>
      <c r="AD359" s="519">
        <v>-4.0181742616517226</v>
      </c>
    </row>
    <row r="360" spans="1:30" x14ac:dyDescent="0.3">
      <c r="A360" s="309"/>
      <c r="Y360" s="518"/>
      <c r="Z360" s="519">
        <v>-0.95520774181372359</v>
      </c>
      <c r="AA360" s="519">
        <v>-2.6464229678132436</v>
      </c>
      <c r="AB360" s="519">
        <v>-6.8493080419468839</v>
      </c>
      <c r="AC360" s="519">
        <v>-3.4079292917678998</v>
      </c>
      <c r="AD360" s="519">
        <v>-4.3346753730350844</v>
      </c>
    </row>
    <row r="361" spans="1:30" x14ac:dyDescent="0.3">
      <c r="A361" s="309"/>
      <c r="Y361" s="518"/>
      <c r="Z361" s="519">
        <v>-3.0922762499696841</v>
      </c>
      <c r="AA361" s="519">
        <v>-2.1678279387923896</v>
      </c>
      <c r="AB361" s="519">
        <v>-6.8493080419468839</v>
      </c>
      <c r="AC361" s="519">
        <v>-6.5671313819172639</v>
      </c>
      <c r="AD361" s="519">
        <v>-3.9480308882912749</v>
      </c>
    </row>
    <row r="362" spans="1:30" x14ac:dyDescent="0.3">
      <c r="A362" s="309"/>
      <c r="Y362" s="518"/>
      <c r="Z362" s="519">
        <v>-5.4242057493472817</v>
      </c>
      <c r="AA362" s="519">
        <v>-1.230762060149414</v>
      </c>
      <c r="AB362" s="519">
        <v>-6.8493080419468839</v>
      </c>
      <c r="AC362" s="519">
        <v>-9.0722220333332189</v>
      </c>
      <c r="AD362" s="519">
        <v>-4.0900904567951972</v>
      </c>
    </row>
    <row r="363" spans="1:30" x14ac:dyDescent="0.3">
      <c r="A363" s="309"/>
      <c r="Y363" s="518"/>
      <c r="Z363" s="519">
        <v>0.76192679799048701</v>
      </c>
      <c r="AA363" s="519">
        <v>-0.95385530556415721</v>
      </c>
      <c r="AB363" s="519">
        <v>-6.8493080419468839</v>
      </c>
      <c r="AC363" s="519">
        <v>-3.546433267981385</v>
      </c>
      <c r="AD363" s="519">
        <v>-5.0330010084865124</v>
      </c>
    </row>
    <row r="364" spans="1:30" x14ac:dyDescent="0.3">
      <c r="A364" s="309"/>
      <c r="Y364" s="518"/>
      <c r="Z364" s="519">
        <v>0.38542439493374492</v>
      </c>
      <c r="AA364" s="519">
        <v>-1.8674443547169841</v>
      </c>
      <c r="AB364" s="519">
        <v>-6.8493080419468839</v>
      </c>
      <c r="AC364" s="519">
        <v>0.60250342190131789</v>
      </c>
      <c r="AD364" s="519">
        <v>-5.1928310125250494</v>
      </c>
    </row>
    <row r="365" spans="1:30" x14ac:dyDescent="0.3">
      <c r="A365" s="309"/>
      <c r="Y365" s="518"/>
      <c r="Z365" s="519">
        <v>2.0971815786718562</v>
      </c>
      <c r="AA365" s="519">
        <v>-1.268218172116452</v>
      </c>
      <c r="AB365" s="519">
        <v>-6.8493080419468839</v>
      </c>
      <c r="AC365" s="519">
        <v>-1.2718329500550141</v>
      </c>
      <c r="AD365" s="519">
        <v>-4.2099448810737483</v>
      </c>
    </row>
    <row r="366" spans="1:30" x14ac:dyDescent="0.3">
      <c r="A366" s="309"/>
      <c r="Y366" s="518"/>
      <c r="Z366" s="519">
        <v>-0.44983016941449933</v>
      </c>
      <c r="AA366" s="519">
        <v>0.26800526430542193</v>
      </c>
      <c r="AB366" s="519">
        <v>-6.8493080419468839</v>
      </c>
      <c r="AC366" s="519">
        <v>-11.967961556252121</v>
      </c>
      <c r="AD366" s="519">
        <v>-2.2359325802446324</v>
      </c>
    </row>
    <row r="367" spans="1:30" x14ac:dyDescent="0.3">
      <c r="A367" s="309"/>
      <c r="Y367" s="518"/>
      <c r="Z367" s="519">
        <v>-7.3503310858835125</v>
      </c>
      <c r="AA367" s="519">
        <v>-0.18539101952115825</v>
      </c>
      <c r="AB367" s="519">
        <v>-6.8493080419468839</v>
      </c>
      <c r="AC367" s="519">
        <v>-4.5267393200376631</v>
      </c>
      <c r="AD367" s="519">
        <v>-1.6987558432928986</v>
      </c>
    </row>
    <row r="368" spans="1:30" x14ac:dyDescent="0.3">
      <c r="A368" s="309"/>
      <c r="Y368" s="518"/>
      <c r="Z368" s="519">
        <v>1.1023070282340401</v>
      </c>
      <c r="AA368" s="519">
        <v>8.6446607552280758E-2</v>
      </c>
      <c r="AB368" s="519">
        <v>-6.8493080419468839</v>
      </c>
      <c r="AC368" s="519">
        <v>0.31307153824184297</v>
      </c>
      <c r="AD368" s="519">
        <v>-0.58130754532988405</v>
      </c>
    </row>
    <row r="369" spans="1:30" x14ac:dyDescent="0.3">
      <c r="A369" s="309"/>
      <c r="Y369" s="518"/>
      <c r="Z369" s="519">
        <v>5.3293583056058367</v>
      </c>
      <c r="AA369" s="519">
        <v>3.9720683669707303E-2</v>
      </c>
      <c r="AB369" s="519">
        <v>-6.8493080419468839</v>
      </c>
      <c r="AC369" s="519">
        <v>4.7458640724705958</v>
      </c>
      <c r="AD369" s="519">
        <v>8.9843842899282683E-2</v>
      </c>
    </row>
    <row r="370" spans="1:30" x14ac:dyDescent="0.3">
      <c r="A370" s="309"/>
      <c r="Y370" s="518"/>
      <c r="Z370" s="519">
        <v>-2.4118471887955746</v>
      </c>
      <c r="AA370" s="519">
        <v>-7.3924117154048785E-2</v>
      </c>
      <c r="AB370" s="519">
        <v>-6.8493080419468839</v>
      </c>
      <c r="AC370" s="519">
        <v>0.2138038906807509</v>
      </c>
      <c r="AD370" s="519">
        <v>1.3600066133881694</v>
      </c>
    </row>
    <row r="371" spans="1:30" x14ac:dyDescent="0.3">
      <c r="A371" s="309"/>
      <c r="Y371" s="518"/>
      <c r="Z371" s="519">
        <v>2.2882877844478178</v>
      </c>
      <c r="AA371" s="519">
        <v>-1.5209059984832207</v>
      </c>
      <c r="AB371" s="519">
        <v>-6.8493080419468839</v>
      </c>
      <c r="AC371" s="519">
        <v>8.4246415076424199</v>
      </c>
      <c r="AD371" s="519">
        <v>0.42189828701373649</v>
      </c>
    </row>
    <row r="372" spans="1:30" x14ac:dyDescent="0.3">
      <c r="A372" s="309"/>
      <c r="Y372" s="518"/>
      <c r="Z372" s="519">
        <v>1.7701001114938437</v>
      </c>
      <c r="AA372" s="519">
        <v>-3.5797259706634086</v>
      </c>
      <c r="AB372" s="519">
        <v>-6.8493080419468839</v>
      </c>
      <c r="AC372" s="519">
        <v>3.4262267675491529</v>
      </c>
      <c r="AD372" s="519">
        <v>-0.78894173506950394</v>
      </c>
    </row>
    <row r="373" spans="1:30" x14ac:dyDescent="0.3">
      <c r="A373" s="309"/>
      <c r="Y373" s="518"/>
      <c r="Z373" s="519">
        <v>-1.2453437751807932</v>
      </c>
      <c r="AA373" s="519">
        <v>-5.8192811190807543</v>
      </c>
      <c r="AB373" s="519">
        <v>-6.8493080419468839</v>
      </c>
      <c r="AC373" s="519">
        <v>-3.0768221628299131</v>
      </c>
      <c r="AD373" s="519">
        <v>-2.5072393718733132</v>
      </c>
    </row>
    <row r="374" spans="1:30" x14ac:dyDescent="0.3">
      <c r="A374" s="309"/>
      <c r="Y374" s="518">
        <v>44197</v>
      </c>
      <c r="Z374" s="519">
        <v>-17.479204255187717</v>
      </c>
      <c r="AA374" s="519">
        <v>-5.8131565802537546</v>
      </c>
      <c r="AB374" s="519">
        <v>-5.4009559245325391</v>
      </c>
      <c r="AC374" s="519">
        <v>-11.093497604658694</v>
      </c>
      <c r="AD374" s="519">
        <v>-2.2139108533472478</v>
      </c>
    </row>
    <row r="375" spans="1:30" x14ac:dyDescent="0.3">
      <c r="A375" s="309"/>
      <c r="Y375" s="518"/>
      <c r="Z375" s="519">
        <v>-13.309432777027272</v>
      </c>
      <c r="AA375" s="519">
        <v>-6.8014852636392096</v>
      </c>
      <c r="AB375" s="519">
        <v>-5.4009559245325391</v>
      </c>
      <c r="AC375" s="519">
        <v>-8.1628086163408398</v>
      </c>
      <c r="AD375" s="519">
        <v>-3.0015759796342274</v>
      </c>
    </row>
    <row r="376" spans="1:30" x14ac:dyDescent="0.3">
      <c r="A376" s="309"/>
      <c r="Y376" s="518"/>
      <c r="Z376" s="519">
        <v>-10.34752773331558</v>
      </c>
      <c r="AA376" s="519">
        <v>-7.7312105915581792</v>
      </c>
      <c r="AB376" s="519">
        <v>-5.4009559245325391</v>
      </c>
      <c r="AC376" s="519">
        <v>-7.2822193851560684</v>
      </c>
      <c r="AD376" s="519">
        <v>-3.4071356355750413</v>
      </c>
    </row>
    <row r="377" spans="1:30" x14ac:dyDescent="0.3">
      <c r="A377" s="309"/>
      <c r="Y377" s="518"/>
      <c r="Z377" s="519">
        <v>-2.3689754170065815</v>
      </c>
      <c r="AA377" s="519">
        <v>-8.4708080450401777</v>
      </c>
      <c r="AB377" s="519">
        <v>-5.4009559245325391</v>
      </c>
      <c r="AC377" s="519">
        <v>2.2671035203632073</v>
      </c>
      <c r="AD377" s="519">
        <v>-3.0510900253888655</v>
      </c>
    </row>
    <row r="378" spans="1:30" x14ac:dyDescent="0.3">
      <c r="A378" s="309"/>
      <c r="Y378" s="518"/>
      <c r="Z378" s="519">
        <v>-4.6300129992503685</v>
      </c>
      <c r="AA378" s="519">
        <v>-6.2327944234961077</v>
      </c>
      <c r="AB378" s="519">
        <v>-5.4009559245325391</v>
      </c>
      <c r="AC378" s="519">
        <v>2.9109856236335645</v>
      </c>
      <c r="AD378" s="519">
        <v>-0.96828158288899557</v>
      </c>
    </row>
    <row r="379" spans="1:30" x14ac:dyDescent="0.3">
      <c r="A379" s="309"/>
      <c r="Y379" s="518"/>
      <c r="Z379" s="519">
        <v>-4.7379771839389422</v>
      </c>
      <c r="AA379" s="519">
        <v>-5.655679335010892</v>
      </c>
      <c r="AB379" s="519">
        <v>-5.4009559245325391</v>
      </c>
      <c r="AC379" s="519">
        <v>0.58730917596345478</v>
      </c>
      <c r="AD379" s="519">
        <v>-9.3317829607794268E-3</v>
      </c>
    </row>
    <row r="380" spans="1:30" x14ac:dyDescent="0.3">
      <c r="A380" s="309"/>
      <c r="Y380" s="518"/>
      <c r="Z380" s="519">
        <v>-6.42252594955478</v>
      </c>
      <c r="AA380" s="519">
        <v>-5.8560763566287548</v>
      </c>
      <c r="AB380" s="519">
        <v>-5.4009559245325391</v>
      </c>
      <c r="AC380" s="519">
        <v>-0.58450289152668233</v>
      </c>
      <c r="AD380" s="519">
        <v>9.8273765349276232E-2</v>
      </c>
    </row>
    <row r="381" spans="1:30" x14ac:dyDescent="0.3">
      <c r="A381" s="309"/>
      <c r="Y381" s="518"/>
      <c r="Z381" s="519">
        <v>-1.8131089043792248</v>
      </c>
      <c r="AA381" s="519">
        <v>-5.8541102296177687</v>
      </c>
      <c r="AB381" s="519">
        <v>-5.4009559245325391</v>
      </c>
      <c r="AC381" s="519">
        <v>3.4861614928403952</v>
      </c>
      <c r="AD381" s="519">
        <v>0.53146219284884311</v>
      </c>
    </row>
    <row r="382" spans="1:30" x14ac:dyDescent="0.3">
      <c r="A382" s="309"/>
      <c r="Y382" s="518"/>
      <c r="Z382" s="519">
        <v>-9.2696271576307669</v>
      </c>
      <c r="AA382" s="519">
        <v>-5.5856702860628591</v>
      </c>
      <c r="AB382" s="519">
        <v>-5.4009559245325391</v>
      </c>
      <c r="AC382" s="519">
        <v>-1.4501600168433271</v>
      </c>
      <c r="AD382" s="519">
        <v>0.98176362431577091</v>
      </c>
    </row>
    <row r="383" spans="1:30" x14ac:dyDescent="0.3">
      <c r="A383" s="309"/>
      <c r="Y383" s="518"/>
      <c r="Z383" s="519">
        <v>-11.750306884640624</v>
      </c>
      <c r="AA383" s="519">
        <v>-5.0422278276462889</v>
      </c>
      <c r="AB383" s="519">
        <v>-5.4009559245325391</v>
      </c>
      <c r="AC383" s="519">
        <v>-6.5289805469856788</v>
      </c>
      <c r="AD383" s="519">
        <v>1.981329929961041</v>
      </c>
    </row>
    <row r="384" spans="1:30" x14ac:dyDescent="0.3">
      <c r="A384" s="309"/>
      <c r="Y384" s="518"/>
      <c r="Z384" s="519">
        <v>-2.3552125279296776</v>
      </c>
      <c r="AA384" s="519">
        <v>-4.1290046911436677</v>
      </c>
      <c r="AB384" s="519">
        <v>-5.4009559245325391</v>
      </c>
      <c r="AC384" s="519">
        <v>5.2994225128601755</v>
      </c>
      <c r="AD384" s="519">
        <v>3.1282692068800344</v>
      </c>
    </row>
    <row r="385" spans="1:30" x14ac:dyDescent="0.3">
      <c r="A385" s="309"/>
      <c r="Y385" s="518"/>
      <c r="Z385" s="519">
        <v>-2.7509333943659939</v>
      </c>
      <c r="AA385" s="519">
        <v>-5.1243338759337229</v>
      </c>
      <c r="AB385" s="519">
        <v>-5.4009559245325391</v>
      </c>
      <c r="AC385" s="519">
        <v>6.0630956439020594</v>
      </c>
      <c r="AD385" s="519">
        <v>1.9356166856612202</v>
      </c>
    </row>
    <row r="386" spans="1:30" x14ac:dyDescent="0.3">
      <c r="A386" s="309"/>
      <c r="Y386" s="518"/>
      <c r="Z386" s="519">
        <v>-0.93387997502295317</v>
      </c>
      <c r="AA386" s="519">
        <v>-5.6298059742388604</v>
      </c>
      <c r="AB386" s="519">
        <v>-5.4009559245325391</v>
      </c>
      <c r="AC386" s="519">
        <v>7.5842733154803454</v>
      </c>
      <c r="AD386" s="519">
        <v>1.2704043660381237</v>
      </c>
    </row>
    <row r="387" spans="1:30" x14ac:dyDescent="0.3">
      <c r="A387" s="309"/>
      <c r="Y387" s="518"/>
      <c r="Z387" s="519">
        <v>-2.9963994036434793E-2</v>
      </c>
      <c r="AA387" s="519">
        <v>-5.7585140399612174</v>
      </c>
      <c r="AB387" s="519">
        <v>-5.4009559245325391</v>
      </c>
      <c r="AC387" s="519">
        <v>7.4440720469062711</v>
      </c>
      <c r="AD387" s="519">
        <v>1.1476303618810217</v>
      </c>
    </row>
    <row r="388" spans="1:30" x14ac:dyDescent="0.3">
      <c r="A388" s="309"/>
      <c r="Y388" s="518"/>
      <c r="Z388" s="519">
        <v>-8.7804131979096081</v>
      </c>
      <c r="AA388" s="519">
        <v>-6.5678834485837694</v>
      </c>
      <c r="AB388" s="519">
        <v>-5.4009559245325391</v>
      </c>
      <c r="AC388" s="519">
        <v>-4.8624061556913034</v>
      </c>
      <c r="AD388" s="519">
        <v>0.15293575661915984</v>
      </c>
    </row>
    <row r="389" spans="1:30" x14ac:dyDescent="0.3">
      <c r="A389" s="309"/>
      <c r="Y389" s="518"/>
      <c r="Z389" s="519">
        <v>-12.807931845766724</v>
      </c>
      <c r="AA389" s="519">
        <v>-7.9974732518676648</v>
      </c>
      <c r="AB389" s="519">
        <v>-5.4009559245325391</v>
      </c>
      <c r="AC389" s="519">
        <v>-6.1066462542050033</v>
      </c>
      <c r="AD389" s="519">
        <v>-1.3782328730195457</v>
      </c>
    </row>
    <row r="390" spans="1:30" x14ac:dyDescent="0.3">
      <c r="A390" s="309"/>
      <c r="Y390" s="518"/>
      <c r="Z390" s="519">
        <v>-12.651263344697124</v>
      </c>
      <c r="AA390" s="519">
        <v>-9.6288552203581474</v>
      </c>
      <c r="AB390" s="519">
        <v>-5.4009559245325391</v>
      </c>
      <c r="AC390" s="519">
        <v>-7.3883985760853932</v>
      </c>
      <c r="AD390" s="519">
        <v>-3.1704922756433809</v>
      </c>
    </row>
    <row r="391" spans="1:30" x14ac:dyDescent="0.3">
      <c r="A391" s="309"/>
      <c r="Y391" s="518"/>
      <c r="Z391" s="519">
        <v>-8.0207983882875471</v>
      </c>
      <c r="AA391" s="519">
        <v>-11.439372616948058</v>
      </c>
      <c r="AB391" s="519">
        <v>-5.4009559245325391</v>
      </c>
      <c r="AC391" s="519">
        <v>-1.6634397239728571</v>
      </c>
      <c r="AD391" s="519">
        <v>-4.9000136140615798</v>
      </c>
    </row>
    <row r="392" spans="1:30" x14ac:dyDescent="0.3">
      <c r="A392" s="309"/>
      <c r="Y392" s="518"/>
      <c r="Z392" s="519">
        <v>-12.758062017353264</v>
      </c>
      <c r="AA392" s="519">
        <v>-11.74594090027921</v>
      </c>
      <c r="AB392" s="519">
        <v>-5.4009559245325391</v>
      </c>
      <c r="AC392" s="519">
        <v>-4.6550847635688797</v>
      </c>
      <c r="AD392" s="519">
        <v>-4.6814053227991792</v>
      </c>
    </row>
    <row r="393" spans="1:30" x14ac:dyDescent="0.3">
      <c r="A393" s="309"/>
      <c r="Y393" s="518"/>
      <c r="Z393" s="519">
        <v>-12.353553754456327</v>
      </c>
      <c r="AA393" s="519">
        <v>-12.114952115023481</v>
      </c>
      <c r="AB393" s="519">
        <v>-5.4009559245325391</v>
      </c>
      <c r="AC393" s="519">
        <v>-4.9615425028865019</v>
      </c>
      <c r="AD393" s="519">
        <v>-4.820748228331559</v>
      </c>
    </row>
    <row r="394" spans="1:30" x14ac:dyDescent="0.3">
      <c r="A394" s="309"/>
      <c r="Y394" s="518"/>
      <c r="Z394" s="519">
        <v>-12.703585770165803</v>
      </c>
      <c r="AA394" s="519">
        <v>-12.606638856397813</v>
      </c>
      <c r="AB394" s="519">
        <v>-5.4009559245325391</v>
      </c>
      <c r="AC394" s="519">
        <v>-4.6625773220211215</v>
      </c>
      <c r="AD394" s="519">
        <v>-5.1617896867413622</v>
      </c>
    </row>
    <row r="395" spans="1:30" x14ac:dyDescent="0.3">
      <c r="A395" s="309"/>
      <c r="Y395" s="518"/>
      <c r="Z395" s="519">
        <v>-10.926391181227681</v>
      </c>
      <c r="AA395" s="519">
        <v>-12.545250750375345</v>
      </c>
      <c r="AB395" s="519">
        <v>-5.4009559245325391</v>
      </c>
      <c r="AC395" s="519">
        <v>-3.3321481168544977</v>
      </c>
      <c r="AD395" s="519">
        <v>-5.0691519096301301</v>
      </c>
    </row>
    <row r="396" spans="1:30" x14ac:dyDescent="0.3">
      <c r="A396" s="309"/>
      <c r="Y396" s="518"/>
      <c r="Z396" s="519">
        <v>-15.391010348976607</v>
      </c>
      <c r="AA396" s="519">
        <v>-12.705589728085858</v>
      </c>
      <c r="AB396" s="519">
        <v>-5.4009559245325391</v>
      </c>
      <c r="AC396" s="519">
        <v>-7.0820465929316612</v>
      </c>
      <c r="AD396" s="519">
        <v>-5.5601882521363324</v>
      </c>
    </row>
    <row r="397" spans="1:30" x14ac:dyDescent="0.3">
      <c r="A397" s="309"/>
      <c r="Y397" s="518"/>
      <c r="Z397" s="519">
        <v>-16.093070534317473</v>
      </c>
      <c r="AA397" s="519">
        <v>-12.229912840819683</v>
      </c>
      <c r="AB397" s="519">
        <v>-5.4009559245325391</v>
      </c>
      <c r="AC397" s="519">
        <v>-9.7756887849540135</v>
      </c>
      <c r="AD397" s="519">
        <v>-5.600747246894703</v>
      </c>
    </row>
    <row r="398" spans="1:30" x14ac:dyDescent="0.3">
      <c r="A398" s="309"/>
      <c r="Y398" s="518"/>
      <c r="Z398" s="519">
        <v>-7.5910816461302622</v>
      </c>
      <c r="AA398" s="519">
        <v>-11.540160023003679</v>
      </c>
      <c r="AB398" s="519">
        <v>-5.4009559245325391</v>
      </c>
      <c r="AC398" s="519">
        <v>-1.0149752841942359</v>
      </c>
      <c r="AD398" s="519">
        <v>-5.1765244275771476</v>
      </c>
    </row>
    <row r="399" spans="1:30" x14ac:dyDescent="0.3">
      <c r="A399" s="309"/>
      <c r="Y399" s="518"/>
      <c r="Z399" s="519">
        <v>-13.880434861326867</v>
      </c>
      <c r="AA399" s="519">
        <v>-11.408931818996534</v>
      </c>
      <c r="AB399" s="519">
        <v>-5.4009559245325391</v>
      </c>
      <c r="AC399" s="519">
        <v>-8.0923391611122923</v>
      </c>
      <c r="AD399" s="519">
        <v>-5.2362838322591267</v>
      </c>
    </row>
    <row r="400" spans="1:30" x14ac:dyDescent="0.3">
      <c r="A400" s="309"/>
      <c r="Y400" s="518"/>
      <c r="Z400" s="519">
        <v>-9.0238155435930896</v>
      </c>
      <c r="AA400" s="519">
        <v>-11.278696098021873</v>
      </c>
      <c r="AB400" s="519">
        <v>-5.4009559245325391</v>
      </c>
      <c r="AC400" s="519">
        <v>-5.2454554661950965</v>
      </c>
      <c r="AD400" s="519">
        <v>-5.270362039905824</v>
      </c>
    </row>
    <row r="401" spans="1:30" x14ac:dyDescent="0.3">
      <c r="A401" s="309"/>
      <c r="Y401" s="518"/>
      <c r="Z401" s="519">
        <v>-7.8753160454537667</v>
      </c>
      <c r="AA401" s="519">
        <v>-11.744151173359672</v>
      </c>
      <c r="AB401" s="519">
        <v>-5.4009559245325391</v>
      </c>
      <c r="AC401" s="519">
        <v>-1.6930175867982342</v>
      </c>
      <c r="AD401" s="519">
        <v>-6.1086228484507421</v>
      </c>
    </row>
    <row r="402" spans="1:30" x14ac:dyDescent="0.3">
      <c r="A402" s="309"/>
      <c r="Y402" s="518"/>
      <c r="Z402" s="519">
        <v>-10.007793753177662</v>
      </c>
      <c r="AA402" s="519">
        <v>-11.798062700014047</v>
      </c>
      <c r="AB402" s="519">
        <v>-5.4009559245325391</v>
      </c>
      <c r="AC402" s="519">
        <v>-3.7504639496283545</v>
      </c>
      <c r="AD402" s="519">
        <v>-6.5447024207744722</v>
      </c>
    </row>
    <row r="403" spans="1:30" x14ac:dyDescent="0.3">
      <c r="A403" s="309"/>
      <c r="Y403" s="518"/>
      <c r="Z403" s="519">
        <v>-14.479360302154012</v>
      </c>
      <c r="AA403" s="519">
        <v>-11.254137580043935</v>
      </c>
      <c r="AB403" s="519">
        <v>-5.4009559245325391</v>
      </c>
      <c r="AC403" s="519">
        <v>-7.3205940464585382</v>
      </c>
      <c r="AD403" s="519">
        <v>-6.6176371356338723</v>
      </c>
    </row>
    <row r="404" spans="1:30" x14ac:dyDescent="0.3">
      <c r="A404" s="309"/>
      <c r="Y404" s="518"/>
      <c r="Z404" s="519">
        <v>-19.35125606168204</v>
      </c>
      <c r="AA404" s="519">
        <v>-11.624780349949168</v>
      </c>
      <c r="AB404" s="519">
        <v>-5.4009559245325391</v>
      </c>
      <c r="AC404" s="519">
        <v>-15.643514444768442</v>
      </c>
      <c r="AD404" s="519">
        <v>-7.3278672657009878</v>
      </c>
    </row>
    <row r="405" spans="1:30" x14ac:dyDescent="0.3">
      <c r="A405" s="309"/>
      <c r="Y405" s="518">
        <v>44228</v>
      </c>
      <c r="Z405" s="519">
        <v>-7.968462332710879</v>
      </c>
      <c r="AA405" s="519">
        <v>-11.923749620796375</v>
      </c>
      <c r="AB405" s="519">
        <v>-5.4009559245325391</v>
      </c>
      <c r="AC405" s="519">
        <v>-4.067532290460349</v>
      </c>
      <c r="AD405" s="519">
        <v>-8.5952491649419187</v>
      </c>
    </row>
    <row r="406" spans="1:30" x14ac:dyDescent="0.3">
      <c r="A406" s="309"/>
      <c r="Y406" s="518"/>
      <c r="Z406" s="519">
        <v>-10.0729590215361</v>
      </c>
      <c r="AA406" s="519">
        <v>-11.575052453790205</v>
      </c>
      <c r="AB406" s="519">
        <v>-5.4009559245325391</v>
      </c>
      <c r="AC406" s="519">
        <v>-8.6028821651280936</v>
      </c>
      <c r="AD406" s="519">
        <v>-9.3635890821274312</v>
      </c>
    </row>
    <row r="407" spans="1:30" x14ac:dyDescent="0.3">
      <c r="A407" s="309"/>
      <c r="Y407" s="518"/>
      <c r="Z407" s="519">
        <v>-11.618314932929716</v>
      </c>
      <c r="AA407" s="519">
        <v>-11.341276722282519</v>
      </c>
      <c r="AB407" s="519">
        <v>-5.4009559245325391</v>
      </c>
      <c r="AC407" s="519">
        <v>-10.217066376664903</v>
      </c>
      <c r="AD407" s="519">
        <v>-10.237762916866421</v>
      </c>
    </row>
    <row r="408" spans="1:30" x14ac:dyDescent="0.3">
      <c r="A408" s="309"/>
      <c r="Y408" s="518"/>
      <c r="Z408" s="519">
        <v>-9.9681009413842148</v>
      </c>
      <c r="AA408" s="519">
        <v>-9.9687516392126554</v>
      </c>
      <c r="AB408" s="519">
        <v>-5.4009559245325391</v>
      </c>
      <c r="AC408" s="519">
        <v>-10.564690881484751</v>
      </c>
      <c r="AD408" s="519">
        <v>-9.6189267976978723</v>
      </c>
    </row>
    <row r="409" spans="1:30" x14ac:dyDescent="0.3">
      <c r="A409" s="309"/>
      <c r="Y409" s="518"/>
      <c r="Z409" s="519">
        <v>-7.5669135841344808</v>
      </c>
      <c r="AA409" s="519">
        <v>-9.9193952561309313</v>
      </c>
      <c r="AB409" s="519">
        <v>-5.4009559245325391</v>
      </c>
      <c r="AC409" s="519">
        <v>-9.1288433699269405</v>
      </c>
      <c r="AD409" s="519">
        <v>-10.591892463895107</v>
      </c>
    </row>
    <row r="410" spans="1:30" x14ac:dyDescent="0.3">
      <c r="A410" s="309"/>
      <c r="Y410" s="518"/>
      <c r="Z410" s="519">
        <v>-12.842930181600213</v>
      </c>
      <c r="AA410" s="519">
        <v>-9.7780716620802259</v>
      </c>
      <c r="AB410" s="519">
        <v>-5.4009559245325391</v>
      </c>
      <c r="AC410" s="519">
        <v>-13.439810889631474</v>
      </c>
      <c r="AD410" s="519">
        <v>-10.923332735471936</v>
      </c>
    </row>
    <row r="411" spans="1:30" x14ac:dyDescent="0.3">
      <c r="A411" s="309"/>
      <c r="Y411" s="518"/>
      <c r="Z411" s="519">
        <v>-9.7435804801929873</v>
      </c>
      <c r="AA411" s="519">
        <v>-9.4414520467244305</v>
      </c>
      <c r="AB411" s="519">
        <v>-5.4009559245325391</v>
      </c>
      <c r="AC411" s="519">
        <v>-11.311661610588601</v>
      </c>
      <c r="AD411" s="519">
        <v>-10.891149266352617</v>
      </c>
    </row>
    <row r="412" spans="1:30" x14ac:dyDescent="0.3">
      <c r="A412" s="309"/>
      <c r="Y412" s="518"/>
      <c r="Z412" s="519">
        <v>-7.6229676511388149</v>
      </c>
      <c r="AA412" s="519">
        <v>-9.3434138005326322</v>
      </c>
      <c r="AB412" s="519">
        <v>-5.4009559245325391</v>
      </c>
      <c r="AC412" s="519">
        <v>-10.878291953840986</v>
      </c>
      <c r="AD412" s="519">
        <v>-10.795823833392316</v>
      </c>
    </row>
    <row r="413" spans="1:30" x14ac:dyDescent="0.3">
      <c r="A413" s="309"/>
      <c r="Y413" s="518"/>
      <c r="Z413" s="519">
        <v>-9.0836938631811659</v>
      </c>
      <c r="AA413" s="519">
        <v>-9.3817124432598007</v>
      </c>
      <c r="AB413" s="519">
        <v>-5.4009559245325391</v>
      </c>
      <c r="AC413" s="519">
        <v>-10.922964066165903</v>
      </c>
      <c r="AD413" s="519">
        <v>-10.760903450623513</v>
      </c>
    </row>
    <row r="414" spans="1:30" x14ac:dyDescent="0.3">
      <c r="A414" s="309"/>
      <c r="Y414" s="518"/>
      <c r="Z414" s="519">
        <v>-9.2619776254391262</v>
      </c>
      <c r="AA414" s="519">
        <v>-9.1794384547942141</v>
      </c>
      <c r="AB414" s="519">
        <v>-5.4009559245325391</v>
      </c>
      <c r="AC414" s="519">
        <v>-9.9917820928296663</v>
      </c>
      <c r="AD414" s="519">
        <v>-10.46885469160301</v>
      </c>
    </row>
    <row r="415" spans="1:30" x14ac:dyDescent="0.3">
      <c r="A415" s="309"/>
      <c r="Y415" s="518"/>
      <c r="Z415" s="519">
        <v>-9.2818332180416423</v>
      </c>
      <c r="AA415" s="519">
        <v>-10.249161252275353</v>
      </c>
      <c r="AB415" s="519">
        <v>-5.4009559245325391</v>
      </c>
      <c r="AC415" s="519">
        <v>-9.8974128507626347</v>
      </c>
      <c r="AD415" s="519">
        <v>-11.878255298836175</v>
      </c>
    </row>
    <row r="416" spans="1:30" x14ac:dyDescent="0.3">
      <c r="A416" s="309"/>
      <c r="Y416" s="518"/>
      <c r="Z416" s="519">
        <v>-7.8350040832246579</v>
      </c>
      <c r="AA416" s="519">
        <v>-9.6802277549444309</v>
      </c>
      <c r="AB416" s="519">
        <v>-5.4009559245325391</v>
      </c>
      <c r="AC416" s="519">
        <v>-8.8844006905453199</v>
      </c>
      <c r="AD416" s="519">
        <v>-11.512988252763197</v>
      </c>
    </row>
    <row r="417" spans="1:30" x14ac:dyDescent="0.3">
      <c r="A417" s="309"/>
      <c r="Y417" s="518"/>
      <c r="Z417" s="519">
        <v>-11.427012262341114</v>
      </c>
      <c r="AA417" s="519">
        <v>-7.8853942213551189</v>
      </c>
      <c r="AB417" s="519">
        <v>-5.4009559245325391</v>
      </c>
      <c r="AC417" s="519">
        <v>-11.395469576487955</v>
      </c>
      <c r="AD417" s="519">
        <v>-9.7697212904716917</v>
      </c>
    </row>
    <row r="418" spans="1:30" x14ac:dyDescent="0.3">
      <c r="A418" s="309"/>
      <c r="Y418" s="518"/>
      <c r="Z418" s="519">
        <v>-17.231640062560942</v>
      </c>
      <c r="AA418" s="519">
        <v>-7.6580214550749446</v>
      </c>
      <c r="AB418" s="519">
        <v>-5.4009559245325391</v>
      </c>
      <c r="AC418" s="519">
        <v>-21.177465861220753</v>
      </c>
      <c r="AD418" s="519">
        <v>-8.5302841310078215</v>
      </c>
    </row>
    <row r="419" spans="1:30" x14ac:dyDescent="0.3">
      <c r="A419" s="309"/>
      <c r="Y419" s="518"/>
      <c r="Z419" s="519">
        <v>-3.6404331698223658</v>
      </c>
      <c r="AA419" s="519">
        <v>-7.1739123784735099</v>
      </c>
      <c r="AB419" s="519">
        <v>-5.4009559245325391</v>
      </c>
      <c r="AC419" s="519">
        <v>-8.3214226313301509</v>
      </c>
      <c r="AD419" s="519">
        <v>-7.5375165937807367</v>
      </c>
    </row>
    <row r="420" spans="1:30" x14ac:dyDescent="0.3">
      <c r="A420" s="309"/>
      <c r="Y420" s="518"/>
      <c r="Z420" s="519">
        <v>3.4801408719440174</v>
      </c>
      <c r="AA420" s="519">
        <v>-6.443771454041415</v>
      </c>
      <c r="AB420" s="519">
        <v>-5.4009559245325391</v>
      </c>
      <c r="AC420" s="519">
        <v>1.2799046698746395</v>
      </c>
      <c r="AD420" s="519">
        <v>-6.4777314990954391</v>
      </c>
    </row>
    <row r="421" spans="1:30" x14ac:dyDescent="0.3">
      <c r="A421" s="309"/>
      <c r="Y421" s="518"/>
      <c r="Z421" s="519">
        <v>-7.6703682614779067</v>
      </c>
      <c r="AA421" s="519">
        <v>-5.9365342344490788</v>
      </c>
      <c r="AB421" s="519">
        <v>-5.4009559245325391</v>
      </c>
      <c r="AC421" s="519">
        <v>-1.3157219765825801</v>
      </c>
      <c r="AD421" s="519">
        <v>-5.4632735867558448</v>
      </c>
    </row>
    <row r="422" spans="1:30" x14ac:dyDescent="0.3">
      <c r="A422" s="309"/>
      <c r="Y422" s="518"/>
      <c r="Z422" s="519">
        <v>-5.893069681831606</v>
      </c>
      <c r="AA422" s="519">
        <v>-5.39743071947</v>
      </c>
      <c r="AB422" s="519">
        <v>-5.4009559245325391</v>
      </c>
      <c r="AC422" s="519">
        <v>-2.9480400901730377</v>
      </c>
      <c r="AD422" s="519">
        <v>-3.7652218230238383</v>
      </c>
    </row>
    <row r="423" spans="1:30" x14ac:dyDescent="0.3">
      <c r="A423" s="309"/>
      <c r="Y423" s="518"/>
      <c r="Z423" s="519">
        <v>-2.7240176121999866</v>
      </c>
      <c r="AA423" s="519">
        <v>-5.6994435129152734</v>
      </c>
      <c r="AB423" s="519">
        <v>-5.4009559245325391</v>
      </c>
      <c r="AC423" s="519">
        <v>-1.4659050277482351</v>
      </c>
      <c r="AD423" s="519">
        <v>-2.6057909432563338</v>
      </c>
    </row>
    <row r="424" spans="1:30" x14ac:dyDescent="0.3">
      <c r="A424" s="309"/>
      <c r="Y424" s="518"/>
      <c r="Z424" s="519">
        <v>-7.8763517251947599</v>
      </c>
      <c r="AA424" s="519">
        <v>-6.7687740934024481</v>
      </c>
      <c r="AB424" s="519">
        <v>-5.4009559245325391</v>
      </c>
      <c r="AC424" s="519">
        <v>-4.2942641901107947</v>
      </c>
      <c r="AD424" s="519">
        <v>-3.1262992317489529</v>
      </c>
    </row>
    <row r="425" spans="1:30" x14ac:dyDescent="0.3">
      <c r="A425" s="309"/>
      <c r="Y425" s="518"/>
      <c r="Z425" s="519">
        <v>-13.457915457707388</v>
      </c>
      <c r="AA425" s="519">
        <v>-6.8629545349157866</v>
      </c>
      <c r="AB425" s="519">
        <v>-5.4009559245325391</v>
      </c>
      <c r="AC425" s="519">
        <v>-9.2911035150967081</v>
      </c>
      <c r="AD425" s="519">
        <v>-3.8966924550081949</v>
      </c>
    </row>
    <row r="426" spans="1:30" x14ac:dyDescent="0.3">
      <c r="A426" s="309"/>
      <c r="Y426" s="518"/>
      <c r="Z426" s="519">
        <v>-5.7545227239392798</v>
      </c>
      <c r="AA426" s="519">
        <v>-7.2692521192675343</v>
      </c>
      <c r="AB426" s="519">
        <v>-5.4009559245325391</v>
      </c>
      <c r="AC426" s="519">
        <v>-0.20540647295761971</v>
      </c>
      <c r="AD426" s="519">
        <v>-4.1488840296742451</v>
      </c>
    </row>
    <row r="427" spans="1:30" x14ac:dyDescent="0.3">
      <c r="A427" s="309"/>
      <c r="Y427" s="518"/>
      <c r="Z427" s="519">
        <v>-4.0051731914662048</v>
      </c>
      <c r="AA427" s="519">
        <v>-7.7470332234646166</v>
      </c>
      <c r="AB427" s="519">
        <v>-5.4009559245325391</v>
      </c>
      <c r="AC427" s="519">
        <v>-2.3636533495736956</v>
      </c>
      <c r="AD427" s="519">
        <v>-4.3767517033259713</v>
      </c>
    </row>
    <row r="428" spans="1:30" x14ac:dyDescent="0.3">
      <c r="A428" s="309"/>
      <c r="Y428" s="518"/>
      <c r="Z428" s="519">
        <v>-8.3296313520712779</v>
      </c>
      <c r="AA428" s="519">
        <v>-7.9762561618193226</v>
      </c>
      <c r="AB428" s="519">
        <v>-5.4009559245325391</v>
      </c>
      <c r="AC428" s="519">
        <v>-6.7084745393972725</v>
      </c>
      <c r="AD428" s="519">
        <v>-4.7154814668803864</v>
      </c>
    </row>
    <row r="429" spans="1:30" x14ac:dyDescent="0.3">
      <c r="A429" s="309"/>
      <c r="Y429" s="518"/>
      <c r="Z429" s="519">
        <v>-8.7371527722938378</v>
      </c>
      <c r="AA429" s="519">
        <v>-8.9946015121052643</v>
      </c>
      <c r="AB429" s="519">
        <v>-5.4009559245325391</v>
      </c>
      <c r="AC429" s="519">
        <v>-4.7133811128353926</v>
      </c>
      <c r="AD429" s="519">
        <v>-5.5023089962064757</v>
      </c>
    </row>
    <row r="430" spans="1:30" x14ac:dyDescent="0.3">
      <c r="A430" s="309"/>
      <c r="Y430" s="518"/>
      <c r="Z430" s="519">
        <v>-6.0684853415795601</v>
      </c>
      <c r="AA430" s="519">
        <v>-9.3693976562065764</v>
      </c>
      <c r="AB430" s="519">
        <v>-5.4009559245325391</v>
      </c>
      <c r="AC430" s="519">
        <v>-3.0609787433103151</v>
      </c>
      <c r="AD430" s="519">
        <v>-6.3381138398421006</v>
      </c>
    </row>
    <row r="431" spans="1:30" x14ac:dyDescent="0.3">
      <c r="A431" s="309"/>
      <c r="Y431" s="518"/>
      <c r="Z431" s="519">
        <v>-9.4809122936777115</v>
      </c>
      <c r="AA431" s="519">
        <v>-10.096349765189959</v>
      </c>
      <c r="AB431" s="519">
        <v>-5.4009559245325391</v>
      </c>
      <c r="AC431" s="519">
        <v>-6.6653725349917039</v>
      </c>
      <c r="AD431" s="519">
        <v>-6.6980664263752852</v>
      </c>
    </row>
    <row r="432" spans="1:30" x14ac:dyDescent="0.3">
      <c r="A432" s="309"/>
      <c r="Y432" s="518"/>
      <c r="Z432" s="519">
        <v>-20.586332909708979</v>
      </c>
      <c r="AA432" s="519">
        <v>-10.495243574728363</v>
      </c>
      <c r="AB432" s="519">
        <v>-5.4009559245325391</v>
      </c>
      <c r="AC432" s="519">
        <v>-14.798896220379333</v>
      </c>
      <c r="AD432" s="519">
        <v>-7.1538253754267611</v>
      </c>
    </row>
    <row r="433" spans="1:30" x14ac:dyDescent="0.3">
      <c r="A433" s="309"/>
      <c r="Y433" s="518">
        <v>44256</v>
      </c>
      <c r="Z433" s="519">
        <v>-8.37809573264847</v>
      </c>
      <c r="AA433" s="519">
        <v>-10.656558163089313</v>
      </c>
      <c r="AB433" s="519">
        <v>-5.4009559245325391</v>
      </c>
      <c r="AC433" s="519">
        <v>-6.0560403784069905</v>
      </c>
      <c r="AD433" s="519">
        <v>-7.838190290051374</v>
      </c>
    </row>
    <row r="434" spans="1:30" x14ac:dyDescent="0.3">
      <c r="A434" s="309"/>
      <c r="Y434" s="518"/>
      <c r="Z434" s="519">
        <v>-9.0938379543498797</v>
      </c>
      <c r="AA434" s="519">
        <v>-11.068716267870855</v>
      </c>
      <c r="AB434" s="519">
        <v>-5.4009559245325391</v>
      </c>
      <c r="AC434" s="519">
        <v>-4.8833214553059889</v>
      </c>
      <c r="AD434" s="519">
        <v>-8.464066456920623</v>
      </c>
    </row>
    <row r="435" spans="1:30" x14ac:dyDescent="0.3">
      <c r="A435" s="309"/>
      <c r="Y435" s="518"/>
      <c r="Z435" s="519">
        <v>-11.121888018840099</v>
      </c>
      <c r="AA435" s="519">
        <v>-11.792298215090605</v>
      </c>
      <c r="AB435" s="519">
        <v>-5.4009559245325391</v>
      </c>
      <c r="AC435" s="519">
        <v>-9.8987871827576015</v>
      </c>
      <c r="AD435" s="519">
        <v>-9.3994677503525956</v>
      </c>
    </row>
    <row r="436" spans="1:30" x14ac:dyDescent="0.3">
      <c r="A436" s="309"/>
      <c r="Y436" s="518"/>
      <c r="Z436" s="519">
        <v>-9.866354890820487</v>
      </c>
      <c r="AA436" s="519">
        <v>-11.522664128434602</v>
      </c>
      <c r="AB436" s="519">
        <v>-5.4009559245325391</v>
      </c>
      <c r="AC436" s="519">
        <v>-9.5039355152076865</v>
      </c>
      <c r="AD436" s="519">
        <v>-9.8231063444886679</v>
      </c>
    </row>
    <row r="437" spans="1:30" x14ac:dyDescent="0.3">
      <c r="A437" s="309"/>
      <c r="Y437" s="518"/>
      <c r="Z437" s="519">
        <v>-8.9535920750503557</v>
      </c>
      <c r="AA437" s="519">
        <v>-11.915258770373336</v>
      </c>
      <c r="AB437" s="519">
        <v>-5.4009559245325391</v>
      </c>
      <c r="AC437" s="519">
        <v>-7.4421119113950596</v>
      </c>
      <c r="AD437" s="519">
        <v>-10.122873199615565</v>
      </c>
    </row>
    <row r="438" spans="1:30" x14ac:dyDescent="0.3">
      <c r="A438" s="309"/>
      <c r="Y438" s="518"/>
      <c r="Z438" s="519">
        <v>-14.545985924215962</v>
      </c>
      <c r="AA438" s="519">
        <v>-11.97037044841429</v>
      </c>
      <c r="AB438" s="519">
        <v>-5.4009559245325391</v>
      </c>
      <c r="AC438" s="519">
        <v>-13.213181589015505</v>
      </c>
      <c r="AD438" s="519">
        <v>-10.472854319056145</v>
      </c>
    </row>
    <row r="439" spans="1:30" x14ac:dyDescent="0.3">
      <c r="A439" s="309"/>
      <c r="Y439" s="518"/>
      <c r="Z439" s="519">
        <v>-18.698894303116969</v>
      </c>
      <c r="AA439" s="519">
        <v>-11.84832581250309</v>
      </c>
      <c r="AB439" s="519">
        <v>-5.4009559245325391</v>
      </c>
      <c r="AC439" s="519">
        <v>-17.764366379331847</v>
      </c>
      <c r="AD439" s="519">
        <v>-10.349164620382407</v>
      </c>
    </row>
    <row r="440" spans="1:30" x14ac:dyDescent="0.3">
      <c r="A440" s="309"/>
      <c r="Y440" s="518"/>
      <c r="Z440" s="519">
        <v>-11.126258226219605</v>
      </c>
      <c r="AA440" s="519">
        <v>-12.12360840853947</v>
      </c>
      <c r="AB440" s="519">
        <v>-5.4009559245325391</v>
      </c>
      <c r="AC440" s="519">
        <v>-8.1544083642952643</v>
      </c>
      <c r="AD440" s="519">
        <v>-10.527652839424116</v>
      </c>
    </row>
    <row r="441" spans="1:30" x14ac:dyDescent="0.3">
      <c r="A441" s="309"/>
      <c r="Y441" s="518"/>
      <c r="Z441" s="519">
        <v>-9.4796197006365492</v>
      </c>
      <c r="AA441" s="519">
        <v>-12.678073102531192</v>
      </c>
      <c r="AB441" s="519">
        <v>-5.4009559245325391</v>
      </c>
      <c r="AC441" s="519">
        <v>-7.333189291390056</v>
      </c>
      <c r="AD441" s="519">
        <v>-10.615658080994566</v>
      </c>
    </row>
    <row r="442" spans="1:30" x14ac:dyDescent="0.3">
      <c r="A442" s="309"/>
      <c r="Y442" s="518"/>
      <c r="Z442" s="519">
        <v>-10.267575567461709</v>
      </c>
      <c r="AA442" s="519">
        <v>-12.215827826745089</v>
      </c>
      <c r="AB442" s="519">
        <v>-5.4009559245325391</v>
      </c>
      <c r="AC442" s="519">
        <v>-9.0329592920414257</v>
      </c>
      <c r="AD442" s="519">
        <v>-9.7146732620295797</v>
      </c>
    </row>
    <row r="443" spans="1:30" x14ac:dyDescent="0.3">
      <c r="A443" s="309"/>
      <c r="Y443" s="518"/>
      <c r="Z443" s="519">
        <v>-11.793333063075139</v>
      </c>
      <c r="AA443" s="519">
        <v>-11.786274652668055</v>
      </c>
      <c r="AB443" s="519">
        <v>-5.4009559245325391</v>
      </c>
      <c r="AC443" s="519">
        <v>-10.753353048499648</v>
      </c>
      <c r="AD443" s="519">
        <v>-9.6716095778946585</v>
      </c>
    </row>
    <row r="444" spans="1:30" x14ac:dyDescent="0.3">
      <c r="A444" s="309"/>
      <c r="Y444" s="518"/>
      <c r="Z444" s="519">
        <v>-12.83484493299243</v>
      </c>
      <c r="AA444" s="519">
        <v>-11.261003690049863</v>
      </c>
      <c r="AB444" s="519">
        <v>-5.4009559245325391</v>
      </c>
      <c r="AC444" s="519">
        <v>-8.058148602388215</v>
      </c>
      <c r="AD444" s="519">
        <v>-9.5106745421070134</v>
      </c>
    </row>
    <row r="445" spans="1:30" x14ac:dyDescent="0.3">
      <c r="A445" s="309"/>
      <c r="Y445" s="518"/>
      <c r="Z445" s="519">
        <v>-11.310268993713237</v>
      </c>
      <c r="AA445" s="519">
        <v>-10.817277221239083</v>
      </c>
      <c r="AB445" s="519">
        <v>-5.4009559245325391</v>
      </c>
      <c r="AC445" s="519">
        <v>-6.9062878562606045</v>
      </c>
      <c r="AD445" s="519">
        <v>-9.51755504152535</v>
      </c>
    </row>
    <row r="446" spans="1:30" x14ac:dyDescent="0.3">
      <c r="A446" s="309"/>
      <c r="Y446" s="518"/>
      <c r="Z446" s="519">
        <v>-15.692022084577737</v>
      </c>
      <c r="AA446" s="519">
        <v>-9.8667569830295623</v>
      </c>
      <c r="AB446" s="519">
        <v>-5.4009559245325391</v>
      </c>
      <c r="AC446" s="519">
        <v>-17.462920590387398</v>
      </c>
      <c r="AD446" s="519">
        <v>-9.4222036135374427</v>
      </c>
    </row>
    <row r="447" spans="1:30" x14ac:dyDescent="0.3">
      <c r="A447" s="309"/>
      <c r="Y447" s="518"/>
      <c r="Z447" s="519">
        <v>-7.4493614878922445</v>
      </c>
      <c r="AA447" s="519">
        <v>-8.5315334887673977</v>
      </c>
      <c r="AB447" s="519">
        <v>-5.4009559245325391</v>
      </c>
      <c r="AC447" s="519">
        <v>-7.0278631137817484</v>
      </c>
      <c r="AD447" s="519">
        <v>-9.1702724764582566</v>
      </c>
    </row>
    <row r="448" spans="1:30" x14ac:dyDescent="0.3">
      <c r="A448" s="309"/>
      <c r="Y448" s="518"/>
      <c r="Z448" s="519">
        <v>-6.3735344189610883</v>
      </c>
      <c r="AA448" s="519">
        <v>-5.0808590844831416</v>
      </c>
      <c r="AB448" s="519">
        <v>-5.4009559245325391</v>
      </c>
      <c r="AC448" s="519">
        <v>-7.3813527873184057</v>
      </c>
      <c r="AD448" s="519">
        <v>-9.0878016069101513</v>
      </c>
    </row>
    <row r="449" spans="1:30" x14ac:dyDescent="0.3">
      <c r="A449" s="309"/>
      <c r="Y449" s="518"/>
      <c r="Z449" s="519">
        <v>-3.6139338999950552</v>
      </c>
      <c r="AA449" s="519">
        <v>-2.1447946607932891</v>
      </c>
      <c r="AB449" s="519">
        <v>-5.4009559245325391</v>
      </c>
      <c r="AC449" s="519">
        <v>-8.3654992961260746</v>
      </c>
      <c r="AD449" s="519">
        <v>-9.5507115185469313</v>
      </c>
    </row>
    <row r="450" spans="1:30" x14ac:dyDescent="0.3">
      <c r="A450" s="309"/>
      <c r="Y450" s="518"/>
      <c r="Z450" s="519">
        <v>-2.4467686032399936</v>
      </c>
      <c r="AA450" s="519">
        <v>1.7744878497192602</v>
      </c>
      <c r="AB450" s="519">
        <v>-5.4009559245325391</v>
      </c>
      <c r="AC450" s="519">
        <v>-8.9898350889453553</v>
      </c>
      <c r="AD450" s="519">
        <v>-8.7659964949949423</v>
      </c>
    </row>
    <row r="451" spans="1:30" x14ac:dyDescent="0.3">
      <c r="A451" s="309"/>
      <c r="Y451" s="518"/>
      <c r="Z451" s="519">
        <v>11.319875896997365</v>
      </c>
      <c r="AA451" s="519">
        <v>5.0996372733262536</v>
      </c>
      <c r="AB451" s="519">
        <v>-5.4009559245325391</v>
      </c>
      <c r="AC451" s="519">
        <v>-7.4808525155514758</v>
      </c>
      <c r="AD451" s="519">
        <v>-9.4706920202300626</v>
      </c>
    </row>
    <row r="452" spans="1:30" x14ac:dyDescent="0.3">
      <c r="A452" s="309"/>
      <c r="Y452" s="518"/>
      <c r="Z452" s="519">
        <v>9.2421819721157288</v>
      </c>
      <c r="AA452" s="519">
        <v>10.95686148294279</v>
      </c>
      <c r="AB452" s="519">
        <v>-5.4009559245325391</v>
      </c>
      <c r="AC452" s="519">
        <v>-10.14665723771806</v>
      </c>
      <c r="AD452" s="519">
        <v>-7.9578817956576655</v>
      </c>
    </row>
    <row r="453" spans="1:30" x14ac:dyDescent="0.3">
      <c r="A453" s="309"/>
      <c r="Y453" s="518"/>
      <c r="Z453" s="519">
        <v>11.742955489010109</v>
      </c>
      <c r="AA453" s="519">
        <v>16.192542039219557</v>
      </c>
      <c r="AB453" s="519">
        <v>-5.4009559245325391</v>
      </c>
      <c r="AC453" s="519">
        <v>-11.969915425523482</v>
      </c>
      <c r="AD453" s="519">
        <v>-6.76563057030741</v>
      </c>
    </row>
    <row r="454" spans="1:30" x14ac:dyDescent="0.3">
      <c r="A454" s="309"/>
      <c r="Y454" s="518"/>
      <c r="Z454" s="519">
        <v>15.826684477356711</v>
      </c>
      <c r="AA454" s="519">
        <v>20.425185432635939</v>
      </c>
      <c r="AB454" s="519">
        <v>-5.4009559245325391</v>
      </c>
      <c r="AC454" s="519">
        <v>-11.960731790427587</v>
      </c>
      <c r="AD454" s="519">
        <v>-5.8607412603932341</v>
      </c>
    </row>
    <row r="455" spans="1:30" x14ac:dyDescent="0.3">
      <c r="A455" s="309"/>
      <c r="Y455" s="518"/>
      <c r="Z455" s="519">
        <v>34.627035048354664</v>
      </c>
      <c r="AA455" s="519">
        <v>22.73599134077319</v>
      </c>
      <c r="AB455" s="519">
        <v>-5.4009559245325391</v>
      </c>
      <c r="AC455" s="519">
        <v>3.2083187846883732</v>
      </c>
      <c r="AD455" s="519">
        <v>-5.1442692231951623</v>
      </c>
    </row>
    <row r="456" spans="1:30" x14ac:dyDescent="0.3">
      <c r="A456" s="309"/>
      <c r="Y456" s="518"/>
      <c r="Z456" s="519">
        <v>33.035829993942301</v>
      </c>
      <c r="AA456" s="519">
        <v>23.74219769010508</v>
      </c>
      <c r="AB456" s="519">
        <v>-5.4009559245325391</v>
      </c>
      <c r="AC456" s="519">
        <v>-1.9740718674285063E-2</v>
      </c>
      <c r="AD456" s="519">
        <v>-4.7023075523856965</v>
      </c>
    </row>
    <row r="457" spans="1:30" x14ac:dyDescent="0.3">
      <c r="A457" s="309"/>
      <c r="Y457" s="518"/>
      <c r="Z457" s="519">
        <v>27.18173515067469</v>
      </c>
      <c r="AA457" s="519">
        <v>25.538587376536448</v>
      </c>
      <c r="AB457" s="519">
        <v>-5.4009559245325391</v>
      </c>
      <c r="AC457" s="519">
        <v>-2.6556099195461229</v>
      </c>
      <c r="AD457" s="519">
        <v>-4.4949009032528933</v>
      </c>
    </row>
    <row r="458" spans="1:30" x14ac:dyDescent="0.3">
      <c r="A458" s="309"/>
      <c r="Y458" s="518"/>
      <c r="Z458" s="519">
        <v>27.495517253958131</v>
      </c>
      <c r="AA458" s="519">
        <v>27.171084745793568</v>
      </c>
      <c r="AB458" s="519">
        <v>-5.4009559245325391</v>
      </c>
      <c r="AC458" s="519">
        <v>-2.4655482551649754</v>
      </c>
      <c r="AD458" s="519">
        <v>-4.3323330224794869</v>
      </c>
    </row>
    <row r="459" spans="1:30" x14ac:dyDescent="0.3">
      <c r="A459" s="309"/>
      <c r="Y459" s="518"/>
      <c r="Z459" s="519">
        <v>16.285626417438937</v>
      </c>
      <c r="AA459" s="519">
        <v>26.198425044496112</v>
      </c>
      <c r="AB459" s="519">
        <v>-5.4009559245325391</v>
      </c>
      <c r="AC459" s="519">
        <v>-7.0529255420517956</v>
      </c>
      <c r="AD459" s="519">
        <v>-5.6576759615367189</v>
      </c>
    </row>
    <row r="460" spans="1:30" x14ac:dyDescent="0.3">
      <c r="A460" s="309"/>
      <c r="Y460" s="518"/>
      <c r="Z460" s="519">
        <v>24.317683294029703</v>
      </c>
      <c r="AA460" s="519">
        <v>23.829259628530469</v>
      </c>
      <c r="AB460" s="519">
        <v>-5.4009559245325391</v>
      </c>
      <c r="AC460" s="519">
        <v>-10.518068881593862</v>
      </c>
      <c r="AD460" s="519">
        <v>-6.657007448806719</v>
      </c>
    </row>
    <row r="461" spans="1:30" x14ac:dyDescent="0.3">
      <c r="A461" s="309"/>
      <c r="Y461" s="518"/>
      <c r="Z461" s="519">
        <v>27.254166062156539</v>
      </c>
      <c r="AA461" s="519">
        <v>23.400927260582069</v>
      </c>
      <c r="AB461" s="519">
        <v>-5.4009559245325391</v>
      </c>
      <c r="AC461" s="519">
        <v>-10.822756625013739</v>
      </c>
      <c r="AD461" s="519">
        <v>-6.2822447743387846</v>
      </c>
    </row>
    <row r="462" spans="1:30" x14ac:dyDescent="0.3">
      <c r="A462" s="309"/>
      <c r="Y462" s="518"/>
      <c r="Z462" s="519">
        <v>27.818417139272508</v>
      </c>
      <c r="AA462" s="519">
        <v>21.999605235102702</v>
      </c>
      <c r="AB462" s="519">
        <v>-5.4009559245325391</v>
      </c>
      <c r="AC462" s="519">
        <v>-6.0690817887122535</v>
      </c>
      <c r="AD462" s="519">
        <v>-7.2357110047259567</v>
      </c>
    </row>
    <row r="463" spans="1:30" x14ac:dyDescent="0.3">
      <c r="A463" s="309"/>
      <c r="Y463" s="518"/>
      <c r="Z463" s="519">
        <v>16.451672082182775</v>
      </c>
      <c r="AA463" s="519">
        <v>23.191302506472642</v>
      </c>
      <c r="AB463" s="519">
        <v>-5.4009559245325391</v>
      </c>
      <c r="AC463" s="519">
        <v>-7.0150611295642875</v>
      </c>
      <c r="AD463" s="519">
        <v>-6.7230028449149399</v>
      </c>
    </row>
    <row r="464" spans="1:30" x14ac:dyDescent="0.3">
      <c r="A464" s="309"/>
      <c r="Y464" s="518">
        <v>44287</v>
      </c>
      <c r="Z464" s="519">
        <v>24.18340857503588</v>
      </c>
      <c r="AA464" s="519">
        <v>22.471633835564401</v>
      </c>
      <c r="AB464" s="519">
        <v>16.497703823733744</v>
      </c>
      <c r="AC464" s="519">
        <v>-3.2271198270578338E-2</v>
      </c>
      <c r="AD464" s="519">
        <v>-6.9749452461566568</v>
      </c>
    </row>
    <row r="465" spans="1:30" x14ac:dyDescent="0.3">
      <c r="A465" s="309"/>
      <c r="Y465" s="518"/>
      <c r="Z465" s="519">
        <v>17.686263075602568</v>
      </c>
      <c r="AA465" s="519">
        <v>21.912019108514919</v>
      </c>
      <c r="AB465" s="519">
        <v>16.497703823733744</v>
      </c>
      <c r="AC465" s="519">
        <v>-9.1398118678751814</v>
      </c>
      <c r="AD465" s="519">
        <v>-6.3318205058726971</v>
      </c>
    </row>
    <row r="466" spans="1:30" x14ac:dyDescent="0.3">
      <c r="A466" s="309"/>
      <c r="Y466" s="518"/>
      <c r="Z466" s="519">
        <v>24.627507317028524</v>
      </c>
      <c r="AA466" s="519">
        <v>22.200464047553016</v>
      </c>
      <c r="AB466" s="519">
        <v>16.497703823733744</v>
      </c>
      <c r="AC466" s="519">
        <v>-3.4639684233746806</v>
      </c>
      <c r="AD466" s="519">
        <v>-5.3792048627140634</v>
      </c>
    </row>
    <row r="467" spans="1:30" x14ac:dyDescent="0.3">
      <c r="A467" s="309"/>
      <c r="Y467" s="518"/>
      <c r="Z467" s="519">
        <v>19.280002597671992</v>
      </c>
      <c r="AA467" s="519">
        <v>23.731443550616369</v>
      </c>
      <c r="AB467" s="519">
        <v>16.497703823733744</v>
      </c>
      <c r="AC467" s="519">
        <v>-12.281665690285877</v>
      </c>
      <c r="AD467" s="519">
        <v>-4.4106396322839272</v>
      </c>
    </row>
    <row r="468" spans="1:30" x14ac:dyDescent="0.3">
      <c r="A468" s="309"/>
      <c r="Y468" s="518"/>
      <c r="Z468" s="519">
        <v>23.336862972810152</v>
      </c>
      <c r="AA468" s="519">
        <v>25.043823958819548</v>
      </c>
      <c r="AB468" s="519">
        <v>16.497703823733744</v>
      </c>
      <c r="AC468" s="519">
        <v>-6.3208834430260197</v>
      </c>
      <c r="AD468" s="519">
        <v>-3.4462128777928478</v>
      </c>
    </row>
    <row r="469" spans="1:30" x14ac:dyDescent="0.3">
      <c r="B469" s="310"/>
      <c r="Y469" s="518"/>
      <c r="Z469" s="519">
        <v>29.837531712539231</v>
      </c>
      <c r="AA469" s="519">
        <v>27.367273274336316</v>
      </c>
      <c r="AB469" s="519">
        <v>16.497703823733744</v>
      </c>
      <c r="AC469" s="519">
        <v>0.59922771339817871</v>
      </c>
      <c r="AD469" s="519">
        <v>-2.1492096854384419</v>
      </c>
    </row>
    <row r="470" spans="1:30" x14ac:dyDescent="0.3">
      <c r="B470" s="310"/>
      <c r="Y470" s="518"/>
      <c r="Z470" s="519">
        <v>27.168528603626239</v>
      </c>
      <c r="AA470" s="519">
        <v>29.352114979247709</v>
      </c>
      <c r="AB470" s="519">
        <v>16.497703823733744</v>
      </c>
      <c r="AC470" s="519">
        <v>-0.23510451655333497</v>
      </c>
      <c r="AD470" s="519">
        <v>-2.0405185913206134</v>
      </c>
    </row>
    <row r="471" spans="1:30" x14ac:dyDescent="0.3">
      <c r="B471" s="310"/>
      <c r="Y471" s="518"/>
      <c r="Z471" s="519">
        <v>33.37007143245814</v>
      </c>
      <c r="AA471" s="519">
        <v>29.871965182156242</v>
      </c>
      <c r="AB471" s="519">
        <v>16.497703823733744</v>
      </c>
      <c r="AC471" s="519">
        <v>6.7187160831669814</v>
      </c>
      <c r="AD471" s="519">
        <v>-1.7595140659904283</v>
      </c>
    </row>
    <row r="472" spans="1:30" x14ac:dyDescent="0.3">
      <c r="B472" s="310"/>
      <c r="Y472" s="518"/>
      <c r="Z472" s="519">
        <v>33.950408284219911</v>
      </c>
      <c r="AA472" s="519">
        <v>31.960435859496304</v>
      </c>
      <c r="AB472" s="519">
        <v>16.497703823733744</v>
      </c>
      <c r="AC472" s="519">
        <v>-6.0789521394340795E-2</v>
      </c>
      <c r="AD472" s="519">
        <v>-1.8192009896698604</v>
      </c>
    </row>
    <row r="473" spans="1:30" x14ac:dyDescent="0.3">
      <c r="B473" s="310"/>
      <c r="C473" s="310"/>
      <c r="D473" s="310"/>
      <c r="Y473" s="518"/>
      <c r="Z473" s="519">
        <v>38.521399251408262</v>
      </c>
      <c r="AA473" s="519">
        <v>33.317418084138794</v>
      </c>
      <c r="AB473" s="519">
        <v>16.497703823733744</v>
      </c>
      <c r="AC473" s="519">
        <v>-2.7031307645498828</v>
      </c>
      <c r="AD473" s="519">
        <v>-0.55257461443531908</v>
      </c>
    </row>
    <row r="474" spans="1:30" x14ac:dyDescent="0.3">
      <c r="B474" s="310"/>
      <c r="C474" s="310"/>
      <c r="D474" s="310"/>
      <c r="Y474" s="518"/>
      <c r="Z474" s="519">
        <v>22.918954018031751</v>
      </c>
      <c r="AA474" s="519">
        <v>32.993423436364132</v>
      </c>
      <c r="AB474" s="519">
        <v>16.497703823733744</v>
      </c>
      <c r="AC474" s="519">
        <v>-10.314634012974579</v>
      </c>
      <c r="AD474" s="519">
        <v>-0.14895941351551301</v>
      </c>
    </row>
    <row r="475" spans="1:30" x14ac:dyDescent="0.3">
      <c r="B475" s="310"/>
      <c r="C475" s="310"/>
      <c r="D475" s="310"/>
      <c r="Y475" s="518"/>
      <c r="Z475" s="519">
        <v>37.956157714190603</v>
      </c>
      <c r="AA475" s="519">
        <v>32.691615686406031</v>
      </c>
      <c r="AB475" s="519">
        <v>16.497703823733744</v>
      </c>
      <c r="AC475" s="519">
        <v>-6.7386919087820445</v>
      </c>
      <c r="AD475" s="519">
        <v>-0.67124657573187108</v>
      </c>
    </row>
    <row r="476" spans="1:30" x14ac:dyDescent="0.3">
      <c r="B476" s="310"/>
      <c r="C476" s="310"/>
      <c r="D476" s="310"/>
      <c r="Y476" s="518"/>
      <c r="Z476" s="519">
        <v>39.336407285036657</v>
      </c>
      <c r="AA476" s="519">
        <v>31.145636142849074</v>
      </c>
      <c r="AB476" s="519">
        <v>16.497703823733744</v>
      </c>
      <c r="AC476" s="519">
        <v>9.4656123400399679</v>
      </c>
      <c r="AD476" s="519">
        <v>-1.353928929359796</v>
      </c>
    </row>
    <row r="477" spans="1:30" x14ac:dyDescent="0.3">
      <c r="B477" s="310"/>
      <c r="C477" s="310"/>
      <c r="D477" s="310"/>
      <c r="Y477" s="518"/>
      <c r="Z477" s="519">
        <v>24.900566069203627</v>
      </c>
      <c r="AA477" s="519">
        <v>28.880324466769331</v>
      </c>
      <c r="AB477" s="519">
        <v>16.497703823733744</v>
      </c>
      <c r="AC477" s="519">
        <v>2.5902018898853072</v>
      </c>
      <c r="AD477" s="519">
        <v>-1.4914870178660411</v>
      </c>
    </row>
    <row r="478" spans="1:30" x14ac:dyDescent="0.3">
      <c r="B478" s="310"/>
      <c r="C478" s="310"/>
      <c r="D478" s="310"/>
      <c r="Y478" s="518"/>
      <c r="Z478" s="519">
        <v>31.257417182751432</v>
      </c>
      <c r="AA478" s="519">
        <v>28.942805215464194</v>
      </c>
      <c r="AB478" s="519">
        <v>16.497703823733744</v>
      </c>
      <c r="AC478" s="519">
        <v>3.0627059476524749</v>
      </c>
      <c r="AD478" s="519">
        <v>-0.13173441550644935</v>
      </c>
    </row>
    <row r="479" spans="1:30" x14ac:dyDescent="0.3">
      <c r="B479" s="310"/>
      <c r="C479" s="310"/>
      <c r="D479" s="310"/>
      <c r="Y479" s="518"/>
      <c r="Z479" s="519">
        <v>23.128551479321214</v>
      </c>
      <c r="AA479" s="519">
        <v>27.571073809531498</v>
      </c>
      <c r="AB479" s="519">
        <v>16.497703823733744</v>
      </c>
      <c r="AC479" s="519">
        <v>-4.8395659967898155</v>
      </c>
      <c r="AD479" s="519">
        <v>0.501508553610159</v>
      </c>
    </row>
    <row r="480" spans="1:30" x14ac:dyDescent="0.3">
      <c r="B480" s="310"/>
      <c r="C480" s="310"/>
      <c r="D480" s="310"/>
      <c r="Y480" s="518"/>
      <c r="Z480" s="519">
        <v>22.664217518850052</v>
      </c>
      <c r="AA480" s="519">
        <v>25.442033814577048</v>
      </c>
      <c r="AB480" s="519">
        <v>16.497703823733744</v>
      </c>
      <c r="AC480" s="519">
        <v>-3.6660373840935989</v>
      </c>
      <c r="AD480" s="519">
        <v>-0.35018472951388041</v>
      </c>
    </row>
    <row r="481" spans="2:30" x14ac:dyDescent="0.3">
      <c r="B481" s="310"/>
      <c r="C481" s="310"/>
      <c r="D481" s="310"/>
      <c r="Y481" s="518"/>
      <c r="Z481" s="519">
        <v>23.356319258895784</v>
      </c>
      <c r="AA481" s="519">
        <v>24.815000735242773</v>
      </c>
      <c r="AB481" s="519">
        <v>16.497703823733744</v>
      </c>
      <c r="AC481" s="519">
        <v>-0.79636579645743666</v>
      </c>
      <c r="AD481" s="519">
        <v>-0.18145951286576942</v>
      </c>
    </row>
    <row r="482" spans="2:30" x14ac:dyDescent="0.3">
      <c r="B482" s="310"/>
      <c r="C482" s="310"/>
      <c r="D482" s="310"/>
      <c r="Y482" s="518"/>
      <c r="Z482" s="519">
        <v>28.354037872661742</v>
      </c>
      <c r="AA482" s="519">
        <v>25.441235202183361</v>
      </c>
      <c r="AB482" s="519">
        <v>16.497703823733744</v>
      </c>
      <c r="AC482" s="519">
        <v>-2.3059911249657858</v>
      </c>
      <c r="AD482" s="519">
        <v>0.33979621623935785</v>
      </c>
    </row>
    <row r="483" spans="2:30" x14ac:dyDescent="0.3">
      <c r="B483" s="310"/>
      <c r="C483" s="310"/>
      <c r="D483" s="310"/>
      <c r="Y483" s="518"/>
      <c r="Z483" s="519">
        <v>24.433127320355467</v>
      </c>
      <c r="AA483" s="519">
        <v>25.685811368790578</v>
      </c>
      <c r="AB483" s="519">
        <v>16.497703823733744</v>
      </c>
      <c r="AC483" s="519">
        <v>3.5037593581716919</v>
      </c>
      <c r="AD483" s="519">
        <v>1.1488323542299423</v>
      </c>
    </row>
    <row r="484" spans="2:30" x14ac:dyDescent="0.3">
      <c r="B484" s="310"/>
      <c r="C484" s="310"/>
      <c r="D484" s="310"/>
      <c r="Y484" s="518"/>
      <c r="Z484" s="519">
        <v>20.511334513863751</v>
      </c>
      <c r="AA484" s="519">
        <v>26.314706371564657</v>
      </c>
      <c r="AB484" s="519">
        <v>16.497703823733744</v>
      </c>
      <c r="AC484" s="519">
        <v>3.7712784064220841</v>
      </c>
      <c r="AD484" s="519">
        <v>1.8226694685619163</v>
      </c>
    </row>
    <row r="485" spans="2:30" x14ac:dyDescent="0.3">
      <c r="B485" s="310"/>
      <c r="C485" s="310"/>
      <c r="D485" s="310"/>
      <c r="Y485" s="518"/>
      <c r="Z485" s="519">
        <v>35.641058451335503</v>
      </c>
      <c r="AA485" s="519">
        <v>26.146701617603661</v>
      </c>
      <c r="AB485" s="519">
        <v>16.497703823733744</v>
      </c>
      <c r="AC485" s="519">
        <v>6.7114960513883659</v>
      </c>
      <c r="AD485" s="519">
        <v>0.95270067196178687</v>
      </c>
    </row>
    <row r="486" spans="2:30" x14ac:dyDescent="0.3">
      <c r="B486" s="310"/>
      <c r="C486" s="310"/>
      <c r="D486" s="310"/>
      <c r="Y486" s="518"/>
      <c r="Z486" s="519">
        <v>24.840584645571731</v>
      </c>
      <c r="AA486" s="519">
        <v>26.744268389829593</v>
      </c>
      <c r="AB486" s="519">
        <v>16.497703823733744</v>
      </c>
      <c r="AC486" s="519">
        <v>0.8236869691442763</v>
      </c>
      <c r="AD486" s="519">
        <v>1.3809723161719509</v>
      </c>
    </row>
    <row r="487" spans="2:30" x14ac:dyDescent="0.3">
      <c r="B487" s="310"/>
      <c r="C487" s="310"/>
      <c r="D487" s="310"/>
      <c r="Y487" s="518"/>
      <c r="Z487" s="519">
        <v>27.066482538268609</v>
      </c>
      <c r="AA487" s="519">
        <v>27.535524965518213</v>
      </c>
      <c r="AB487" s="519">
        <v>16.497703823733744</v>
      </c>
      <c r="AC487" s="519">
        <v>1.0508224162302184</v>
      </c>
      <c r="AD487" s="519">
        <v>1.0039679073192747</v>
      </c>
    </row>
    <row r="488" spans="2:30" x14ac:dyDescent="0.3">
      <c r="B488" s="310"/>
      <c r="C488" s="310"/>
      <c r="D488" s="310"/>
      <c r="Y488" s="518"/>
      <c r="Z488" s="519">
        <v>22.180285981168794</v>
      </c>
      <c r="AA488" s="519">
        <v>28.522676690229481</v>
      </c>
      <c r="AB488" s="519">
        <v>16.497703823733744</v>
      </c>
      <c r="AC488" s="519">
        <v>-6.8861473726583426</v>
      </c>
      <c r="AD488" s="519">
        <v>0.5907824005669734</v>
      </c>
    </row>
    <row r="489" spans="2:30" x14ac:dyDescent="0.3">
      <c r="B489" s="310"/>
      <c r="C489" s="310"/>
      <c r="D489" s="310"/>
      <c r="Y489" s="518"/>
      <c r="Z489" s="519">
        <v>32.537005278243285</v>
      </c>
      <c r="AA489" s="519">
        <v>27.027204642355166</v>
      </c>
      <c r="AB489" s="519">
        <v>16.497703823733744</v>
      </c>
      <c r="AC489" s="519">
        <v>0.69191038450536269</v>
      </c>
      <c r="AD489" s="519">
        <v>-0.32776608939428797</v>
      </c>
    </row>
    <row r="490" spans="2:30" x14ac:dyDescent="0.3">
      <c r="B490" s="310"/>
      <c r="C490" s="310"/>
      <c r="D490" s="310"/>
      <c r="Y490" s="518"/>
      <c r="Z490" s="519">
        <v>29.971923350175821</v>
      </c>
      <c r="AA490" s="519">
        <v>27.268587369882283</v>
      </c>
      <c r="AB490" s="519">
        <v>16.497703823733744</v>
      </c>
      <c r="AC490" s="519">
        <v>0.86472849620295733</v>
      </c>
      <c r="AD490" s="519">
        <v>0.25958972191712143</v>
      </c>
    </row>
    <row r="491" spans="2:30" x14ac:dyDescent="0.3">
      <c r="B491" s="310"/>
      <c r="C491" s="310"/>
      <c r="D491" s="310"/>
      <c r="Y491" s="518"/>
      <c r="Z491" s="519">
        <v>27.421396586842629</v>
      </c>
      <c r="AA491" s="519">
        <v>29.364423405690108</v>
      </c>
      <c r="AB491" s="519">
        <v>16.497703823733744</v>
      </c>
      <c r="AC491" s="519">
        <v>0.87897985915597587</v>
      </c>
      <c r="AD491" s="519">
        <v>1.0015689402742822</v>
      </c>
    </row>
    <row r="492" spans="2:30" x14ac:dyDescent="0.3">
      <c r="B492" s="310"/>
      <c r="C492" s="310"/>
      <c r="D492" s="310"/>
      <c r="Y492" s="518"/>
      <c r="Z492" s="519">
        <v>25.172754116215295</v>
      </c>
      <c r="AA492" s="519">
        <v>30.807589630733826</v>
      </c>
      <c r="AB492" s="519">
        <v>16.497703823733744</v>
      </c>
      <c r="AC492" s="519">
        <v>0.2816566216595362</v>
      </c>
      <c r="AD492" s="519">
        <v>1.8899014104630456</v>
      </c>
    </row>
    <row r="493" spans="2:30" x14ac:dyDescent="0.3">
      <c r="B493" s="310"/>
      <c r="C493" s="310"/>
      <c r="D493" s="310"/>
      <c r="Y493" s="518"/>
      <c r="Z493" s="519">
        <v>26.530263738261567</v>
      </c>
      <c r="AA493" s="519">
        <v>31.625081548384461</v>
      </c>
      <c r="AB493" s="519">
        <v>16.497703823733744</v>
      </c>
      <c r="AC493" s="519">
        <v>4.9351776483241423</v>
      </c>
      <c r="AD493" s="519">
        <v>1.46331124339328</v>
      </c>
    </row>
    <row r="494" spans="2:30" x14ac:dyDescent="0.3">
      <c r="B494" s="310"/>
      <c r="C494" s="310"/>
      <c r="D494" s="310"/>
      <c r="Y494" s="518">
        <v>44317</v>
      </c>
      <c r="Z494" s="519">
        <v>41.737334788923356</v>
      </c>
      <c r="AA494" s="519">
        <v>30.466473681449795</v>
      </c>
      <c r="AB494" s="519">
        <v>16.497703823733744</v>
      </c>
      <c r="AC494" s="519">
        <v>6.2446769447303438</v>
      </c>
      <c r="AD494" s="519">
        <v>1.2462967816968131</v>
      </c>
    </row>
    <row r="495" spans="2:30" x14ac:dyDescent="0.3">
      <c r="B495" s="310"/>
      <c r="C495" s="310"/>
      <c r="D495" s="310"/>
      <c r="Y495" s="518"/>
      <c r="Z495" s="519">
        <v>32.282449556474845</v>
      </c>
      <c r="AA495" s="519">
        <v>30.65480121702873</v>
      </c>
      <c r="AB495" s="519">
        <v>16.497703823733744</v>
      </c>
      <c r="AC495" s="519">
        <v>-0.66782008133699833</v>
      </c>
      <c r="AD495" s="519">
        <v>1.4987521968087947</v>
      </c>
    </row>
    <row r="496" spans="2:30" x14ac:dyDescent="0.3">
      <c r="B496" s="310"/>
      <c r="C496" s="310"/>
      <c r="D496" s="310"/>
      <c r="Y496" s="518"/>
      <c r="Z496" s="519">
        <v>38.259448701797709</v>
      </c>
      <c r="AA496" s="519">
        <v>30.42925261150371</v>
      </c>
      <c r="AB496" s="519">
        <v>16.497703823733744</v>
      </c>
      <c r="AC496" s="519">
        <v>-2.294220784982997</v>
      </c>
      <c r="AD496" s="519">
        <v>1.555608895535</v>
      </c>
    </row>
    <row r="497" spans="2:30" x14ac:dyDescent="0.3">
      <c r="B497" s="310"/>
      <c r="C497" s="310"/>
      <c r="D497" s="310"/>
      <c r="Y497" s="518"/>
      <c r="Z497" s="519">
        <v>21.861668281633133</v>
      </c>
      <c r="AA497" s="519">
        <v>30.779891253781877</v>
      </c>
      <c r="AB497" s="519">
        <v>16.497703823733744</v>
      </c>
      <c r="AC497" s="519">
        <v>-0.65437273567231102</v>
      </c>
      <c r="AD497" s="519">
        <v>0.90074860282104552</v>
      </c>
    </row>
    <row r="498" spans="2:30" x14ac:dyDescent="0.3">
      <c r="B498" s="310"/>
      <c r="C498" s="310"/>
      <c r="D498" s="310"/>
      <c r="Y498" s="518"/>
      <c r="Z498" s="519">
        <v>28.739689335895179</v>
      </c>
      <c r="AA498" s="519">
        <v>27.787743880501498</v>
      </c>
      <c r="AB498" s="519">
        <v>16.497703823733744</v>
      </c>
      <c r="AC498" s="519">
        <v>2.6461677649398467</v>
      </c>
      <c r="AD498" s="519">
        <v>-0.63912322261597665</v>
      </c>
    </row>
    <row r="499" spans="2:30" x14ac:dyDescent="0.3">
      <c r="B499" s="310"/>
      <c r="C499" s="310"/>
      <c r="D499" s="310"/>
      <c r="Y499" s="518"/>
      <c r="Z499" s="519">
        <v>23.593913877540146</v>
      </c>
      <c r="AA499" s="519">
        <v>28.182192677173514</v>
      </c>
      <c r="AB499" s="519">
        <v>16.497703823733744</v>
      </c>
      <c r="AC499" s="519">
        <v>0.67965351274297348</v>
      </c>
      <c r="AD499" s="519">
        <v>-0.34633038910316266</v>
      </c>
    </row>
    <row r="500" spans="2:30" x14ac:dyDescent="0.3">
      <c r="B500" s="310"/>
      <c r="C500" s="310"/>
      <c r="D500" s="310"/>
      <c r="Y500" s="518"/>
      <c r="Z500" s="519">
        <v>28.984734234208794</v>
      </c>
      <c r="AA500" s="519">
        <v>28.931062939336037</v>
      </c>
      <c r="AB500" s="519">
        <v>16.497703823733744</v>
      </c>
      <c r="AC500" s="519">
        <v>0.35115559932646079</v>
      </c>
      <c r="AD500" s="519">
        <v>0.69953777761493341</v>
      </c>
    </row>
    <row r="501" spans="2:30" x14ac:dyDescent="0.3">
      <c r="B501" s="310"/>
      <c r="C501" s="310"/>
      <c r="D501" s="310"/>
      <c r="Y501" s="518"/>
      <c r="Z501" s="519">
        <v>20.792303175960704</v>
      </c>
      <c r="AA501" s="519">
        <v>29.486770132383839</v>
      </c>
      <c r="AB501" s="519">
        <v>16.497703823733744</v>
      </c>
      <c r="AC501" s="519">
        <v>-4.534425833328811</v>
      </c>
      <c r="AD501" s="519">
        <v>0.74890881555997579</v>
      </c>
    </row>
    <row r="502" spans="2:30" x14ac:dyDescent="0.3">
      <c r="B502" s="310"/>
      <c r="C502" s="310"/>
      <c r="D502" s="310"/>
      <c r="Y502" s="518"/>
      <c r="Z502" s="519">
        <v>35.043591133178957</v>
      </c>
      <c r="AA502" s="519">
        <v>29.080082059900011</v>
      </c>
      <c r="AB502" s="519">
        <v>16.497703823733744</v>
      </c>
      <c r="AC502" s="519">
        <v>1.3817297532526993</v>
      </c>
      <c r="AD502" s="519">
        <v>0.76302447979545363</v>
      </c>
    </row>
    <row r="503" spans="2:30" x14ac:dyDescent="0.3">
      <c r="B503" s="310"/>
      <c r="C503" s="310"/>
      <c r="D503" s="310"/>
      <c r="Y503" s="518"/>
      <c r="Z503" s="519">
        <v>43.501540536935359</v>
      </c>
      <c r="AA503" s="519">
        <v>29.220426662407174</v>
      </c>
      <c r="AB503" s="519">
        <v>16.497703823733744</v>
      </c>
      <c r="AC503" s="519">
        <v>5.0268563820436754</v>
      </c>
      <c r="AD503" s="519">
        <v>0.53036730343838201</v>
      </c>
    </row>
    <row r="504" spans="2:30" x14ac:dyDescent="0.3">
      <c r="B504" s="310"/>
      <c r="C504" s="310"/>
      <c r="D504" s="310"/>
      <c r="Y504" s="518"/>
      <c r="Z504" s="519">
        <v>25.751618632967745</v>
      </c>
      <c r="AA504" s="519">
        <v>29.052808203474996</v>
      </c>
      <c r="AB504" s="519">
        <v>16.497703823733744</v>
      </c>
      <c r="AC504" s="519">
        <v>-0.30877547005701445</v>
      </c>
      <c r="AD504" s="519">
        <v>0.94513700651318244</v>
      </c>
    </row>
    <row r="505" spans="2:30" x14ac:dyDescent="0.3">
      <c r="B505" s="310"/>
      <c r="C505" s="310"/>
      <c r="D505" s="310"/>
      <c r="Y505" s="518"/>
      <c r="Z505" s="519">
        <v>25.892872828508381</v>
      </c>
      <c r="AA505" s="519">
        <v>30.662562948875387</v>
      </c>
      <c r="AB505" s="519">
        <v>16.497703823733744</v>
      </c>
      <c r="AC505" s="519">
        <v>2.7449774145881918</v>
      </c>
      <c r="AD505" s="519">
        <v>2.47430420026273</v>
      </c>
    </row>
    <row r="506" spans="2:30" x14ac:dyDescent="0.3">
      <c r="B506" s="310"/>
      <c r="C506" s="310"/>
      <c r="D506" s="310"/>
      <c r="Y506" s="518"/>
      <c r="Z506" s="519">
        <v>24.576326095090305</v>
      </c>
      <c r="AA506" s="519">
        <v>30.980599404161165</v>
      </c>
      <c r="AB506" s="519">
        <v>16.497703823733744</v>
      </c>
      <c r="AC506" s="519">
        <v>-0.94894672175652772</v>
      </c>
      <c r="AD506" s="519">
        <v>3.3256445281596916</v>
      </c>
    </row>
    <row r="507" spans="2:30" x14ac:dyDescent="0.3">
      <c r="B507" s="310"/>
      <c r="C507" s="310"/>
      <c r="D507" s="310"/>
      <c r="Y507" s="518"/>
      <c r="Z507" s="519">
        <v>27.81140502168353</v>
      </c>
      <c r="AA507" s="519">
        <v>30.342010783453215</v>
      </c>
      <c r="AB507" s="519">
        <v>16.497703823733744</v>
      </c>
      <c r="AC507" s="519">
        <v>3.2545435208500635</v>
      </c>
      <c r="AD507" s="519">
        <v>3.1742553147728603</v>
      </c>
    </row>
    <row r="508" spans="2:30" x14ac:dyDescent="0.3">
      <c r="B508" s="310"/>
      <c r="C508" s="310"/>
      <c r="D508" s="310"/>
      <c r="Y508" s="518"/>
      <c r="Z508" s="519">
        <v>32.060586393763415</v>
      </c>
      <c r="AA508" s="519">
        <v>30.860547930807023</v>
      </c>
      <c r="AB508" s="519">
        <v>16.497703823733744</v>
      </c>
      <c r="AC508" s="519">
        <v>6.1697445229180232</v>
      </c>
      <c r="AD508" s="519">
        <v>3.3535624631343688</v>
      </c>
    </row>
    <row r="509" spans="2:30" x14ac:dyDescent="0.3">
      <c r="B509" s="310"/>
      <c r="C509" s="310"/>
      <c r="D509" s="310"/>
      <c r="Y509" s="518"/>
      <c r="Z509" s="519">
        <v>37.26984632017944</v>
      </c>
      <c r="AA509" s="519">
        <v>30.430272958534093</v>
      </c>
      <c r="AB509" s="519">
        <v>16.497703823733744</v>
      </c>
      <c r="AC509" s="519">
        <v>7.3411120485314285</v>
      </c>
      <c r="AD509" s="519">
        <v>3.3380606338670629</v>
      </c>
    </row>
    <row r="510" spans="2:30" x14ac:dyDescent="0.3">
      <c r="B510" s="310"/>
      <c r="C510" s="310"/>
      <c r="D510" s="310"/>
      <c r="Y510" s="518"/>
      <c r="Z510" s="519">
        <v>39.031420191979706</v>
      </c>
      <c r="AA510" s="519">
        <v>29.772438238269313</v>
      </c>
      <c r="AB510" s="519">
        <v>16.497703823733744</v>
      </c>
      <c r="AC510" s="519">
        <v>3.9671318883358566</v>
      </c>
      <c r="AD510" s="519">
        <v>3.6478223896871884</v>
      </c>
    </row>
    <row r="511" spans="2:30" x14ac:dyDescent="0.3">
      <c r="B511" s="310"/>
      <c r="C511" s="310"/>
      <c r="D511" s="310"/>
      <c r="Y511" s="518"/>
      <c r="Z511" s="519">
        <v>29.381378664444391</v>
      </c>
      <c r="AA511" s="519">
        <v>28.840949536274099</v>
      </c>
      <c r="AB511" s="519">
        <v>16.497703823733744</v>
      </c>
      <c r="AC511" s="519">
        <v>0.94637456847354429</v>
      </c>
      <c r="AD511" s="519">
        <v>3.4236813242978537</v>
      </c>
    </row>
    <row r="512" spans="2:30" x14ac:dyDescent="0.3">
      <c r="B512" s="310"/>
      <c r="C512" s="310"/>
      <c r="D512" s="310"/>
      <c r="Y512" s="518"/>
      <c r="Z512" s="519">
        <v>22.880948022597856</v>
      </c>
      <c r="AA512" s="519">
        <v>27.923511068068766</v>
      </c>
      <c r="AB512" s="519">
        <v>16.497703823733744</v>
      </c>
      <c r="AC512" s="519">
        <v>2.6364646097170521</v>
      </c>
      <c r="AD512" s="519">
        <v>3.6633304146677665</v>
      </c>
    </row>
    <row r="513" spans="2:30" x14ac:dyDescent="0.3">
      <c r="B513" s="310"/>
      <c r="C513" s="310"/>
      <c r="D513" s="310"/>
      <c r="Y513" s="518"/>
      <c r="Z513" s="519">
        <v>19.971483053236895</v>
      </c>
      <c r="AA513" s="519">
        <v>25.457029759029279</v>
      </c>
      <c r="AB513" s="519">
        <v>16.497703823733744</v>
      </c>
      <c r="AC513" s="519">
        <v>1.2193855689843502</v>
      </c>
      <c r="AD513" s="519">
        <v>2.0729319923048308</v>
      </c>
    </row>
    <row r="514" spans="2:30" x14ac:dyDescent="0.3">
      <c r="B514" s="310"/>
      <c r="C514" s="310"/>
      <c r="D514" s="310"/>
      <c r="Y514" s="518"/>
      <c r="Z514" s="519">
        <v>21.290984107716962</v>
      </c>
      <c r="AA514" s="519">
        <v>24.378914044254852</v>
      </c>
      <c r="AB514" s="519">
        <v>16.497703823733744</v>
      </c>
      <c r="AC514" s="519">
        <v>1.6855560631247215</v>
      </c>
      <c r="AD514" s="519">
        <v>2.1569627576325536</v>
      </c>
    </row>
    <row r="515" spans="2:30" x14ac:dyDescent="0.3">
      <c r="B515" s="310"/>
      <c r="C515" s="310"/>
      <c r="D515" s="310"/>
      <c r="Y515" s="518"/>
      <c r="Z515" s="519">
        <v>25.638517116326142</v>
      </c>
      <c r="AA515" s="519">
        <v>23.382629278830915</v>
      </c>
      <c r="AB515" s="519">
        <v>16.497703823733744</v>
      </c>
      <c r="AC515" s="519">
        <v>7.8472881555074139</v>
      </c>
      <c r="AD515" s="519">
        <v>2.576041303758895</v>
      </c>
    </row>
    <row r="516" spans="2:30" x14ac:dyDescent="0.3">
      <c r="B516" s="310"/>
      <c r="C516" s="310"/>
      <c r="D516" s="310"/>
      <c r="Y516" s="518"/>
      <c r="Z516" s="519">
        <v>20.004477156903</v>
      </c>
      <c r="AA516" s="519">
        <v>22.870849083536541</v>
      </c>
      <c r="AB516" s="519">
        <v>16.497703823733744</v>
      </c>
      <c r="AC516" s="519">
        <v>-3.7916769080091228</v>
      </c>
      <c r="AD516" s="519">
        <v>3.1932266135768685</v>
      </c>
    </row>
    <row r="517" spans="2:30" x14ac:dyDescent="0.3">
      <c r="B517" s="310"/>
      <c r="C517" s="310"/>
      <c r="D517" s="310"/>
      <c r="Y517" s="518"/>
      <c r="Z517" s="519">
        <v>31.484610188558719</v>
      </c>
      <c r="AA517" s="519">
        <v>22.981563265533399</v>
      </c>
      <c r="AB517" s="519">
        <v>16.497703823733744</v>
      </c>
      <c r="AC517" s="519">
        <v>4.5553472456299176</v>
      </c>
      <c r="AD517" s="519">
        <v>3.8329529714187225</v>
      </c>
    </row>
    <row r="518" spans="2:30" x14ac:dyDescent="0.3">
      <c r="B518" s="310"/>
      <c r="C518" s="310"/>
      <c r="D518" s="310"/>
      <c r="Y518" s="518"/>
      <c r="Z518" s="519">
        <v>22.407385306476836</v>
      </c>
      <c r="AA518" s="519">
        <v>22.65084566589158</v>
      </c>
      <c r="AB518" s="519">
        <v>16.497703823733744</v>
      </c>
      <c r="AC518" s="519">
        <v>3.8799243913579318</v>
      </c>
      <c r="AD518" s="519">
        <v>4.0119346794469504</v>
      </c>
    </row>
    <row r="519" spans="2:30" x14ac:dyDescent="0.3">
      <c r="B519" s="310"/>
      <c r="C519" s="310"/>
      <c r="D519" s="310"/>
      <c r="Y519" s="518"/>
      <c r="Z519" s="519">
        <v>19.298486655537239</v>
      </c>
      <c r="AA519" s="519">
        <v>21.176723391789604</v>
      </c>
      <c r="AB519" s="519">
        <v>16.497703823733744</v>
      </c>
      <c r="AC519" s="519">
        <v>6.9567617784428677</v>
      </c>
      <c r="AD519" s="519">
        <v>2.8850303400559443</v>
      </c>
    </row>
    <row r="520" spans="2:30" x14ac:dyDescent="0.3">
      <c r="B520" s="310"/>
      <c r="C520" s="310"/>
      <c r="D520" s="310"/>
      <c r="Y520" s="518"/>
      <c r="Z520" s="519">
        <v>20.746482327214895</v>
      </c>
      <c r="AA520" s="519">
        <v>21.433075678093484</v>
      </c>
      <c r="AB520" s="519">
        <v>16.497703823733744</v>
      </c>
      <c r="AC520" s="519">
        <v>5.6974700738773265</v>
      </c>
      <c r="AD520" s="519">
        <v>3.2539067401861024</v>
      </c>
    </row>
    <row r="521" spans="2:30" x14ac:dyDescent="0.3">
      <c r="B521" s="310"/>
      <c r="C521" s="310"/>
      <c r="D521" s="310"/>
      <c r="Y521" s="518"/>
      <c r="Z521" s="519">
        <v>18.975960910224245</v>
      </c>
      <c r="AA521" s="519">
        <v>21.749130460417241</v>
      </c>
      <c r="AB521" s="519">
        <v>16.497703823733744</v>
      </c>
      <c r="AC521" s="519">
        <v>2.9384280193223162</v>
      </c>
      <c r="AD521" s="519">
        <v>4.8594932969571243</v>
      </c>
    </row>
    <row r="522" spans="2:30" x14ac:dyDescent="0.3">
      <c r="B522" s="310"/>
      <c r="C522" s="310"/>
      <c r="D522" s="310"/>
      <c r="Y522" s="518"/>
      <c r="Z522" s="519">
        <v>15.319661197612302</v>
      </c>
      <c r="AA522" s="519">
        <v>22.815063520142218</v>
      </c>
      <c r="AB522" s="519">
        <v>16.497703823733744</v>
      </c>
      <c r="AC522" s="519">
        <v>-4.1042220229627446E-2</v>
      </c>
      <c r="AD522" s="519">
        <v>5.9366279860342894</v>
      </c>
    </row>
    <row r="523" spans="2:30" x14ac:dyDescent="0.3">
      <c r="B523" s="310"/>
      <c r="C523" s="310"/>
      <c r="D523" s="310"/>
      <c r="Y523" s="518"/>
      <c r="Z523" s="519">
        <v>21.798943161030163</v>
      </c>
      <c r="AA523" s="519">
        <v>23.656065270832475</v>
      </c>
      <c r="AB523" s="519">
        <v>16.497703823733744</v>
      </c>
      <c r="AC523" s="519">
        <v>-1.2095421070980166</v>
      </c>
      <c r="AD523" s="519">
        <v>6.0823714609987416</v>
      </c>
    </row>
    <row r="524" spans="2:30" x14ac:dyDescent="0.3">
      <c r="B524" s="310"/>
      <c r="C524" s="310"/>
      <c r="D524" s="310"/>
      <c r="Y524" s="518"/>
      <c r="Z524" s="519">
        <v>33.696993664825008</v>
      </c>
      <c r="AA524" s="519">
        <v>21.844592954099291</v>
      </c>
      <c r="AB524" s="519">
        <v>16.497703823733744</v>
      </c>
      <c r="AC524" s="519">
        <v>15.79445314302707</v>
      </c>
      <c r="AD524" s="519">
        <v>3.5509369835113467</v>
      </c>
    </row>
    <row r="525" spans="2:30" x14ac:dyDescent="0.3">
      <c r="B525" s="310"/>
      <c r="C525" s="310"/>
      <c r="D525" s="310"/>
      <c r="Y525" s="518">
        <v>44348</v>
      </c>
      <c r="Z525" s="519">
        <v>29.86891672455166</v>
      </c>
      <c r="AA525" s="519">
        <v>20.864615596194401</v>
      </c>
      <c r="AB525" s="519">
        <v>16.497703823733744</v>
      </c>
      <c r="AC525" s="519">
        <v>11.41986721489809</v>
      </c>
      <c r="AD525" s="519">
        <v>2.8612139237392347</v>
      </c>
    </row>
    <row r="526" spans="2:30" x14ac:dyDescent="0.3">
      <c r="B526" s="310"/>
      <c r="C526" s="310"/>
      <c r="D526" s="310"/>
      <c r="Y526" s="518"/>
      <c r="Z526" s="519">
        <v>25.185498910369038</v>
      </c>
      <c r="AA526" s="519">
        <v>20.999824612422849</v>
      </c>
      <c r="AB526" s="519">
        <v>16.497703823733744</v>
      </c>
      <c r="AC526" s="519">
        <v>7.9769661031940302</v>
      </c>
      <c r="AD526" s="519">
        <v>3.1042176585756556</v>
      </c>
    </row>
    <row r="527" spans="2:30" x14ac:dyDescent="0.3">
      <c r="B527" s="310"/>
      <c r="C527" s="310"/>
      <c r="D527" s="310"/>
      <c r="Y527" s="518"/>
      <c r="Z527" s="519">
        <v>8.066176110082603</v>
      </c>
      <c r="AA527" s="519">
        <v>20.772573223486631</v>
      </c>
      <c r="AB527" s="519">
        <v>16.497703823733744</v>
      </c>
      <c r="AC527" s="519">
        <v>-12.022571268534435</v>
      </c>
      <c r="AD527" s="519">
        <v>3.0513022072131872</v>
      </c>
    </row>
    <row r="528" spans="2:30" x14ac:dyDescent="0.3">
      <c r="B528" s="310"/>
      <c r="C528" s="310"/>
      <c r="D528" s="310"/>
      <c r="Y528" s="518"/>
      <c r="Z528" s="519">
        <v>12.116119404890032</v>
      </c>
      <c r="AA528" s="519">
        <v>19.304890399196406</v>
      </c>
      <c r="AB528" s="519">
        <v>16.497703823733744</v>
      </c>
      <c r="AC528" s="519">
        <v>-1.8896333990824701</v>
      </c>
      <c r="AD528" s="519">
        <v>0.92556527762335905</v>
      </c>
    </row>
    <row r="529" spans="2:30" x14ac:dyDescent="0.3">
      <c r="B529" s="310"/>
      <c r="C529" s="310"/>
      <c r="D529" s="310"/>
      <c r="Y529" s="518"/>
      <c r="Z529" s="519">
        <v>16.266124311211438</v>
      </c>
      <c r="AA529" s="519">
        <v>17.209090730351445</v>
      </c>
      <c r="AB529" s="519">
        <v>16.497703823733744</v>
      </c>
      <c r="AC529" s="519">
        <v>1.6599839236253189</v>
      </c>
      <c r="AD529" s="519">
        <v>-0.74823246419079226</v>
      </c>
    </row>
    <row r="530" spans="2:30" x14ac:dyDescent="0.3">
      <c r="B530" s="310"/>
      <c r="C530" s="310"/>
      <c r="D530" s="310"/>
      <c r="Y530" s="518"/>
      <c r="Z530" s="519">
        <v>20.208183438476635</v>
      </c>
      <c r="AA530" s="519">
        <v>15.624961236247373</v>
      </c>
      <c r="AB530" s="519">
        <v>16.497703823733744</v>
      </c>
      <c r="AC530" s="519">
        <v>-1.5799502666352936</v>
      </c>
      <c r="AD530" s="519">
        <v>-1.262303745675512</v>
      </c>
    </row>
    <row r="531" spans="2:30" x14ac:dyDescent="0.3">
      <c r="B531" s="310"/>
      <c r="C531" s="310"/>
      <c r="D531" s="310"/>
      <c r="Y531" s="518"/>
      <c r="Z531" s="519">
        <v>23.42321389479341</v>
      </c>
      <c r="AA531" s="519">
        <v>16.593682366462101</v>
      </c>
      <c r="AB531" s="519">
        <v>16.497703823733744</v>
      </c>
      <c r="AC531" s="519">
        <v>0.91429463589827265</v>
      </c>
      <c r="AD531" s="519">
        <v>0.82750714211918208</v>
      </c>
    </row>
    <row r="532" spans="2:30" x14ac:dyDescent="0.3">
      <c r="B532" s="310"/>
      <c r="C532" s="310"/>
      <c r="D532" s="310"/>
      <c r="Y532" s="518"/>
      <c r="Z532" s="519">
        <v>15.19831904263695</v>
      </c>
      <c r="AA532" s="519">
        <v>19.093883003409594</v>
      </c>
      <c r="AB532" s="519">
        <v>16.497703823733744</v>
      </c>
      <c r="AC532" s="519">
        <v>-0.29671697780096906</v>
      </c>
      <c r="AD532" s="519">
        <v>0.7465412889010058</v>
      </c>
    </row>
    <row r="533" spans="2:30" x14ac:dyDescent="0.3">
      <c r="B533" s="310"/>
      <c r="C533" s="310"/>
      <c r="D533" s="310"/>
      <c r="Y533" s="518"/>
      <c r="Z533" s="519">
        <v>14.096592451640538</v>
      </c>
      <c r="AA533" s="519">
        <v>19.231166332377164</v>
      </c>
      <c r="AB533" s="519">
        <v>16.497703823733744</v>
      </c>
      <c r="AC533" s="519">
        <v>4.3784671328009921</v>
      </c>
      <c r="AD533" s="519">
        <v>0.23603686507392752</v>
      </c>
    </row>
    <row r="534" spans="2:30" x14ac:dyDescent="0.3">
      <c r="B534" s="310"/>
      <c r="C534" s="310"/>
      <c r="D534" s="310"/>
      <c r="Y534" s="518"/>
      <c r="Z534" s="519">
        <v>14.847224021585712</v>
      </c>
      <c r="AA534" s="519">
        <v>18.920564950689236</v>
      </c>
      <c r="AB534" s="519">
        <v>16.497703823733744</v>
      </c>
      <c r="AC534" s="519">
        <v>2.6061049460284238</v>
      </c>
      <c r="AD534" s="519">
        <v>0.46071086695565305</v>
      </c>
    </row>
    <row r="535" spans="2:30" x14ac:dyDescent="0.3">
      <c r="B535" s="310"/>
      <c r="C535" s="310"/>
      <c r="D535" s="310"/>
      <c r="Y535" s="518"/>
      <c r="Z535" s="519">
        <v>29.617523863522482</v>
      </c>
      <c r="AA535" s="519">
        <v>20.038829792995305</v>
      </c>
      <c r="AB535" s="519">
        <v>16.497703823733744</v>
      </c>
      <c r="AC535" s="519">
        <v>-2.4563943716097043</v>
      </c>
      <c r="AD535" s="519">
        <v>1.818325794200959</v>
      </c>
    </row>
    <row r="536" spans="2:30" x14ac:dyDescent="0.3">
      <c r="B536" s="310"/>
      <c r="C536" s="310"/>
      <c r="D536" s="310"/>
      <c r="Y536" s="518"/>
      <c r="Z536" s="519">
        <v>17.227107613984412</v>
      </c>
      <c r="AA536" s="519">
        <v>19.984305613744741</v>
      </c>
      <c r="AB536" s="519">
        <v>16.497703823733744</v>
      </c>
      <c r="AC536" s="519">
        <v>-1.913547043164229</v>
      </c>
      <c r="AD536" s="519">
        <v>2.232604173327378</v>
      </c>
    </row>
    <row r="537" spans="2:30" x14ac:dyDescent="0.3">
      <c r="B537" s="310"/>
      <c r="C537" s="310"/>
      <c r="D537" s="310"/>
      <c r="Y537" s="518"/>
      <c r="Z537" s="519">
        <v>18.033973766661166</v>
      </c>
      <c r="AA537" s="519">
        <v>20.373522431090045</v>
      </c>
      <c r="AB537" s="519">
        <v>16.497703823733744</v>
      </c>
      <c r="AC537" s="519">
        <v>-7.2322534632149882E-3</v>
      </c>
      <c r="AD537" s="519">
        <v>2.5472797382788173</v>
      </c>
    </row>
    <row r="538" spans="2:30" x14ac:dyDescent="0.3">
      <c r="B538" s="310"/>
      <c r="C538" s="310"/>
      <c r="D538" s="310"/>
      <c r="Y538" s="518"/>
      <c r="Z538" s="519">
        <v>31.251067790935871</v>
      </c>
      <c r="AA538" s="519">
        <v>20.882534911139253</v>
      </c>
      <c r="AB538" s="519">
        <v>16.497703823733744</v>
      </c>
      <c r="AC538" s="519">
        <v>10.417599126615414</v>
      </c>
      <c r="AD538" s="519">
        <v>2.8335559373923553</v>
      </c>
    </row>
    <row r="539" spans="2:30" x14ac:dyDescent="0.3">
      <c r="B539" s="310"/>
      <c r="C539" s="310"/>
      <c r="D539" s="310"/>
      <c r="Y539" s="518"/>
      <c r="Z539" s="519">
        <v>14.816649787883026</v>
      </c>
      <c r="AA539" s="519">
        <v>18.659320068553569</v>
      </c>
      <c r="AB539" s="519">
        <v>16.497703823733744</v>
      </c>
      <c r="AC539" s="519">
        <v>2.6032316760839649</v>
      </c>
      <c r="AD539" s="519">
        <v>3.5140630163908821</v>
      </c>
    </row>
    <row r="540" spans="2:30" x14ac:dyDescent="0.3">
      <c r="B540" s="310"/>
      <c r="C540" s="310"/>
      <c r="D540" s="310"/>
      <c r="Y540" s="518"/>
      <c r="Z540" s="519">
        <v>16.821110173057651</v>
      </c>
      <c r="AA540" s="519">
        <v>17.571687240788041</v>
      </c>
      <c r="AB540" s="519">
        <v>16.497703823733744</v>
      </c>
      <c r="AC540" s="519">
        <v>6.5811960874610662</v>
      </c>
      <c r="AD540" s="519">
        <v>3.2921817236737576</v>
      </c>
    </row>
    <row r="541" spans="2:30" x14ac:dyDescent="0.3">
      <c r="B541" s="310"/>
      <c r="C541" s="310"/>
      <c r="D541" s="310"/>
      <c r="Y541" s="518"/>
      <c r="Z541" s="519">
        <v>18.410311381930153</v>
      </c>
      <c r="AA541" s="519">
        <v>16.742947212678445</v>
      </c>
      <c r="AB541" s="519">
        <v>16.497703823733744</v>
      </c>
      <c r="AC541" s="519">
        <v>4.6100383398231912</v>
      </c>
      <c r="AD541" s="519">
        <v>2.3574177007775319</v>
      </c>
    </row>
    <row r="542" spans="2:30" x14ac:dyDescent="0.3">
      <c r="B542" s="310"/>
      <c r="C542" s="310"/>
      <c r="D542" s="310"/>
      <c r="Y542" s="518"/>
      <c r="Z542" s="519">
        <v>14.05501996542271</v>
      </c>
      <c r="AA542" s="519">
        <v>15.385492333778091</v>
      </c>
      <c r="AB542" s="519">
        <v>16.497703823733744</v>
      </c>
      <c r="AC542" s="519">
        <v>2.3071551813799829</v>
      </c>
      <c r="AD542" s="519">
        <v>0.80734050714780126</v>
      </c>
    </row>
    <row r="543" spans="2:30" x14ac:dyDescent="0.3">
      <c r="B543" s="310"/>
      <c r="C543" s="310"/>
      <c r="D543" s="310"/>
      <c r="Y543" s="518"/>
      <c r="Z543" s="519">
        <v>9.6136778196257104</v>
      </c>
      <c r="AA543" s="519">
        <v>15.74406646467539</v>
      </c>
      <c r="AB543" s="519">
        <v>16.497703823733744</v>
      </c>
      <c r="AC543" s="519">
        <v>-3.4667160921841003</v>
      </c>
      <c r="AD543" s="519">
        <v>0.61499100538971574</v>
      </c>
    </row>
    <row r="544" spans="2:30" x14ac:dyDescent="0.3">
      <c r="B544" s="310"/>
      <c r="C544" s="310"/>
      <c r="D544" s="310"/>
      <c r="Y544" s="518"/>
      <c r="Z544" s="519">
        <v>12.232793569893982</v>
      </c>
      <c r="AA544" s="519">
        <v>15.749413093657513</v>
      </c>
      <c r="AB544" s="519">
        <v>16.497703823733744</v>
      </c>
      <c r="AC544" s="519">
        <v>-6.550580413736796</v>
      </c>
      <c r="AD544" s="519">
        <v>-2.5806269603297745E-2</v>
      </c>
    </row>
    <row r="545" spans="2:30" x14ac:dyDescent="0.3">
      <c r="B545" s="310"/>
      <c r="C545" s="310"/>
      <c r="D545" s="310"/>
      <c r="Y545" s="518"/>
      <c r="Z545" s="519">
        <v>21.748883638633394</v>
      </c>
      <c r="AA545" s="519">
        <v>14.981466518847169</v>
      </c>
      <c r="AB545" s="519">
        <v>16.497703823733744</v>
      </c>
      <c r="AC545" s="519">
        <v>-0.43294122879269992</v>
      </c>
      <c r="AD545" s="519">
        <v>-1.382164163433641</v>
      </c>
    </row>
    <row r="546" spans="2:30" x14ac:dyDescent="0.3">
      <c r="B546" s="310"/>
      <c r="C546" s="310"/>
      <c r="D546" s="310"/>
      <c r="Y546" s="518"/>
      <c r="Z546" s="519">
        <v>17.326668704164113</v>
      </c>
      <c r="AA546" s="519">
        <v>15.176575916394111</v>
      </c>
      <c r="AB546" s="519">
        <v>16.497703823733744</v>
      </c>
      <c r="AC546" s="519">
        <v>1.2567851637773657</v>
      </c>
      <c r="AD546" s="519">
        <v>-1.7026308541578439</v>
      </c>
    </row>
    <row r="547" spans="2:30" x14ac:dyDescent="0.3">
      <c r="B547" s="310"/>
      <c r="C547" s="310"/>
      <c r="D547" s="310"/>
      <c r="Y547" s="518"/>
      <c r="Z547" s="519">
        <v>16.858536575932522</v>
      </c>
      <c r="AA547" s="519">
        <v>15.589723656586786</v>
      </c>
      <c r="AB547" s="519">
        <v>16.497703823733744</v>
      </c>
      <c r="AC547" s="519">
        <v>2.0956151625099722</v>
      </c>
      <c r="AD547" s="519">
        <v>-1.1466128300113152</v>
      </c>
    </row>
    <row r="548" spans="2:30" x14ac:dyDescent="0.3">
      <c r="B548" s="310"/>
      <c r="C548" s="310"/>
      <c r="D548" s="310"/>
      <c r="Y548" s="518"/>
      <c r="Z548" s="519">
        <v>13.034685358257748</v>
      </c>
      <c r="AA548" s="519">
        <v>16.028220922902154</v>
      </c>
      <c r="AB548" s="519">
        <v>16.497703823733744</v>
      </c>
      <c r="AC548" s="519">
        <v>-4.8844669169892114</v>
      </c>
      <c r="AD548" s="519">
        <v>-0.66330982937766692</v>
      </c>
    </row>
    <row r="549" spans="2:30" x14ac:dyDescent="0.3">
      <c r="B549" s="310"/>
      <c r="C549" s="310"/>
      <c r="D549" s="310"/>
      <c r="Y549" s="518"/>
      <c r="Z549" s="519">
        <v>15.420785748251305</v>
      </c>
      <c r="AA549" s="519">
        <v>16.113376608524835</v>
      </c>
      <c r="AB549" s="519">
        <v>16.497703823733744</v>
      </c>
      <c r="AC549" s="519">
        <v>6.3888346310562838E-2</v>
      </c>
      <c r="AD549" s="519">
        <v>-0.36713865286424963</v>
      </c>
    </row>
    <row r="550" spans="2:30" x14ac:dyDescent="0.3">
      <c r="B550" s="310"/>
      <c r="C550" s="310"/>
      <c r="D550" s="310"/>
      <c r="Y550" s="518"/>
      <c r="Z550" s="519">
        <v>12.505712000974439</v>
      </c>
      <c r="AA550" s="519">
        <v>16.149752785187491</v>
      </c>
      <c r="AB550" s="519">
        <v>16.497703823733744</v>
      </c>
      <c r="AC550" s="519">
        <v>0.42541007684160093</v>
      </c>
      <c r="AD550" s="519">
        <v>-0.33612349576904627</v>
      </c>
    </row>
    <row r="551" spans="2:30" x14ac:dyDescent="0.3">
      <c r="B551" s="310"/>
      <c r="C551" s="310"/>
      <c r="D551" s="310"/>
      <c r="Y551" s="518"/>
      <c r="Z551" s="519">
        <v>15.302274434101559</v>
      </c>
      <c r="AA551" s="519">
        <v>15.906127376256791</v>
      </c>
      <c r="AB551" s="519">
        <v>16.497703823733744</v>
      </c>
      <c r="AC551" s="519">
        <v>-3.1674594093012587</v>
      </c>
      <c r="AD551" s="519">
        <v>-0.22971010157492749</v>
      </c>
    </row>
    <row r="552" spans="2:30" x14ac:dyDescent="0.3">
      <c r="B552" s="310"/>
      <c r="C552" s="310"/>
      <c r="D552" s="310"/>
      <c r="Y552" s="518"/>
      <c r="Z552" s="519">
        <v>22.344973437992145</v>
      </c>
      <c r="AA552" s="519">
        <v>16.078658647722825</v>
      </c>
      <c r="AB552" s="519">
        <v>16.497703823733744</v>
      </c>
      <c r="AC552" s="519">
        <v>1.640257006801221</v>
      </c>
      <c r="AD552" s="519">
        <v>0.71948682584785417</v>
      </c>
    </row>
    <row r="553" spans="2:30" x14ac:dyDescent="0.3">
      <c r="B553" s="310"/>
      <c r="C553" s="310"/>
      <c r="D553" s="310"/>
      <c r="Y553" s="518"/>
      <c r="Z553" s="519">
        <v>17.581301940802735</v>
      </c>
      <c r="AA553" s="519">
        <v>16.789179631668411</v>
      </c>
      <c r="AB553" s="519">
        <v>16.497703823733744</v>
      </c>
      <c r="AC553" s="519">
        <v>1.4738912634437895</v>
      </c>
      <c r="AD553" s="519">
        <v>1.7168110137392725</v>
      </c>
    </row>
    <row r="554" spans="2:30" x14ac:dyDescent="0.3">
      <c r="B554" s="310"/>
      <c r="C554" s="310"/>
      <c r="D554" s="310"/>
      <c r="Y554" s="518"/>
      <c r="Z554" s="519">
        <v>15.153158713417596</v>
      </c>
      <c r="AA554" s="519">
        <v>16.48024721244116</v>
      </c>
      <c r="AB554" s="519">
        <v>16.497703823733744</v>
      </c>
      <c r="AC554" s="519">
        <v>2.8405089218688033</v>
      </c>
      <c r="AD554" s="519">
        <v>1.8323499556294374</v>
      </c>
    </row>
    <row r="555" spans="2:30" x14ac:dyDescent="0.3">
      <c r="B555" s="310"/>
      <c r="C555" s="310"/>
      <c r="D555" s="310"/>
      <c r="Y555" s="518">
        <v>44378</v>
      </c>
      <c r="Z555" s="519">
        <v>14.242404258519997</v>
      </c>
      <c r="AA555" s="519">
        <v>16.860179208025478</v>
      </c>
      <c r="AB555" s="519">
        <v>4.3564816410588634</v>
      </c>
      <c r="AC555" s="519">
        <v>1.7599115749702605</v>
      </c>
      <c r="AD555" s="519">
        <v>2.7983509870110459</v>
      </c>
    </row>
    <row r="556" spans="2:30" x14ac:dyDescent="0.3">
      <c r="B556" s="310"/>
      <c r="C556" s="310"/>
      <c r="D556" s="310"/>
      <c r="Y556" s="518"/>
      <c r="Z556" s="519">
        <v>20.394432635870402</v>
      </c>
      <c r="AA556" s="519">
        <v>16.19140783478408</v>
      </c>
      <c r="AB556" s="519">
        <v>4.3564816410588634</v>
      </c>
      <c r="AC556" s="519">
        <v>7.0451576615504905</v>
      </c>
      <c r="AD556" s="519">
        <v>2.7004647640984154</v>
      </c>
    </row>
    <row r="557" spans="2:30" x14ac:dyDescent="0.3">
      <c r="B557" s="310"/>
      <c r="C557" s="310"/>
      <c r="D557" s="310"/>
      <c r="Y557" s="518"/>
      <c r="Z557" s="519">
        <v>10.34318506638369</v>
      </c>
      <c r="AA557" s="519">
        <v>15.846172752912993</v>
      </c>
      <c r="AB557" s="519">
        <v>4.3564816410588634</v>
      </c>
      <c r="AC557" s="519">
        <v>1.2341826700727552</v>
      </c>
      <c r="AD557" s="519">
        <v>3.242022922674388</v>
      </c>
    </row>
    <row r="558" spans="2:30" x14ac:dyDescent="0.3">
      <c r="B558" s="310"/>
      <c r="C558" s="310"/>
      <c r="D558" s="310"/>
      <c r="Y558" s="518"/>
      <c r="Z558" s="519">
        <v>17.961798403191775</v>
      </c>
      <c r="AA558" s="519">
        <v>14.594148371711528</v>
      </c>
      <c r="AB558" s="519">
        <v>4.3564816410588634</v>
      </c>
      <c r="AC558" s="519">
        <v>3.5945478103700026</v>
      </c>
      <c r="AD558" s="519">
        <v>2.8328717301310706</v>
      </c>
    </row>
    <row r="559" spans="2:30" x14ac:dyDescent="0.3">
      <c r="B559" s="310"/>
      <c r="C559" s="310"/>
      <c r="D559" s="310"/>
      <c r="Y559" s="518"/>
      <c r="Z559" s="519">
        <v>17.663573825302361</v>
      </c>
      <c r="AA559" s="519">
        <v>13.531487048772364</v>
      </c>
      <c r="AB559" s="519">
        <v>4.3564816410588634</v>
      </c>
      <c r="AC559" s="519">
        <v>0.95505344641280487</v>
      </c>
      <c r="AD559" s="519">
        <v>2.4815611330990532</v>
      </c>
    </row>
    <row r="560" spans="2:30" x14ac:dyDescent="0.3">
      <c r="B560" s="310"/>
      <c r="C560" s="310"/>
      <c r="D560" s="310"/>
      <c r="Y560" s="518"/>
      <c r="Z560" s="519">
        <v>15.164656367705135</v>
      </c>
      <c r="AA560" s="519">
        <v>12.718135826206142</v>
      </c>
      <c r="AB560" s="519">
        <v>4.3564816410588634</v>
      </c>
      <c r="AC560" s="519">
        <v>5.2647983734755996</v>
      </c>
      <c r="AD560" s="519">
        <v>2.079127973489451</v>
      </c>
    </row>
    <row r="561" spans="2:30" x14ac:dyDescent="0.3">
      <c r="B561" s="310"/>
      <c r="C561" s="310"/>
      <c r="D561" s="310"/>
      <c r="Y561" s="518"/>
      <c r="Z561" s="519">
        <v>6.3889880450073395</v>
      </c>
      <c r="AA561" s="519">
        <v>12.252791084396339</v>
      </c>
      <c r="AB561" s="519">
        <v>4.3564816410588634</v>
      </c>
      <c r="AC561" s="519">
        <v>-2.3549425934419332E-2</v>
      </c>
      <c r="AD561" s="519">
        <v>1.4282255056367501</v>
      </c>
    </row>
    <row r="562" spans="2:30" x14ac:dyDescent="0.3">
      <c r="B562" s="310"/>
      <c r="C562" s="310"/>
      <c r="D562" s="310"/>
      <c r="Y562" s="518"/>
      <c r="Z562" s="519">
        <v>6.8037749979458537</v>
      </c>
      <c r="AA562" s="519">
        <v>10.780945378708404</v>
      </c>
      <c r="AB562" s="519">
        <v>4.3564816410588634</v>
      </c>
      <c r="AC562" s="519">
        <v>-0.69926260425386033</v>
      </c>
      <c r="AD562" s="519">
        <v>0.11966179989835471</v>
      </c>
    </row>
    <row r="563" spans="2:30" x14ac:dyDescent="0.3">
      <c r="B563" s="310"/>
      <c r="C563" s="310"/>
      <c r="D563" s="310"/>
      <c r="Y563" s="518"/>
      <c r="Z563" s="519">
        <v>14.700974077906857</v>
      </c>
      <c r="AA563" s="519">
        <v>9.991170331582925</v>
      </c>
      <c r="AB563" s="519">
        <v>4.3564816410588634</v>
      </c>
      <c r="AC563" s="519">
        <v>4.228125544283273</v>
      </c>
      <c r="AD563" s="519">
        <v>-0.7900499187132104</v>
      </c>
    </row>
    <row r="564" spans="2:30" x14ac:dyDescent="0.3">
      <c r="B564" s="310"/>
      <c r="C564" s="310"/>
      <c r="D564" s="310"/>
      <c r="Y564" s="518"/>
      <c r="Z564" s="519">
        <v>7.0857718737150597</v>
      </c>
      <c r="AA564" s="519">
        <v>8.8483828314749235</v>
      </c>
      <c r="AB564" s="519">
        <v>4.3564816410588634</v>
      </c>
      <c r="AC564" s="519">
        <v>-3.3221346048961493</v>
      </c>
      <c r="AD564" s="519">
        <v>-1.7895780728412396</v>
      </c>
    </row>
    <row r="565" spans="2:30" x14ac:dyDescent="0.3">
      <c r="B565" s="310"/>
      <c r="C565" s="310"/>
      <c r="D565" s="310"/>
      <c r="Y565" s="518"/>
      <c r="Z565" s="519">
        <v>7.6588784633762303</v>
      </c>
      <c r="AA565" s="519">
        <v>8.3078499777765238</v>
      </c>
      <c r="AB565" s="519">
        <v>4.3564816410588634</v>
      </c>
      <c r="AC565" s="519">
        <v>-5.5653981297987656</v>
      </c>
      <c r="AD565" s="519">
        <v>-2.235726540503145</v>
      </c>
    </row>
    <row r="566" spans="2:30" x14ac:dyDescent="0.3">
      <c r="B566" s="310"/>
      <c r="C566" s="310"/>
      <c r="D566" s="310"/>
      <c r="Y566" s="518"/>
      <c r="Z566" s="519">
        <v>12.135148495423994</v>
      </c>
      <c r="AA566" s="519">
        <v>7.9041361903421059</v>
      </c>
      <c r="AB566" s="519">
        <v>4.3564816410588634</v>
      </c>
      <c r="AC566" s="519">
        <v>-5.4129285838681511</v>
      </c>
      <c r="AD566" s="519">
        <v>-2.3449192394876803</v>
      </c>
    </row>
    <row r="567" spans="2:30" x14ac:dyDescent="0.3">
      <c r="B567" s="310"/>
      <c r="C567" s="310"/>
      <c r="D567" s="310"/>
      <c r="Y567" s="518"/>
      <c r="Z567" s="519">
        <v>7.1651438669491396</v>
      </c>
      <c r="AA567" s="519">
        <v>7.56194971912337</v>
      </c>
      <c r="AB567" s="519">
        <v>4.3564816410588634</v>
      </c>
      <c r="AC567" s="519">
        <v>-1.7318987054206048</v>
      </c>
      <c r="AD567" s="519">
        <v>-2.4627020916736262</v>
      </c>
    </row>
    <row r="568" spans="2:30" x14ac:dyDescent="0.3">
      <c r="B568" s="310"/>
      <c r="C568" s="310"/>
      <c r="D568" s="310"/>
      <c r="Y568" s="518"/>
      <c r="Z568" s="519">
        <v>2.6052580691185367</v>
      </c>
      <c r="AA568" s="519">
        <v>6.3603356613365252</v>
      </c>
      <c r="AB568" s="519">
        <v>4.3564816410588634</v>
      </c>
      <c r="AC568" s="519">
        <v>-3.1465886995677579</v>
      </c>
      <c r="AD568" s="519">
        <v>-2.5767315026405293</v>
      </c>
    </row>
    <row r="569" spans="2:30" x14ac:dyDescent="0.3">
      <c r="B569" s="310"/>
      <c r="C569" s="310"/>
      <c r="D569" s="310"/>
      <c r="Y569" s="518"/>
      <c r="Z569" s="519">
        <v>3.9777784859049254</v>
      </c>
      <c r="AA569" s="519">
        <v>4.6280928759975142</v>
      </c>
      <c r="AB569" s="519">
        <v>4.3564816410588634</v>
      </c>
      <c r="AC569" s="519">
        <v>-1.4636114971456067</v>
      </c>
      <c r="AD569" s="519">
        <v>-3.6738783227304999</v>
      </c>
    </row>
    <row r="570" spans="2:30" x14ac:dyDescent="0.3">
      <c r="B570" s="310"/>
      <c r="C570" s="310"/>
      <c r="D570" s="310"/>
      <c r="Y570" s="518"/>
      <c r="Z570" s="519">
        <v>12.305668779375704</v>
      </c>
      <c r="AA570" s="519">
        <v>4.0242640687713882</v>
      </c>
      <c r="AB570" s="519">
        <v>4.3564816410588634</v>
      </c>
      <c r="AC570" s="519">
        <v>3.4036455789816529</v>
      </c>
      <c r="AD570" s="519">
        <v>-3.5944723026553294</v>
      </c>
    </row>
    <row r="571" spans="2:30" x14ac:dyDescent="0.3">
      <c r="B571" s="310"/>
      <c r="C571" s="310"/>
      <c r="D571" s="310"/>
      <c r="Y571" s="518"/>
      <c r="Z571" s="519">
        <v>-1.3255265307928548</v>
      </c>
      <c r="AA571" s="519">
        <v>3.7887625851363995</v>
      </c>
      <c r="AB571" s="519">
        <v>4.3564816410588634</v>
      </c>
      <c r="AC571" s="519">
        <v>-4.1203404816644706</v>
      </c>
      <c r="AD571" s="519">
        <v>-3.6795368218189219</v>
      </c>
    </row>
    <row r="572" spans="2:30" x14ac:dyDescent="0.3">
      <c r="B572" s="310"/>
      <c r="C572" s="310"/>
      <c r="D572" s="310"/>
      <c r="Y572" s="518"/>
      <c r="Z572" s="519">
        <v>-4.466821033996851</v>
      </c>
      <c r="AA572" s="519">
        <v>3.9377630638211478</v>
      </c>
      <c r="AB572" s="519">
        <v>4.3564816410588634</v>
      </c>
      <c r="AC572" s="519">
        <v>-13.245425870428562</v>
      </c>
      <c r="AD572" s="519">
        <v>-3.2762608642066482</v>
      </c>
    </row>
    <row r="573" spans="2:30" x14ac:dyDescent="0.3">
      <c r="B573" s="310"/>
      <c r="C573" s="310"/>
      <c r="D573" s="310"/>
      <c r="Y573" s="518"/>
      <c r="Z573" s="519">
        <v>7.9083468448411116</v>
      </c>
      <c r="AA573" s="519">
        <v>4.0402516186664714</v>
      </c>
      <c r="AB573" s="519">
        <v>4.3564816410588634</v>
      </c>
      <c r="AC573" s="519">
        <v>-4.8570864433419558</v>
      </c>
      <c r="AD573" s="519">
        <v>-3.0098844012067554</v>
      </c>
    </row>
    <row r="574" spans="2:30" x14ac:dyDescent="0.3">
      <c r="B574" s="310"/>
      <c r="C574" s="310"/>
      <c r="D574" s="310"/>
      <c r="Y574" s="518"/>
      <c r="Z574" s="519">
        <v>5.5166334815042237</v>
      </c>
      <c r="AA574" s="519">
        <v>2.9758035213444738</v>
      </c>
      <c r="AB574" s="519">
        <v>4.3564816410588634</v>
      </c>
      <c r="AC574" s="519">
        <v>-2.3273503395657542</v>
      </c>
      <c r="AD574" s="519">
        <v>-3.4925127654295989</v>
      </c>
    </row>
    <row r="575" spans="2:30" x14ac:dyDescent="0.3">
      <c r="B575" s="310"/>
      <c r="C575" s="310"/>
      <c r="D575" s="310"/>
      <c r="Y575" s="518"/>
      <c r="Z575" s="519">
        <v>3.6482614199117802</v>
      </c>
      <c r="AA575" s="519">
        <v>3.4218694835070971</v>
      </c>
      <c r="AB575" s="519">
        <v>4.3564816410588634</v>
      </c>
      <c r="AC575" s="519">
        <v>-0.32365699628184075</v>
      </c>
      <c r="AD575" s="519">
        <v>-3.5615664604993782</v>
      </c>
    </row>
    <row r="576" spans="2:30" x14ac:dyDescent="0.3">
      <c r="B576" s="310"/>
      <c r="C576" s="310"/>
      <c r="D576" s="310"/>
      <c r="Y576" s="518"/>
      <c r="Z576" s="519">
        <v>4.6951983698221831</v>
      </c>
      <c r="AA576" s="519">
        <v>4.3060254552528558</v>
      </c>
      <c r="AB576" s="519">
        <v>4.3564816410588634</v>
      </c>
      <c r="AC576" s="519">
        <v>0.40102374385364215</v>
      </c>
      <c r="AD576" s="519">
        <v>-2.7458707319118054</v>
      </c>
    </row>
    <row r="577" spans="2:30" x14ac:dyDescent="0.3">
      <c r="B577" s="310"/>
      <c r="C577" s="310"/>
      <c r="D577" s="310"/>
      <c r="Y577" s="518"/>
      <c r="Z577" s="519">
        <v>4.8545320981217222</v>
      </c>
      <c r="AA577" s="519">
        <v>4.268327332084378</v>
      </c>
      <c r="AB577" s="519">
        <v>4.3564816410588634</v>
      </c>
      <c r="AC577" s="519">
        <v>2.5247029421748834E-2</v>
      </c>
      <c r="AD577" s="519">
        <v>-2.9736774317279719</v>
      </c>
    </row>
    <row r="578" spans="2:30" x14ac:dyDescent="0.3">
      <c r="B578" s="310"/>
      <c r="C578" s="310"/>
      <c r="D578" s="310"/>
      <c r="Y578" s="518"/>
      <c r="Z578" s="519">
        <v>1.7969352043455085</v>
      </c>
      <c r="AA578" s="519">
        <v>4.1666181013935688</v>
      </c>
      <c r="AB578" s="519">
        <v>4.3564816410588634</v>
      </c>
      <c r="AC578" s="519">
        <v>-4.6037163471529254</v>
      </c>
      <c r="AD578" s="519">
        <v>-2.4880771487819464</v>
      </c>
    </row>
    <row r="579" spans="2:30" x14ac:dyDescent="0.3">
      <c r="B579" s="310"/>
      <c r="C579" s="310"/>
      <c r="D579" s="310"/>
      <c r="Y579" s="518"/>
      <c r="Z579" s="519">
        <v>1.7222707682234586</v>
      </c>
      <c r="AA579" s="519">
        <v>4.5765467072276014</v>
      </c>
      <c r="AB579" s="519">
        <v>4.3564816410588634</v>
      </c>
      <c r="AC579" s="519">
        <v>-7.535555770315554</v>
      </c>
      <c r="AD579" s="519">
        <v>-2.4607463616906751</v>
      </c>
    </row>
    <row r="580" spans="2:30" x14ac:dyDescent="0.3">
      <c r="B580" s="310"/>
      <c r="C580" s="310"/>
      <c r="D580" s="310"/>
      <c r="Y580" s="518"/>
      <c r="Z580" s="519">
        <v>7.644459982661771</v>
      </c>
      <c r="AA580" s="519">
        <v>4.5430960399181473</v>
      </c>
      <c r="AB580" s="519">
        <v>4.3564816410588634</v>
      </c>
      <c r="AC580" s="519">
        <v>-6.4517333420551211</v>
      </c>
      <c r="AD580" s="519">
        <v>-2.617796653475819</v>
      </c>
    </row>
    <row r="581" spans="2:30" x14ac:dyDescent="0.3">
      <c r="B581" s="310"/>
      <c r="C581" s="310"/>
      <c r="D581" s="310"/>
      <c r="Y581" s="518"/>
      <c r="Z581" s="519">
        <v>4.8046688666685577</v>
      </c>
      <c r="AA581" s="519">
        <v>4.4696603861796573</v>
      </c>
      <c r="AB581" s="519">
        <v>4.3564816410588634</v>
      </c>
      <c r="AC581" s="519">
        <v>1.0718516410564263</v>
      </c>
      <c r="AD581" s="519">
        <v>-2.5799757499785199</v>
      </c>
    </row>
    <row r="582" spans="2:30" x14ac:dyDescent="0.3">
      <c r="B582" s="310"/>
      <c r="C582" s="310"/>
      <c r="D582" s="310"/>
      <c r="Y582" s="518"/>
      <c r="Z582" s="519">
        <v>6.517761660750014</v>
      </c>
      <c r="AA582" s="519">
        <v>5.0015774578507912</v>
      </c>
      <c r="AB582" s="519">
        <v>4.3564816410588634</v>
      </c>
      <c r="AC582" s="519">
        <v>-0.1323414866429431</v>
      </c>
      <c r="AD582" s="519">
        <v>-1.9596243050920938</v>
      </c>
    </row>
    <row r="583" spans="2:30" x14ac:dyDescent="0.3">
      <c r="B583" s="310"/>
      <c r="C583" s="310"/>
      <c r="D583" s="310"/>
      <c r="Y583" s="518"/>
      <c r="Z583" s="519">
        <v>4.4610436986559989</v>
      </c>
      <c r="AA583" s="519">
        <v>6.4495099282540824</v>
      </c>
      <c r="AB583" s="519">
        <v>4.3564816410588634</v>
      </c>
      <c r="AC583" s="519">
        <v>-0.69832829864236601</v>
      </c>
      <c r="AD583" s="519">
        <v>-0.312775965910918</v>
      </c>
    </row>
    <row r="584" spans="2:30" x14ac:dyDescent="0.3">
      <c r="B584" s="310"/>
      <c r="C584" s="310"/>
      <c r="D584" s="310"/>
      <c r="Y584" s="518"/>
      <c r="Z584" s="519">
        <v>4.340482521952298</v>
      </c>
      <c r="AA584" s="519">
        <v>6.3998808825682518</v>
      </c>
      <c r="AB584" s="519">
        <v>4.3564816410588634</v>
      </c>
      <c r="AC584" s="519">
        <v>0.28999335390284386</v>
      </c>
      <c r="AD584" s="519">
        <v>0.19565244955063577</v>
      </c>
    </row>
    <row r="585" spans="2:30" x14ac:dyDescent="0.3">
      <c r="B585" s="310"/>
      <c r="C585" s="310"/>
      <c r="D585" s="310"/>
      <c r="Y585" s="518"/>
      <c r="Z585" s="519">
        <v>5.5203547060434355</v>
      </c>
      <c r="AA585" s="519">
        <v>6.281800113629548</v>
      </c>
      <c r="AB585" s="519">
        <v>4.3564816410588634</v>
      </c>
      <c r="AC585" s="519">
        <v>-0.26125623294794309</v>
      </c>
      <c r="AD585" s="519">
        <v>-0.2933843240125924</v>
      </c>
    </row>
    <row r="586" spans="2:30" x14ac:dyDescent="0.3">
      <c r="B586" s="310"/>
      <c r="C586" s="310"/>
      <c r="D586" s="310"/>
      <c r="Y586" s="518">
        <v>44409</v>
      </c>
      <c r="Z586" s="519">
        <v>11.857798061046502</v>
      </c>
      <c r="AA586" s="519">
        <v>6.0876639440367297</v>
      </c>
      <c r="AB586" s="519">
        <v>4.3564816410588634</v>
      </c>
      <c r="AC586" s="519">
        <v>3.9923826039526773</v>
      </c>
      <c r="AD586" s="519">
        <v>-0.51823590688897936</v>
      </c>
    </row>
    <row r="587" spans="2:30" x14ac:dyDescent="0.3">
      <c r="B587" s="310"/>
      <c r="C587" s="310"/>
      <c r="D587" s="310"/>
      <c r="Y587" s="518"/>
      <c r="Z587" s="519">
        <v>7.2970566628609541</v>
      </c>
      <c r="AA587" s="519">
        <v>6.49071274043221</v>
      </c>
      <c r="AB587" s="519">
        <v>4.3564816410588634</v>
      </c>
      <c r="AC587" s="519">
        <v>-2.8927344338242449</v>
      </c>
      <c r="AD587" s="519">
        <v>-0.4593209212330111</v>
      </c>
    </row>
    <row r="588" spans="2:30" x14ac:dyDescent="0.3">
      <c r="B588" s="310"/>
      <c r="C588" s="310"/>
      <c r="D588" s="310"/>
      <c r="Y588" s="518"/>
      <c r="Z588" s="519">
        <v>3.9781034840976326</v>
      </c>
      <c r="AA588" s="519">
        <v>6.711705783534347</v>
      </c>
      <c r="AB588" s="519">
        <v>4.3564816410588634</v>
      </c>
      <c r="AC588" s="519">
        <v>-2.3514057738861709</v>
      </c>
      <c r="AD588" s="519">
        <v>-0.18863522848239103</v>
      </c>
    </row>
    <row r="589" spans="2:30" x14ac:dyDescent="0.3">
      <c r="B589" s="310"/>
      <c r="C589" s="310"/>
      <c r="D589" s="310"/>
      <c r="Y589" s="518"/>
      <c r="Z589" s="519">
        <v>5.1588084736002884</v>
      </c>
      <c r="AA589" s="519">
        <v>6.8266223433566253</v>
      </c>
      <c r="AB589" s="519">
        <v>4.3564816410588634</v>
      </c>
      <c r="AC589" s="519">
        <v>-1.7063025667776515</v>
      </c>
      <c r="AD589" s="519">
        <v>0.29286507233389819</v>
      </c>
    </row>
    <row r="590" spans="2:30" x14ac:dyDescent="0.3">
      <c r="B590" s="310"/>
      <c r="C590" s="310"/>
      <c r="D590" s="310"/>
      <c r="Y590" s="518"/>
      <c r="Z590" s="519">
        <v>7.282385273424361</v>
      </c>
      <c r="AA590" s="519">
        <v>6.0445337135100745</v>
      </c>
      <c r="AB590" s="519">
        <v>4.3564816410588634</v>
      </c>
      <c r="AC590" s="519">
        <v>-0.2859233990505885</v>
      </c>
      <c r="AD590" s="519">
        <v>0.10736557620095002</v>
      </c>
    </row>
    <row r="591" spans="2:30" x14ac:dyDescent="0.3">
      <c r="B591" s="310"/>
      <c r="C591" s="310"/>
      <c r="D591" s="310"/>
      <c r="Y591" s="518"/>
      <c r="Z591" s="519">
        <v>5.8874338236672514</v>
      </c>
      <c r="AA591" s="519">
        <v>6.8917274599799816</v>
      </c>
      <c r="AB591" s="519">
        <v>4.3564816410588634</v>
      </c>
      <c r="AC591" s="519">
        <v>2.1847932031571844</v>
      </c>
      <c r="AD591" s="519">
        <v>1.5153085077727826</v>
      </c>
    </row>
    <row r="592" spans="2:30" x14ac:dyDescent="0.3">
      <c r="B592" s="310"/>
      <c r="C592" s="310"/>
      <c r="D592" s="310"/>
      <c r="Y592" s="518"/>
      <c r="Z592" s="519">
        <v>6.3247706247993829</v>
      </c>
      <c r="AA592" s="519">
        <v>7.1871564717606349</v>
      </c>
      <c r="AB592" s="519">
        <v>4.3564816410588634</v>
      </c>
      <c r="AC592" s="519">
        <v>3.1092458727660812</v>
      </c>
      <c r="AD592" s="519">
        <v>2.171243500189409</v>
      </c>
    </row>
    <row r="593" spans="2:30" x14ac:dyDescent="0.3">
      <c r="B593" s="310"/>
      <c r="C593" s="310"/>
      <c r="D593" s="310"/>
      <c r="Y593" s="518"/>
      <c r="Z593" s="519">
        <v>6.3831776521206489</v>
      </c>
      <c r="AA593" s="519">
        <v>7.3220198701899664</v>
      </c>
      <c r="AB593" s="519">
        <v>4.3564816410588634</v>
      </c>
      <c r="AC593" s="519">
        <v>2.6938861310220403</v>
      </c>
      <c r="AD593" s="519">
        <v>2.3937463295599009</v>
      </c>
    </row>
    <row r="594" spans="2:30" x14ac:dyDescent="0.3">
      <c r="B594" s="310"/>
      <c r="C594" s="310"/>
      <c r="D594" s="310"/>
      <c r="Y594" s="518"/>
      <c r="Z594" s="519">
        <v>13.227412888150308</v>
      </c>
      <c r="AA594" s="519">
        <v>7.0179870605244536</v>
      </c>
      <c r="AB594" s="519">
        <v>4.3564816410588634</v>
      </c>
      <c r="AC594" s="519">
        <v>6.9628660871785826</v>
      </c>
      <c r="AD594" s="519">
        <v>2.0242592976289688</v>
      </c>
    </row>
    <row r="595" spans="2:30" x14ac:dyDescent="0.3">
      <c r="B595" s="310"/>
      <c r="C595" s="310"/>
      <c r="D595" s="310"/>
      <c r="Y595" s="518"/>
      <c r="Z595" s="519">
        <v>6.0461065665621998</v>
      </c>
      <c r="AA595" s="519">
        <v>6.9664202855701101</v>
      </c>
      <c r="AB595" s="519">
        <v>4.3564816410588634</v>
      </c>
      <c r="AC595" s="519">
        <v>2.2401391730302151</v>
      </c>
      <c r="AD595" s="519">
        <v>1.9944710173911997</v>
      </c>
    </row>
    <row r="596" spans="2:30" x14ac:dyDescent="0.3">
      <c r="B596" s="310"/>
      <c r="C596" s="310"/>
      <c r="D596" s="310"/>
      <c r="Y596" s="518"/>
      <c r="Z596" s="519">
        <v>6.1028522626056061</v>
      </c>
      <c r="AA596" s="519">
        <v>7.4845193036790691</v>
      </c>
      <c r="AB596" s="519">
        <v>4.3564816410588634</v>
      </c>
      <c r="AC596" s="519">
        <v>-0.14878276118420786</v>
      </c>
      <c r="AD596" s="519">
        <v>2.1347442252060671</v>
      </c>
    </row>
    <row r="597" spans="2:30" x14ac:dyDescent="0.3">
      <c r="B597" s="310"/>
      <c r="C597" s="310"/>
      <c r="D597" s="310"/>
      <c r="Y597" s="518"/>
      <c r="Z597" s="519">
        <v>5.1541556057657703</v>
      </c>
      <c r="AA597" s="519">
        <v>8.4395153463148223</v>
      </c>
      <c r="AB597" s="519">
        <v>4.3564816410588634</v>
      </c>
      <c r="AC597" s="519">
        <v>-2.8723326225671144</v>
      </c>
      <c r="AD597" s="519">
        <v>2.6506770615440565</v>
      </c>
    </row>
    <row r="598" spans="2:30" x14ac:dyDescent="0.3">
      <c r="B598" s="310"/>
      <c r="C598" s="310"/>
      <c r="D598" s="310"/>
      <c r="Y598" s="518"/>
      <c r="Z598" s="519">
        <v>5.5264663989868454</v>
      </c>
      <c r="AA598" s="519">
        <v>7.1463351377810085</v>
      </c>
      <c r="AB598" s="519">
        <v>4.3564816410588634</v>
      </c>
      <c r="AC598" s="519">
        <v>1.9762752414928002</v>
      </c>
      <c r="AD598" s="519">
        <v>2.3737884822222344</v>
      </c>
    </row>
    <row r="599" spans="2:30" x14ac:dyDescent="0.3">
      <c r="B599" s="310"/>
      <c r="C599" s="310"/>
      <c r="D599" s="310"/>
      <c r="Y599" s="518"/>
      <c r="Z599" s="519">
        <v>9.9514637515620983</v>
      </c>
      <c r="AA599" s="519">
        <v>6.9587941363690353</v>
      </c>
      <c r="AB599" s="519">
        <v>4.3564816410588634</v>
      </c>
      <c r="AC599" s="519">
        <v>4.0911583274701542</v>
      </c>
      <c r="AD599" s="519">
        <v>2.7125389453225375</v>
      </c>
    </row>
    <row r="600" spans="2:30" x14ac:dyDescent="0.3">
      <c r="B600" s="310"/>
      <c r="C600" s="310"/>
      <c r="D600" s="310"/>
      <c r="Y600" s="518"/>
      <c r="Z600" s="519">
        <v>13.068149950570922</v>
      </c>
      <c r="AA600" s="519">
        <v>6.9258248455212561</v>
      </c>
      <c r="AB600" s="519">
        <v>4.3564816410588634</v>
      </c>
      <c r="AC600" s="519">
        <v>6.3054159853879668</v>
      </c>
      <c r="AD600" s="519">
        <v>2.8985981527630957</v>
      </c>
    </row>
    <row r="601" spans="2:30" x14ac:dyDescent="0.3">
      <c r="B601" s="310"/>
      <c r="C601" s="310"/>
      <c r="D601" s="310"/>
      <c r="Y601" s="518"/>
      <c r="Z601" s="519">
        <v>4.1751514284136242</v>
      </c>
      <c r="AA601" s="519">
        <v>7.3716743399434277</v>
      </c>
      <c r="AB601" s="519">
        <v>4.3564816410588634</v>
      </c>
      <c r="AC601" s="519">
        <v>5.0246460319258262</v>
      </c>
      <c r="AD601" s="519">
        <v>3.3089443232949054</v>
      </c>
    </row>
    <row r="602" spans="2:30" x14ac:dyDescent="0.3">
      <c r="B602" s="310"/>
      <c r="C602" s="310"/>
      <c r="D602" s="310"/>
      <c r="Y602" s="518"/>
      <c r="Z602" s="519">
        <v>4.7333195566783717</v>
      </c>
      <c r="AA602" s="519">
        <v>7.244476243502235</v>
      </c>
      <c r="AB602" s="519">
        <v>4.3564816410588634</v>
      </c>
      <c r="AC602" s="519">
        <v>4.611392414732336</v>
      </c>
      <c r="AD602" s="519">
        <v>2.7196531358711047</v>
      </c>
    </row>
    <row r="603" spans="2:30" x14ac:dyDescent="0.3">
      <c r="B603" s="310"/>
      <c r="C603" s="310"/>
      <c r="D603" s="310"/>
      <c r="Y603" s="518"/>
      <c r="Z603" s="519">
        <v>5.872067226671156</v>
      </c>
      <c r="AA603" s="519">
        <v>7.5598990185056731</v>
      </c>
      <c r="AB603" s="519">
        <v>4.3564816410588634</v>
      </c>
      <c r="AC603" s="519">
        <v>1.1536316908997009</v>
      </c>
      <c r="AD603" s="519">
        <v>2.8608734019764199</v>
      </c>
    </row>
    <row r="604" spans="2:30" x14ac:dyDescent="0.3">
      <c r="B604" s="310"/>
      <c r="C604" s="310"/>
      <c r="D604" s="310"/>
      <c r="Y604" s="518"/>
      <c r="Z604" s="519">
        <v>8.2751020667209829</v>
      </c>
      <c r="AA604" s="519">
        <v>7.0799009868752112</v>
      </c>
      <c r="AB604" s="519">
        <v>4.3564816410588634</v>
      </c>
      <c r="AC604" s="519">
        <v>9.0571155553220706E-5</v>
      </c>
      <c r="AD604" s="519">
        <v>2.2997424493485021</v>
      </c>
    </row>
    <row r="605" spans="2:30" x14ac:dyDescent="0.3">
      <c r="B605" s="310"/>
      <c r="C605" s="310"/>
      <c r="D605" s="310"/>
      <c r="Y605" s="518"/>
      <c r="Z605" s="519">
        <v>4.6360797238984901</v>
      </c>
      <c r="AA605" s="519">
        <v>7.3463339612324754</v>
      </c>
      <c r="AB605" s="519">
        <v>4.3564816410588634</v>
      </c>
      <c r="AC605" s="519">
        <v>-2.1487630704738052</v>
      </c>
      <c r="AD605" s="519">
        <v>1.6959299347795889</v>
      </c>
    </row>
    <row r="606" spans="2:30" x14ac:dyDescent="0.3">
      <c r="B606" s="310"/>
      <c r="C606" s="310"/>
      <c r="D606" s="310"/>
      <c r="Y606" s="518"/>
      <c r="Z606" s="519">
        <v>12.159423176586158</v>
      </c>
      <c r="AA606" s="519">
        <v>7.3630677353808789</v>
      </c>
      <c r="AB606" s="519">
        <v>4.3564816410588634</v>
      </c>
      <c r="AC606" s="519">
        <v>5.0797001902073617</v>
      </c>
      <c r="AD606" s="519">
        <v>0.92573055893439415</v>
      </c>
    </row>
    <row r="607" spans="2:30" x14ac:dyDescent="0.3">
      <c r="B607" s="310"/>
      <c r="C607" s="310"/>
      <c r="D607" s="310"/>
      <c r="Y607" s="518"/>
      <c r="Z607" s="519">
        <v>9.7081637291576968</v>
      </c>
      <c r="AA607" s="519">
        <v>7.2803186378930453</v>
      </c>
      <c r="AB607" s="519">
        <v>4.3564816410588634</v>
      </c>
      <c r="AC607" s="519">
        <v>2.3774993169925409</v>
      </c>
      <c r="AD607" s="519">
        <v>0.92043146582925928</v>
      </c>
    </row>
    <row r="608" spans="2:30" x14ac:dyDescent="0.3">
      <c r="B608" s="310"/>
      <c r="C608" s="310"/>
      <c r="D608" s="310"/>
      <c r="Y608" s="518"/>
      <c r="Z608" s="519">
        <v>6.0401822489144745</v>
      </c>
      <c r="AA608" s="519">
        <v>6.2297995144343092</v>
      </c>
      <c r="AB608" s="519">
        <v>4.3564816410588634</v>
      </c>
      <c r="AC608" s="519">
        <v>0.79795842994343502</v>
      </c>
      <c r="AD608" s="519">
        <v>0.7295107417546518</v>
      </c>
    </row>
    <row r="609" spans="2:30" x14ac:dyDescent="0.3">
      <c r="B609" s="310"/>
      <c r="C609" s="310"/>
      <c r="D609" s="310"/>
      <c r="Y609" s="518"/>
      <c r="Z609" s="519">
        <v>4.8504559757171926</v>
      </c>
      <c r="AA609" s="519">
        <v>5.845877351684762</v>
      </c>
      <c r="AB609" s="519">
        <v>4.3564816410588634</v>
      </c>
      <c r="AC609" s="519">
        <v>-0.78000321618402779</v>
      </c>
      <c r="AD609" s="519">
        <v>1.102969711645112</v>
      </c>
    </row>
    <row r="610" spans="2:30" x14ac:dyDescent="0.3">
      <c r="B610" s="310"/>
      <c r="C610" s="310"/>
      <c r="D610" s="310"/>
      <c r="Y610" s="518"/>
      <c r="Z610" s="519">
        <v>5.2928235442563123</v>
      </c>
      <c r="AA610" s="519">
        <v>4.7539428240678863</v>
      </c>
      <c r="AB610" s="519">
        <v>4.3564816410588634</v>
      </c>
      <c r="AC610" s="519">
        <v>1.1165380391637569</v>
      </c>
      <c r="AD610" s="519">
        <v>0.68329838032641987</v>
      </c>
    </row>
    <row r="611" spans="2:30" x14ac:dyDescent="0.3">
      <c r="B611" s="310"/>
      <c r="C611" s="310"/>
      <c r="D611" s="310"/>
      <c r="Y611" s="518"/>
      <c r="Z611" s="519">
        <v>0.92146820250983563</v>
      </c>
      <c r="AA611" s="519">
        <v>4.0679071870672461</v>
      </c>
      <c r="AB611" s="519">
        <v>4.3564816410588634</v>
      </c>
      <c r="AC611" s="519">
        <v>-1.336354497366699</v>
      </c>
      <c r="AD611" s="519">
        <v>0.61594954562584447</v>
      </c>
    </row>
    <row r="612" spans="2:30" x14ac:dyDescent="0.3">
      <c r="B612" s="310"/>
      <c r="C612" s="310"/>
      <c r="D612" s="310"/>
      <c r="Y612" s="518"/>
      <c r="Z612" s="519">
        <v>1.9486245846516601</v>
      </c>
      <c r="AA612" s="519">
        <v>4.082369463844894</v>
      </c>
      <c r="AB612" s="519">
        <v>4.3564816410588634</v>
      </c>
      <c r="AC612" s="519">
        <v>0.46544971875941599</v>
      </c>
      <c r="AD612" s="519">
        <v>0.76205829291771054</v>
      </c>
    </row>
    <row r="613" spans="2:30" x14ac:dyDescent="0.3">
      <c r="B613" s="310"/>
      <c r="C613" s="310"/>
      <c r="D613" s="310"/>
      <c r="Y613" s="518"/>
      <c r="Z613" s="519">
        <v>4.5158814832680374</v>
      </c>
      <c r="AA613" s="519">
        <v>4.1708895433612643</v>
      </c>
      <c r="AB613" s="519">
        <v>4.3564816410588634</v>
      </c>
      <c r="AC613" s="519">
        <v>2.142000870976517</v>
      </c>
      <c r="AD613" s="519">
        <v>1.0858033431298009</v>
      </c>
    </row>
    <row r="614" spans="2:30" x14ac:dyDescent="0.3">
      <c r="B614" s="310"/>
      <c r="C614" s="310"/>
      <c r="D614" s="310"/>
      <c r="Y614" s="518"/>
      <c r="Z614" s="519">
        <v>4.9059142701532066</v>
      </c>
      <c r="AA614" s="519">
        <v>4.0839164845602358</v>
      </c>
      <c r="AB614" s="519">
        <v>4.3564816410588634</v>
      </c>
      <c r="AC614" s="519">
        <v>1.906057474088513</v>
      </c>
      <c r="AD614" s="519">
        <v>1.0206802580137182</v>
      </c>
    </row>
    <row r="615" spans="2:30" x14ac:dyDescent="0.3">
      <c r="B615" s="310"/>
      <c r="C615" s="310"/>
      <c r="D615" s="310"/>
      <c r="Y615" s="518"/>
      <c r="Z615" s="519">
        <v>6.1414181863580088</v>
      </c>
      <c r="AA615" s="519">
        <v>4.6160465196867984</v>
      </c>
      <c r="AB615" s="519">
        <v>4.3564816410588634</v>
      </c>
      <c r="AC615" s="519">
        <v>1.820719660986498</v>
      </c>
      <c r="AD615" s="519">
        <v>0.86168119535959831</v>
      </c>
    </row>
    <row r="616" spans="2:30" x14ac:dyDescent="0.3">
      <c r="B616" s="310"/>
      <c r="C616" s="310"/>
      <c r="D616" s="310"/>
      <c r="Y616" s="518"/>
      <c r="Z616" s="519">
        <v>5.4700965323317865</v>
      </c>
      <c r="AA616" s="519">
        <v>4.8458858396927313</v>
      </c>
      <c r="AB616" s="519">
        <v>4.3564816410588634</v>
      </c>
      <c r="AC616" s="519">
        <v>1.4862121353006046</v>
      </c>
      <c r="AD616" s="519">
        <v>0.77784401267846348</v>
      </c>
    </row>
    <row r="617" spans="2:30" x14ac:dyDescent="0.3">
      <c r="B617" s="310"/>
      <c r="C617" s="310"/>
      <c r="D617" s="310"/>
      <c r="Y617" s="518">
        <v>44440</v>
      </c>
      <c r="Z617" s="519">
        <v>4.6840121326491175</v>
      </c>
      <c r="AA617" s="519">
        <v>4.3020603083872535</v>
      </c>
      <c r="AB617" s="519">
        <v>4.3564816410588634</v>
      </c>
      <c r="AC617" s="519">
        <v>0.66067644335117848</v>
      </c>
      <c r="AD617" s="519">
        <v>0.32317022372565213</v>
      </c>
    </row>
    <row r="618" spans="2:30" x14ac:dyDescent="0.3">
      <c r="B618" s="310"/>
      <c r="C618" s="310"/>
      <c r="D618" s="310"/>
      <c r="Y618" s="518"/>
      <c r="Z618" s="519">
        <v>4.6463784483957689</v>
      </c>
      <c r="AA618" s="519">
        <v>4.5378045850575637</v>
      </c>
      <c r="AB618" s="519">
        <v>4.3564816410588634</v>
      </c>
      <c r="AC618" s="519">
        <v>-2.4493479359455392</v>
      </c>
      <c r="AD618" s="519">
        <v>0.26583372408075384</v>
      </c>
    </row>
    <row r="619" spans="2:30" x14ac:dyDescent="0.3">
      <c r="B619" s="310"/>
      <c r="C619" s="310"/>
      <c r="D619" s="310"/>
      <c r="Y619" s="518"/>
      <c r="Z619" s="519">
        <v>3.5574998246931906</v>
      </c>
      <c r="AA619" s="519">
        <v>4.6941586347530659</v>
      </c>
      <c r="AB619" s="519">
        <v>4.3564816410588634</v>
      </c>
      <c r="AC619" s="519">
        <v>-0.12141056000852757</v>
      </c>
      <c r="AD619" s="519">
        <v>0.27775534285889386</v>
      </c>
    </row>
    <row r="620" spans="2:30" x14ac:dyDescent="0.3">
      <c r="B620" s="310"/>
      <c r="C620" s="310"/>
      <c r="D620" s="310"/>
      <c r="Y620" s="518"/>
      <c r="Z620" s="519">
        <v>0.70910276412969908</v>
      </c>
      <c r="AA620" s="519">
        <v>4.5264045216904556</v>
      </c>
      <c r="AB620" s="519">
        <v>4.3564816410588634</v>
      </c>
      <c r="AC620" s="519">
        <v>-1.0407156516931622</v>
      </c>
      <c r="AD620" s="519">
        <v>0.34973010203403021</v>
      </c>
    </row>
    <row r="621" spans="2:30" x14ac:dyDescent="0.3">
      <c r="B621" s="310"/>
      <c r="C621" s="310"/>
      <c r="D621" s="310"/>
      <c r="Y621" s="518"/>
      <c r="Z621" s="519">
        <v>6.5561242068453698</v>
      </c>
      <c r="AA621" s="519">
        <v>4.4627568144174479</v>
      </c>
      <c r="AB621" s="519">
        <v>4.3564816410588634</v>
      </c>
      <c r="AC621" s="519">
        <v>1.5047019765742249</v>
      </c>
      <c r="AD621" s="519">
        <v>0.89767743600461558</v>
      </c>
    </row>
    <row r="622" spans="2:30" x14ac:dyDescent="0.3">
      <c r="B622" s="310"/>
      <c r="C622" s="310"/>
      <c r="D622" s="310"/>
      <c r="Y622" s="518"/>
      <c r="Z622" s="519">
        <v>7.2358965342265238</v>
      </c>
      <c r="AA622" s="519">
        <v>4.525514249388336</v>
      </c>
      <c r="AB622" s="519">
        <v>4.3564816410588634</v>
      </c>
      <c r="AC622" s="519">
        <v>1.9041709924334782</v>
      </c>
      <c r="AD622" s="519">
        <v>1.6467297877874805</v>
      </c>
    </row>
    <row r="623" spans="2:30" x14ac:dyDescent="0.3">
      <c r="B623" s="310"/>
      <c r="C623" s="310"/>
      <c r="D623" s="310"/>
      <c r="Y623" s="518"/>
      <c r="Z623" s="519">
        <v>4.2958177408935185</v>
      </c>
      <c r="AA623" s="519">
        <v>4.5113596562780902</v>
      </c>
      <c r="AB623" s="519">
        <v>4.3564816410588634</v>
      </c>
      <c r="AC623" s="519">
        <v>1.9900354495265589</v>
      </c>
      <c r="AD623" s="519">
        <v>1.6677307046250067</v>
      </c>
    </row>
    <row r="624" spans="2:30" x14ac:dyDescent="0.3">
      <c r="B624" s="310"/>
      <c r="C624" s="310"/>
      <c r="D624" s="310"/>
      <c r="Y624" s="518"/>
      <c r="Z624" s="519">
        <v>4.2384781817380661</v>
      </c>
      <c r="AA624" s="519">
        <v>5.1643357543971939</v>
      </c>
      <c r="AB624" s="519">
        <v>4.3564816410588634</v>
      </c>
      <c r="AC624" s="519">
        <v>4.4963077811452763</v>
      </c>
      <c r="AD624" s="519">
        <v>1.7783853338791837</v>
      </c>
    </row>
    <row r="625" spans="2:30" x14ac:dyDescent="0.3">
      <c r="B625" s="310"/>
      <c r="C625" s="310"/>
      <c r="D625" s="310"/>
      <c r="Y625" s="518"/>
      <c r="Z625" s="519">
        <v>5.0856804931919815</v>
      </c>
      <c r="AA625" s="519">
        <v>5.1217617060982343</v>
      </c>
      <c r="AB625" s="519">
        <v>4.3564816410588634</v>
      </c>
      <c r="AC625" s="519">
        <v>2.794018526534515</v>
      </c>
      <c r="AD625" s="519">
        <v>1.6504437146396842</v>
      </c>
    </row>
    <row r="626" spans="2:30" x14ac:dyDescent="0.3">
      <c r="B626" s="310"/>
      <c r="C626" s="310"/>
      <c r="D626" s="310"/>
      <c r="Y626" s="518"/>
      <c r="Z626" s="519">
        <v>3.4584176729214779</v>
      </c>
      <c r="AA626" s="519">
        <v>4.6121315873801256</v>
      </c>
      <c r="AB626" s="519">
        <v>4.3564816410588634</v>
      </c>
      <c r="AC626" s="519">
        <v>2.5595857854156634E-2</v>
      </c>
      <c r="AD626" s="519">
        <v>1.0259268353903224</v>
      </c>
    </row>
    <row r="627" spans="2:30" x14ac:dyDescent="0.3">
      <c r="B627" s="310"/>
      <c r="C627" s="310"/>
      <c r="D627" s="310"/>
      <c r="Y627" s="518"/>
      <c r="Z627" s="519">
        <v>5.2799354509634222</v>
      </c>
      <c r="AA627" s="519">
        <v>4.4660592818288087</v>
      </c>
      <c r="AB627" s="519">
        <v>4.3564816410588634</v>
      </c>
      <c r="AC627" s="519">
        <v>-0.26613324691392393</v>
      </c>
      <c r="AD627" s="519">
        <v>0.4479017474714847</v>
      </c>
    </row>
    <row r="628" spans="2:30" x14ac:dyDescent="0.3">
      <c r="B628" s="310"/>
      <c r="C628" s="310"/>
      <c r="D628" s="310"/>
      <c r="Y628" s="518"/>
      <c r="Z628" s="519">
        <v>6.2581058687526543</v>
      </c>
      <c r="AA628" s="519">
        <v>4.1348863179154618</v>
      </c>
      <c r="AB628" s="519">
        <v>4.3564816410588634</v>
      </c>
      <c r="AC628" s="519">
        <v>0.60911064189772901</v>
      </c>
      <c r="AD628" s="519">
        <v>-3.1352951157523581E-2</v>
      </c>
    </row>
    <row r="629" spans="2:30" x14ac:dyDescent="0.3">
      <c r="B629" s="310"/>
      <c r="C629" s="310"/>
      <c r="D629" s="310"/>
      <c r="Y629" s="518"/>
      <c r="Z629" s="519">
        <v>3.668485703199758</v>
      </c>
      <c r="AA629" s="519">
        <v>3.7002371569700929</v>
      </c>
      <c r="AB629" s="519">
        <v>4.3564816410588634</v>
      </c>
      <c r="AC629" s="519">
        <v>-2.4674471623120553</v>
      </c>
      <c r="AD629" s="519">
        <v>-0.69626466668108633</v>
      </c>
    </row>
    <row r="630" spans="2:30" x14ac:dyDescent="0.3">
      <c r="B630" s="310"/>
      <c r="C630" s="310"/>
      <c r="D630" s="310"/>
      <c r="Y630" s="518"/>
      <c r="Z630" s="519">
        <v>3.2733116020343034</v>
      </c>
      <c r="AA630" s="519">
        <v>3.8382491467576036</v>
      </c>
      <c r="AB630" s="519">
        <v>4.3564816410588634</v>
      </c>
      <c r="AC630" s="519">
        <v>-2.0561401659053047</v>
      </c>
      <c r="AD630" s="519">
        <v>-0.97865028217393457</v>
      </c>
    </row>
    <row r="631" spans="2:30" x14ac:dyDescent="0.3">
      <c r="B631" s="310"/>
      <c r="C631" s="310"/>
      <c r="D631" s="310"/>
      <c r="Y631" s="518"/>
      <c r="Z631" s="519">
        <v>1.9202674343446353</v>
      </c>
      <c r="AA631" s="519">
        <v>3.399982441058238</v>
      </c>
      <c r="AB631" s="519">
        <v>4.3564816410588634</v>
      </c>
      <c r="AC631" s="519">
        <v>1.1415248907422182</v>
      </c>
      <c r="AD631" s="519">
        <v>-0.81249907111574815</v>
      </c>
    </row>
    <row r="632" spans="2:30" x14ac:dyDescent="0.3">
      <c r="B632" s="310"/>
      <c r="C632" s="310"/>
      <c r="D632" s="310"/>
      <c r="Y632" s="518"/>
      <c r="Z632" s="519">
        <v>2.0431363665743993</v>
      </c>
      <c r="AA632" s="519">
        <v>3.5141822286750268</v>
      </c>
      <c r="AB632" s="519">
        <v>4.3564816410588634</v>
      </c>
      <c r="AC632" s="519">
        <v>-1.860363482130424</v>
      </c>
      <c r="AD632" s="519">
        <v>-0.62105696058943793</v>
      </c>
    </row>
    <row r="633" spans="2:30" x14ac:dyDescent="0.3">
      <c r="B633" s="310"/>
      <c r="C633" s="310"/>
      <c r="D633" s="310"/>
      <c r="Y633" s="518"/>
      <c r="Z633" s="519">
        <v>4.4245016014340548</v>
      </c>
      <c r="AA633" s="519">
        <v>4.9204626392247537</v>
      </c>
      <c r="AB633" s="519">
        <v>4.3564816410588634</v>
      </c>
      <c r="AC633" s="519">
        <v>-1.9511034505957809</v>
      </c>
      <c r="AD633" s="519">
        <v>0.19191771823458176</v>
      </c>
    </row>
    <row r="634" spans="2:30" x14ac:dyDescent="0.3">
      <c r="B634" s="310"/>
      <c r="C634" s="310"/>
      <c r="D634" s="310"/>
      <c r="Y634" s="518"/>
      <c r="Z634" s="519">
        <v>2.2120685110678573</v>
      </c>
      <c r="AA634" s="519">
        <v>5.4206692036909709</v>
      </c>
      <c r="AB634" s="519">
        <v>4.3564816410588634</v>
      </c>
      <c r="AC634" s="519">
        <v>0.89692523049338035</v>
      </c>
      <c r="AD634" s="519">
        <v>0.41422304430712131</v>
      </c>
    </row>
    <row r="635" spans="2:30" x14ac:dyDescent="0.3">
      <c r="B635" s="310"/>
      <c r="C635" s="310"/>
      <c r="D635" s="310"/>
      <c r="Y635" s="518"/>
      <c r="Z635" s="519">
        <v>7.0575043820701771</v>
      </c>
      <c r="AA635" s="519">
        <v>5.9456260107588346</v>
      </c>
      <c r="AB635" s="519">
        <v>4.3564816410588634</v>
      </c>
      <c r="AC635" s="519">
        <v>1.9492054155819005</v>
      </c>
      <c r="AD635" s="519">
        <v>0.60793752832947645</v>
      </c>
    </row>
    <row r="636" spans="2:30" x14ac:dyDescent="0.3">
      <c r="B636" s="310"/>
      <c r="C636" s="310"/>
      <c r="D636" s="310"/>
      <c r="Y636" s="518"/>
      <c r="Z636" s="519">
        <v>13.512448577047852</v>
      </c>
      <c r="AA636" s="519">
        <v>6.138537122238878</v>
      </c>
      <c r="AB636" s="519">
        <v>4.3564816410588634</v>
      </c>
      <c r="AC636" s="519">
        <v>3.2233755894560829</v>
      </c>
      <c r="AD636" s="519">
        <v>0.42391948104223537</v>
      </c>
    </row>
    <row r="637" spans="2:30" x14ac:dyDescent="0.3">
      <c r="B637" s="310"/>
      <c r="C637" s="310"/>
      <c r="D637" s="310"/>
      <c r="Y637" s="518"/>
      <c r="Z637" s="519">
        <v>6.7747575532978175</v>
      </c>
      <c r="AA637" s="519">
        <v>6.3426300653324574</v>
      </c>
      <c r="AB637" s="519">
        <v>4.3564816410588634</v>
      </c>
      <c r="AC637" s="519">
        <v>-0.50000288339752785</v>
      </c>
      <c r="AD637" s="519">
        <v>1.1289004968398959</v>
      </c>
    </row>
    <row r="638" spans="2:30" x14ac:dyDescent="0.3">
      <c r="B638" s="310"/>
      <c r="C638" s="310"/>
      <c r="D638" s="310"/>
      <c r="Y638" s="518"/>
      <c r="Z638" s="519">
        <v>5.5949650838196829</v>
      </c>
      <c r="AA638" s="519">
        <v>6.5333537152157266</v>
      </c>
      <c r="AB638" s="519">
        <v>4.3564816410588634</v>
      </c>
      <c r="AC638" s="519">
        <v>2.4975262788987038</v>
      </c>
      <c r="AD638" s="519">
        <v>0.87247627564782293</v>
      </c>
    </row>
    <row r="639" spans="2:30" x14ac:dyDescent="0.3">
      <c r="B639" s="310"/>
      <c r="C639" s="310"/>
      <c r="D639" s="310"/>
      <c r="Y639" s="518"/>
      <c r="Z639" s="519">
        <v>3.3935141469347028</v>
      </c>
      <c r="AA639" s="519">
        <v>6.0804959032273311</v>
      </c>
      <c r="AB639" s="519">
        <v>4.3564816410588634</v>
      </c>
      <c r="AC639" s="519">
        <v>-3.1484898131411114</v>
      </c>
      <c r="AD639" s="519">
        <v>0.32274025017495134</v>
      </c>
    </row>
    <row r="640" spans="2:30" x14ac:dyDescent="0.3">
      <c r="B640" s="310"/>
      <c r="C640" s="310"/>
      <c r="D640" s="310"/>
      <c r="Y640" s="518"/>
      <c r="Z640" s="519">
        <v>5.853152203089107</v>
      </c>
      <c r="AA640" s="519">
        <v>5.2006033132428442</v>
      </c>
      <c r="AB640" s="519">
        <v>4.3564816410588634</v>
      </c>
      <c r="AC640" s="519">
        <v>2.9837636599878437</v>
      </c>
      <c r="AD640" s="519">
        <v>-0.35906928011360556</v>
      </c>
    </row>
    <row r="641" spans="2:30" x14ac:dyDescent="0.3">
      <c r="B641" s="310"/>
      <c r="C641" s="310"/>
      <c r="D641" s="310"/>
      <c r="Y641" s="518"/>
      <c r="Z641" s="519">
        <v>3.5471340602507424</v>
      </c>
      <c r="AA641" s="519">
        <v>5.29480887703071</v>
      </c>
      <c r="AB641" s="519">
        <v>4.3564816410588634</v>
      </c>
      <c r="AC641" s="519">
        <v>-0.89804431785113081</v>
      </c>
      <c r="AD641" s="519">
        <v>-0.45979696577624296</v>
      </c>
    </row>
    <row r="642" spans="2:30" x14ac:dyDescent="0.3">
      <c r="B642" s="310"/>
      <c r="C642" s="310"/>
      <c r="D642" s="310"/>
      <c r="Y642" s="518"/>
      <c r="Z642" s="519">
        <v>3.887499698151418</v>
      </c>
      <c r="AA642" s="519">
        <v>5.2695748285881949</v>
      </c>
      <c r="AB642" s="519">
        <v>4.3564816410588634</v>
      </c>
      <c r="AC642" s="519">
        <v>-1.8989467627282011</v>
      </c>
      <c r="AD642" s="519">
        <v>-0.70619831636938712</v>
      </c>
    </row>
    <row r="643" spans="2:30" x14ac:dyDescent="0.3">
      <c r="B643" s="310"/>
      <c r="C643" s="310"/>
      <c r="D643" s="310"/>
      <c r="Y643" s="518"/>
      <c r="Z643" s="519">
        <v>7.3532004471564401</v>
      </c>
      <c r="AA643" s="519">
        <v>5.2261703696733592</v>
      </c>
      <c r="AB643" s="519">
        <v>4.3564816410588634</v>
      </c>
      <c r="AC643" s="519">
        <v>-1.5492911225638153</v>
      </c>
      <c r="AD643" s="519">
        <v>-0.13123345468574549</v>
      </c>
    </row>
    <row r="644" spans="2:30" x14ac:dyDescent="0.3">
      <c r="B644" s="310"/>
      <c r="C644" s="310"/>
      <c r="D644" s="310"/>
      <c r="Y644" s="518"/>
      <c r="Z644" s="519">
        <v>7.4341964998128764</v>
      </c>
      <c r="AA644" s="519">
        <v>5.3708607700296085</v>
      </c>
      <c r="AB644" s="519">
        <v>4.3564816410588634</v>
      </c>
      <c r="AC644" s="519">
        <v>-1.2050966830359897</v>
      </c>
      <c r="AD644" s="519">
        <v>0.32458379849571933</v>
      </c>
    </row>
    <row r="645" spans="2:30" x14ac:dyDescent="0.3">
      <c r="B645" s="310"/>
      <c r="C645" s="310"/>
      <c r="D645" s="310"/>
      <c r="Y645" s="518"/>
      <c r="Z645" s="519">
        <v>5.418326744722072</v>
      </c>
      <c r="AA645" s="519">
        <v>5.7362665900190573</v>
      </c>
      <c r="AB645" s="519">
        <v>4.3564816410588634</v>
      </c>
      <c r="AC645" s="519">
        <v>0.7727168247466949</v>
      </c>
      <c r="AD645" s="519">
        <v>1.0080000621450378</v>
      </c>
    </row>
    <row r="646" spans="2:30" x14ac:dyDescent="0.3">
      <c r="B646" s="310"/>
      <c r="C646" s="310"/>
      <c r="D646" s="310"/>
      <c r="Y646" s="518"/>
      <c r="Z646" s="519">
        <v>3.089682934530857</v>
      </c>
      <c r="AA646" s="519">
        <v>5.0959478157120586</v>
      </c>
      <c r="AB646" s="519">
        <v>4.3564816410588634</v>
      </c>
      <c r="AC646" s="519">
        <v>0.87626421864437987</v>
      </c>
      <c r="AD646" s="519">
        <v>0.99218095093123027</v>
      </c>
    </row>
    <row r="647" spans="2:30" x14ac:dyDescent="0.3">
      <c r="B647" s="310"/>
      <c r="C647" s="310"/>
      <c r="D647" s="310"/>
      <c r="Y647" s="518">
        <v>44470</v>
      </c>
      <c r="Z647" s="519">
        <v>6.8659850055828509</v>
      </c>
      <c r="AA647" s="519">
        <v>4.6490652966779127</v>
      </c>
      <c r="AB647" s="519">
        <v>5.853077124662434</v>
      </c>
      <c r="AC647" s="519">
        <v>6.1744844322580974</v>
      </c>
      <c r="AD647" s="519">
        <v>0.89683288400841632</v>
      </c>
    </row>
    <row r="648" spans="2:30" x14ac:dyDescent="0.3">
      <c r="B648" s="310"/>
      <c r="C648" s="310"/>
      <c r="D648" s="310"/>
      <c r="Y648" s="518"/>
      <c r="Z648" s="519">
        <v>6.104974800176886</v>
      </c>
      <c r="AA648" s="519">
        <v>4.8071351165100475</v>
      </c>
      <c r="AB648" s="519">
        <v>5.853077124662434</v>
      </c>
      <c r="AC648" s="519">
        <v>3.8858695276940978</v>
      </c>
      <c r="AD648" s="519">
        <v>1.1601467875832421</v>
      </c>
    </row>
    <row r="649" spans="2:30" x14ac:dyDescent="0.3">
      <c r="B649" s="310"/>
      <c r="C649" s="310"/>
      <c r="D649" s="310"/>
      <c r="Y649" s="518"/>
      <c r="Z649" s="519">
        <v>-0.59473172199756841</v>
      </c>
      <c r="AA649" s="519">
        <v>4.4959756631017376</v>
      </c>
      <c r="AB649" s="519">
        <v>5.853077124662434</v>
      </c>
      <c r="AC649" s="519">
        <v>-2.0096805412248528</v>
      </c>
      <c r="AD649" s="519">
        <v>1.7688916042288716</v>
      </c>
    </row>
    <row r="650" spans="2:30" x14ac:dyDescent="0.3">
      <c r="B650" s="310"/>
      <c r="C650" s="310"/>
      <c r="D650" s="310"/>
      <c r="Y650" s="518"/>
      <c r="Z650" s="519">
        <v>4.2250228139174171</v>
      </c>
      <c r="AA650" s="519">
        <v>4.510919264311033</v>
      </c>
      <c r="AB650" s="519">
        <v>5.853077124662434</v>
      </c>
      <c r="AC650" s="519">
        <v>-2.2167275910235134</v>
      </c>
      <c r="AD650" s="519">
        <v>1.8236143459749863</v>
      </c>
    </row>
    <row r="651" spans="2:30" x14ac:dyDescent="0.3">
      <c r="B651" s="310"/>
      <c r="C651" s="310"/>
      <c r="D651" s="310"/>
      <c r="Y651" s="518"/>
      <c r="Z651" s="519">
        <v>8.5406852386378223</v>
      </c>
      <c r="AA651" s="519">
        <v>4.0433156006207414</v>
      </c>
      <c r="AB651" s="519">
        <v>5.853077124662434</v>
      </c>
      <c r="AC651" s="519">
        <v>0.6381006419877906</v>
      </c>
      <c r="AD651" s="519">
        <v>1.2167008409314641</v>
      </c>
    </row>
    <row r="652" spans="2:30" x14ac:dyDescent="0.3">
      <c r="B652" s="310"/>
      <c r="C652" s="310"/>
      <c r="D652" s="310"/>
      <c r="Y652" s="518"/>
      <c r="Z652" s="519">
        <v>3.2402105708639017</v>
      </c>
      <c r="AA652" s="519">
        <v>3.7718760640951752</v>
      </c>
      <c r="AB652" s="519">
        <v>5.853077124662434</v>
      </c>
      <c r="AC652" s="519">
        <v>5.033930541266102</v>
      </c>
      <c r="AD652" s="519">
        <v>0.96173417936478045</v>
      </c>
    </row>
    <row r="653" spans="2:30" x14ac:dyDescent="0.3">
      <c r="B653" s="310"/>
      <c r="C653" s="310"/>
      <c r="D653" s="310"/>
      <c r="Y653" s="518"/>
      <c r="Z653" s="519">
        <v>3.194288142995926</v>
      </c>
      <c r="AA653" s="519">
        <v>4.0137724635943508</v>
      </c>
      <c r="AB653" s="519">
        <v>5.853077124662434</v>
      </c>
      <c r="AC653" s="519">
        <v>1.2593234108671822</v>
      </c>
      <c r="AD653" s="519">
        <v>1.3596528453968435</v>
      </c>
    </row>
    <row r="654" spans="2:30" x14ac:dyDescent="0.3">
      <c r="B654" s="310"/>
      <c r="C654" s="310"/>
      <c r="D654" s="310"/>
      <c r="Y654" s="518"/>
      <c r="Z654" s="519">
        <v>3.5927593597508056</v>
      </c>
      <c r="AA654" s="519">
        <v>4.4348996764986763</v>
      </c>
      <c r="AB654" s="519">
        <v>5.853077124662434</v>
      </c>
      <c r="AC654" s="519">
        <v>1.9260898969534423</v>
      </c>
      <c r="AD654" s="519">
        <v>1.8674463542403836</v>
      </c>
    </row>
    <row r="655" spans="2:30" x14ac:dyDescent="0.3">
      <c r="B655" s="310"/>
      <c r="C655" s="310"/>
      <c r="D655" s="310"/>
      <c r="Y655" s="518"/>
      <c r="Z655" s="519">
        <v>4.2048980444979218</v>
      </c>
      <c r="AA655" s="519">
        <v>3.8236545264452504</v>
      </c>
      <c r="AB655" s="519">
        <v>5.853077124662434</v>
      </c>
      <c r="AC655" s="519">
        <v>2.101102896727312</v>
      </c>
      <c r="AD655" s="519">
        <v>2.1289952431145389</v>
      </c>
    </row>
    <row r="656" spans="2:30" x14ac:dyDescent="0.3">
      <c r="B656" s="310"/>
      <c r="C656" s="310"/>
      <c r="D656" s="310"/>
      <c r="Y656" s="518"/>
      <c r="Z656" s="519">
        <v>1.0985430744966589</v>
      </c>
      <c r="AA656" s="519">
        <v>4.1497073608301989</v>
      </c>
      <c r="AB656" s="519">
        <v>5.853077124662434</v>
      </c>
      <c r="AC656" s="519">
        <v>0.7757501209995894</v>
      </c>
      <c r="AD656" s="519">
        <v>2.1133779076803672</v>
      </c>
    </row>
    <row r="657" spans="2:30" x14ac:dyDescent="0.3">
      <c r="B657" s="310"/>
      <c r="C657" s="310"/>
      <c r="D657" s="310"/>
      <c r="Y657" s="518"/>
      <c r="Z657" s="519">
        <v>7.1729133042476958</v>
      </c>
      <c r="AA657" s="519">
        <v>4.1957303720705275</v>
      </c>
      <c r="AB657" s="519">
        <v>5.853077124662434</v>
      </c>
      <c r="AC657" s="519">
        <v>1.3378269708812667</v>
      </c>
      <c r="AD657" s="519">
        <v>2.7806130363179427</v>
      </c>
    </row>
    <row r="658" spans="2:30" x14ac:dyDescent="0.3">
      <c r="B658" s="310"/>
      <c r="C658" s="310"/>
      <c r="D658" s="310"/>
      <c r="Y658" s="518"/>
      <c r="Z658" s="519">
        <v>4.2619691882638442</v>
      </c>
      <c r="AA658" s="519">
        <v>4.2368296319951479</v>
      </c>
      <c r="AB658" s="519">
        <v>5.853077124662434</v>
      </c>
      <c r="AC658" s="519">
        <v>2.4689428641068787</v>
      </c>
      <c r="AD658" s="519">
        <v>3.1597028370155038</v>
      </c>
    </row>
    <row r="659" spans="2:30" x14ac:dyDescent="0.3">
      <c r="B659" s="310"/>
      <c r="C659" s="310"/>
      <c r="D659" s="310"/>
      <c r="Y659" s="518"/>
      <c r="Z659" s="519">
        <v>5.5225804115585406</v>
      </c>
      <c r="AA659" s="519">
        <v>4.1873545923750486</v>
      </c>
      <c r="AB659" s="519">
        <v>5.853077124662434</v>
      </c>
      <c r="AC659" s="519">
        <v>4.9246091932268996</v>
      </c>
      <c r="AD659" s="519">
        <v>3.3786202074508629</v>
      </c>
    </row>
    <row r="660" spans="2:30" x14ac:dyDescent="0.3">
      <c r="B660" s="310"/>
      <c r="C660" s="310"/>
      <c r="D660" s="310"/>
      <c r="Y660" s="518"/>
      <c r="Z660" s="519">
        <v>3.5164492216782306</v>
      </c>
      <c r="AA660" s="519">
        <v>4.91949968287435</v>
      </c>
      <c r="AB660" s="519">
        <v>5.853077124662434</v>
      </c>
      <c r="AC660" s="519">
        <v>5.9299693113302112</v>
      </c>
      <c r="AD660" s="519">
        <v>3.7868223665673679</v>
      </c>
    </row>
    <row r="661" spans="2:30" x14ac:dyDescent="0.3">
      <c r="B661" s="310"/>
      <c r="C661" s="310"/>
      <c r="D661" s="310"/>
      <c r="Y661" s="518"/>
      <c r="Z661" s="519">
        <v>3.8804541792231482</v>
      </c>
      <c r="AA661" s="519">
        <v>4.6175932786262424</v>
      </c>
      <c r="AB661" s="519">
        <v>5.853077124662434</v>
      </c>
      <c r="AC661" s="519">
        <v>4.5797185018363678</v>
      </c>
      <c r="AD661" s="519">
        <v>4.1367037333412737</v>
      </c>
    </row>
    <row r="662" spans="2:30" x14ac:dyDescent="0.3">
      <c r="B662" s="310"/>
      <c r="C662" s="310"/>
      <c r="D662" s="310"/>
      <c r="Y662" s="518"/>
      <c r="Z662" s="519">
        <v>3.8585727671572267</v>
      </c>
      <c r="AA662" s="519">
        <v>4.6978933940331391</v>
      </c>
      <c r="AB662" s="519">
        <v>5.853077124662434</v>
      </c>
      <c r="AC662" s="519">
        <v>3.6335244897748282</v>
      </c>
      <c r="AD662" s="519">
        <v>4.0266922874115876</v>
      </c>
    </row>
    <row r="663" spans="2:30" x14ac:dyDescent="0.3">
      <c r="B663" s="310"/>
      <c r="C663" s="310"/>
      <c r="D663" s="310"/>
      <c r="Y663" s="518"/>
      <c r="Z663" s="519">
        <v>6.22355870799176</v>
      </c>
      <c r="AA663" s="519">
        <v>4.3949851668445685</v>
      </c>
      <c r="AB663" s="519">
        <v>5.853077124662434</v>
      </c>
      <c r="AC663" s="519">
        <v>3.6331652348151238</v>
      </c>
      <c r="AD663" s="519">
        <v>3.5451195071214108</v>
      </c>
    </row>
    <row r="664" spans="2:30" x14ac:dyDescent="0.3">
      <c r="B664" s="310"/>
      <c r="C664" s="310"/>
      <c r="D664" s="310"/>
      <c r="Y664" s="518"/>
      <c r="Z664" s="519">
        <v>5.0595684745109404</v>
      </c>
      <c r="AA664" s="519">
        <v>3.9254543381676994</v>
      </c>
      <c r="AB664" s="519">
        <v>5.853077124662434</v>
      </c>
      <c r="AC664" s="519">
        <v>3.7869965382986095</v>
      </c>
      <c r="AD664" s="519">
        <v>2.595577818978843</v>
      </c>
    </row>
    <row r="665" spans="2:30" x14ac:dyDescent="0.3">
      <c r="B665" s="310"/>
      <c r="C665" s="310"/>
      <c r="D665" s="310"/>
      <c r="Y665" s="518"/>
      <c r="Z665" s="519">
        <v>4.8240699961121267</v>
      </c>
      <c r="AA665" s="519">
        <v>4.2782079457641862</v>
      </c>
      <c r="AB665" s="519">
        <v>5.853077124662434</v>
      </c>
      <c r="AC665" s="519">
        <v>1.6988627425990757</v>
      </c>
      <c r="AD665" s="519">
        <v>2.3890375282454284</v>
      </c>
    </row>
    <row r="666" spans="2:30" x14ac:dyDescent="0.3">
      <c r="B666" s="310"/>
      <c r="C666" s="310"/>
      <c r="D666" s="310"/>
      <c r="Y666" s="518"/>
      <c r="Z666" s="519">
        <v>3.4022228212385532</v>
      </c>
      <c r="AA666" s="519">
        <v>4.2268330367881806</v>
      </c>
      <c r="AB666" s="519">
        <v>5.853077124662434</v>
      </c>
      <c r="AC666" s="519">
        <v>1.5535997311956606</v>
      </c>
      <c r="AD666" s="519">
        <v>2.4075333508947705</v>
      </c>
    </row>
    <row r="667" spans="2:30" x14ac:dyDescent="0.3">
      <c r="B667" s="310"/>
      <c r="C667" s="310"/>
      <c r="D667" s="310"/>
      <c r="Y667" s="518"/>
      <c r="Z667" s="519">
        <v>0.22973342094014215</v>
      </c>
      <c r="AA667" s="519">
        <v>4.0705351753793533</v>
      </c>
      <c r="AB667" s="519">
        <v>5.853077124662434</v>
      </c>
      <c r="AC667" s="519">
        <v>-0.71682250566776418</v>
      </c>
      <c r="AD667" s="519">
        <v>2.7266441795413061</v>
      </c>
    </row>
    <row r="668" spans="2:30" x14ac:dyDescent="0.3">
      <c r="B668" s="310"/>
      <c r="C668" s="310"/>
      <c r="D668" s="310"/>
      <c r="Y668" s="518"/>
      <c r="Z668" s="519">
        <v>6.3497294323985569</v>
      </c>
      <c r="AA668" s="519">
        <v>3.5696381812455811</v>
      </c>
      <c r="AB668" s="519">
        <v>5.853077124662434</v>
      </c>
      <c r="AC668" s="519">
        <v>3.1339364667024654</v>
      </c>
      <c r="AD668" s="519">
        <v>2.4826295881490563</v>
      </c>
    </row>
    <row r="669" spans="2:30" x14ac:dyDescent="0.3">
      <c r="B669" s="310"/>
      <c r="C669" s="310"/>
      <c r="D669" s="310"/>
      <c r="Y669" s="518"/>
      <c r="Z669" s="519">
        <v>3.4989484043251822</v>
      </c>
      <c r="AA669" s="519">
        <v>3.2657007048234576</v>
      </c>
      <c r="AB669" s="519">
        <v>5.853077124662434</v>
      </c>
      <c r="AC669" s="519">
        <v>3.7629952483202231</v>
      </c>
      <c r="AD669" s="519">
        <v>2.1817502824293462</v>
      </c>
    </row>
    <row r="670" spans="2:30" x14ac:dyDescent="0.3">
      <c r="B670" s="310"/>
      <c r="C670" s="310"/>
      <c r="D670" s="310"/>
      <c r="Y670" s="518"/>
      <c r="Z670" s="519">
        <v>5.129473678129969</v>
      </c>
      <c r="AA670" s="519">
        <v>2.7711124441071391</v>
      </c>
      <c r="AB670" s="519">
        <v>5.853077124662434</v>
      </c>
      <c r="AC670" s="519">
        <v>5.8669410353408722</v>
      </c>
      <c r="AD670" s="519">
        <v>1.845226263194458</v>
      </c>
    </row>
    <row r="671" spans="2:30" x14ac:dyDescent="0.3">
      <c r="B671" s="310"/>
      <c r="C671" s="310"/>
      <c r="D671" s="310"/>
      <c r="Y671" s="518"/>
      <c r="Z671" s="519">
        <v>1.5532895155745376</v>
      </c>
      <c r="AA671" s="519">
        <v>3.007278723639589</v>
      </c>
      <c r="AB671" s="519">
        <v>5.853077124662434</v>
      </c>
      <c r="AC671" s="519">
        <v>2.0788943985528618</v>
      </c>
      <c r="AD671" s="519">
        <v>1.6582652546763714</v>
      </c>
    </row>
    <row r="672" spans="2:30" x14ac:dyDescent="0.3">
      <c r="B672" s="310"/>
      <c r="C672" s="310"/>
      <c r="D672" s="310"/>
      <c r="Y672" s="518"/>
      <c r="Z672" s="519">
        <v>2.6965076611572627</v>
      </c>
      <c r="AA672" s="519">
        <v>3.0577456341223845</v>
      </c>
      <c r="AB672" s="519">
        <v>5.853077124662434</v>
      </c>
      <c r="AC672" s="519">
        <v>-0.40729239743889423</v>
      </c>
      <c r="AD672" s="519">
        <v>1.8568923445882279</v>
      </c>
    </row>
    <row r="673" spans="2:30" x14ac:dyDescent="0.3">
      <c r="B673" s="310"/>
      <c r="C673" s="310"/>
      <c r="D673" s="310"/>
      <c r="Y673" s="518"/>
      <c r="Z673" s="519">
        <v>-5.989500377567647E-2</v>
      </c>
      <c r="AA673" s="519">
        <v>3.3689029757299385</v>
      </c>
      <c r="AB673" s="519">
        <v>5.853077124662434</v>
      </c>
      <c r="AC673" s="519">
        <v>-0.80206840344855834</v>
      </c>
      <c r="AD673" s="519">
        <v>1.5304200371552323</v>
      </c>
    </row>
    <row r="674" spans="2:30" x14ac:dyDescent="0.3">
      <c r="B674" s="310"/>
      <c r="C674" s="310"/>
      <c r="D674" s="310"/>
      <c r="Y674" s="518"/>
      <c r="Z674" s="519">
        <v>1.882897377667287</v>
      </c>
      <c r="AA674" s="519">
        <v>3.7501167485761173</v>
      </c>
      <c r="AB674" s="519">
        <v>5.853077124662434</v>
      </c>
      <c r="AC674" s="519">
        <v>-2.0255495652943694</v>
      </c>
      <c r="AD674" s="519">
        <v>0.37943686897371059</v>
      </c>
    </row>
    <row r="675" spans="2:30" x14ac:dyDescent="0.3">
      <c r="B675" s="310"/>
      <c r="C675" s="310"/>
      <c r="D675" s="310"/>
      <c r="Y675" s="518"/>
      <c r="Z675" s="519">
        <v>6.7029978057781285</v>
      </c>
      <c r="AA675" s="519">
        <v>4.9996896138745992</v>
      </c>
      <c r="AB675" s="519">
        <v>5.853077124662434</v>
      </c>
      <c r="AC675" s="519">
        <v>4.5243260960854599</v>
      </c>
      <c r="AD675" s="519">
        <v>0.49412116924486121</v>
      </c>
    </row>
    <row r="676" spans="2:30" x14ac:dyDescent="0.3">
      <c r="B676" s="310"/>
      <c r="C676" s="310"/>
      <c r="D676" s="310"/>
      <c r="Y676" s="518"/>
      <c r="Z676" s="519">
        <v>5.6770497955780606</v>
      </c>
      <c r="AA676" s="519">
        <v>4.9949438974443963</v>
      </c>
      <c r="AB676" s="519">
        <v>5.853077124662434</v>
      </c>
      <c r="AC676" s="519">
        <v>1.4776890962892537</v>
      </c>
      <c r="AD676" s="519">
        <v>1.2402797489019508</v>
      </c>
    </row>
    <row r="677" spans="2:30" x14ac:dyDescent="0.3">
      <c r="B677" s="310"/>
      <c r="C677" s="310"/>
      <c r="D677" s="310"/>
      <c r="Y677" s="518"/>
      <c r="Z677" s="519">
        <v>7.7979700880532237</v>
      </c>
      <c r="AA677" s="519">
        <v>5.5352556452867825</v>
      </c>
      <c r="AB677" s="519">
        <v>5.853077124662434</v>
      </c>
      <c r="AC677" s="519">
        <v>-2.1899411419297792</v>
      </c>
      <c r="AD677" s="519">
        <v>1.7575420503020129</v>
      </c>
    </row>
    <row r="678" spans="2:30" x14ac:dyDescent="0.3">
      <c r="B678" s="310"/>
      <c r="C678" s="310"/>
      <c r="D678" s="310"/>
      <c r="Y678" s="518">
        <v>44501</v>
      </c>
      <c r="Z678" s="519">
        <v>10.300299572663905</v>
      </c>
      <c r="AA678" s="519">
        <v>5.8677519482814651</v>
      </c>
      <c r="AB678" s="519">
        <v>5.853077124662434</v>
      </c>
      <c r="AC678" s="519">
        <v>2.8816845004509162</v>
      </c>
      <c r="AD678" s="519">
        <v>2.1868700382388915</v>
      </c>
    </row>
    <row r="679" spans="2:30" x14ac:dyDescent="0.3">
      <c r="B679" s="310"/>
      <c r="C679" s="310"/>
      <c r="D679" s="310"/>
      <c r="Y679" s="518"/>
      <c r="Z679" s="519">
        <v>2.6632876461458497</v>
      </c>
      <c r="AA679" s="519">
        <v>5.4495404486265828</v>
      </c>
      <c r="AB679" s="519">
        <v>5.853077124662434</v>
      </c>
      <c r="AC679" s="519">
        <v>4.8158176601607323</v>
      </c>
      <c r="AD679" s="519">
        <v>1.7067615689313109</v>
      </c>
    </row>
    <row r="680" spans="2:30" x14ac:dyDescent="0.3">
      <c r="B680" s="310"/>
      <c r="C680" s="310"/>
      <c r="D680" s="310"/>
      <c r="Y680" s="518"/>
      <c r="Z680" s="519">
        <v>3.72228723112103</v>
      </c>
      <c r="AA680" s="519">
        <v>5.5959859975655108</v>
      </c>
      <c r="AB680" s="519">
        <v>5.853077124662434</v>
      </c>
      <c r="AC680" s="519">
        <v>2.8187677063518777</v>
      </c>
      <c r="AD680" s="519">
        <v>1.560064799291317</v>
      </c>
    </row>
    <row r="681" spans="2:30" x14ac:dyDescent="0.3">
      <c r="B681" s="310"/>
      <c r="C681" s="310"/>
      <c r="D681" s="310"/>
      <c r="Y681" s="518"/>
      <c r="Z681" s="519">
        <v>4.2103714986300602</v>
      </c>
      <c r="AA681" s="519">
        <v>5.5064039490181385</v>
      </c>
      <c r="AB681" s="519">
        <v>5.853077124662434</v>
      </c>
      <c r="AC681" s="519">
        <v>0.9797463502637811</v>
      </c>
      <c r="AD681" s="519">
        <v>2.5804621205897695</v>
      </c>
    </row>
    <row r="682" spans="2:30" x14ac:dyDescent="0.3">
      <c r="B682" s="310"/>
      <c r="C682" s="310"/>
      <c r="D682" s="310"/>
      <c r="Y682" s="518"/>
      <c r="Z682" s="519">
        <v>3.7755173081939515</v>
      </c>
      <c r="AA682" s="519">
        <v>5.011449144401344</v>
      </c>
      <c r="AB682" s="519">
        <v>5.853077124662434</v>
      </c>
      <c r="AC682" s="519">
        <v>1.1635668109323944</v>
      </c>
      <c r="AD682" s="519">
        <v>2.3166267738512181</v>
      </c>
    </row>
    <row r="683" spans="2:30" x14ac:dyDescent="0.3">
      <c r="B683" s="310"/>
      <c r="C683" s="310"/>
      <c r="D683" s="310"/>
      <c r="Y683" s="518"/>
      <c r="Z683" s="519">
        <v>6.7021686381505559</v>
      </c>
      <c r="AA683" s="519">
        <v>5.4480740557866554</v>
      </c>
      <c r="AB683" s="519">
        <v>5.853077124662434</v>
      </c>
      <c r="AC683" s="519">
        <v>0.45081170880929733</v>
      </c>
      <c r="AD683" s="519">
        <v>1.7929731347037108</v>
      </c>
    </row>
    <row r="684" spans="2:30" x14ac:dyDescent="0.3">
      <c r="B684" s="310"/>
      <c r="C684" s="310"/>
      <c r="D684" s="310"/>
      <c r="Y684" s="518"/>
      <c r="Z684" s="519">
        <v>7.1708957482216169</v>
      </c>
      <c r="AA684" s="519">
        <v>5.6581788025053905</v>
      </c>
      <c r="AB684" s="519">
        <v>5.853077124662434</v>
      </c>
      <c r="AC684" s="519">
        <v>4.952840107159389</v>
      </c>
      <c r="AD684" s="519">
        <v>1.2361365415109387</v>
      </c>
    </row>
    <row r="685" spans="2:30" x14ac:dyDescent="0.3">
      <c r="B685" s="310"/>
      <c r="C685" s="310"/>
      <c r="D685" s="310"/>
      <c r="Y685" s="518"/>
      <c r="Z685" s="519">
        <v>6.8356159403463375</v>
      </c>
      <c r="AA685" s="519">
        <v>5.9068660703303264</v>
      </c>
      <c r="AB685" s="519">
        <v>5.853077124662434</v>
      </c>
      <c r="AC685" s="519">
        <v>1.0348370732810537</v>
      </c>
      <c r="AD685" s="519">
        <v>1.2540752914660718</v>
      </c>
    </row>
    <row r="686" spans="2:30" x14ac:dyDescent="0.3">
      <c r="B686" s="310"/>
      <c r="C686" s="310"/>
      <c r="D686" s="310"/>
      <c r="Y686" s="518"/>
      <c r="Z686" s="519">
        <v>5.7196620258430366</v>
      </c>
      <c r="AA686" s="519">
        <v>6.0317925428734531</v>
      </c>
      <c r="AB686" s="519">
        <v>5.853077124662434</v>
      </c>
      <c r="AC686" s="519">
        <v>1.1502421861281817</v>
      </c>
      <c r="AD686" s="519">
        <v>1.0654351784759857</v>
      </c>
    </row>
    <row r="687" spans="2:30" x14ac:dyDescent="0.3">
      <c r="B687" s="310"/>
      <c r="C687" s="310"/>
      <c r="D687" s="310"/>
      <c r="Y687" s="518"/>
      <c r="Z687" s="519">
        <v>5.1930204581521764</v>
      </c>
      <c r="AA687" s="519">
        <v>5.6449500125156851</v>
      </c>
      <c r="AB687" s="519">
        <v>5.853077124662434</v>
      </c>
      <c r="AC687" s="519">
        <v>-1.0790884459975274</v>
      </c>
      <c r="AD687" s="519">
        <v>1.1732028352667803</v>
      </c>
    </row>
    <row r="688" spans="2:30" x14ac:dyDescent="0.3">
      <c r="B688" s="310"/>
      <c r="C688" s="310"/>
      <c r="D688" s="310"/>
      <c r="Y688" s="518"/>
      <c r="Z688" s="519">
        <v>5.9511823734046114</v>
      </c>
      <c r="AA688" s="519">
        <v>7.4356192971517583</v>
      </c>
      <c r="AB688" s="519">
        <v>5.853077124662434</v>
      </c>
      <c r="AC688" s="519">
        <v>1.1053175999497142</v>
      </c>
      <c r="AD688" s="519">
        <v>1.6510748826785451</v>
      </c>
    </row>
    <row r="689" spans="2:30" x14ac:dyDescent="0.3">
      <c r="B689" s="310"/>
      <c r="C689" s="310"/>
      <c r="D689" s="310"/>
      <c r="Y689" s="518"/>
      <c r="Z689" s="519">
        <v>4.6500026159958363</v>
      </c>
      <c r="AA689" s="519">
        <v>8.3675587223685302</v>
      </c>
      <c r="AB689" s="519">
        <v>5.853077124662434</v>
      </c>
      <c r="AC689" s="519">
        <v>-0.15691397999820822</v>
      </c>
      <c r="AD689" s="519">
        <v>1.2417337809197346</v>
      </c>
    </row>
    <row r="690" spans="2:30" x14ac:dyDescent="0.3">
      <c r="B690" s="310"/>
      <c r="C690" s="310"/>
      <c r="D690" s="310"/>
      <c r="Y690" s="518"/>
      <c r="Z690" s="519">
        <v>3.9942709256461773</v>
      </c>
      <c r="AA690" s="519">
        <v>8.3487651638185305</v>
      </c>
      <c r="AB690" s="519">
        <v>5.853077124662434</v>
      </c>
      <c r="AC690" s="519">
        <v>1.205185306344859</v>
      </c>
      <c r="AD690" s="519">
        <v>1.714705652253794</v>
      </c>
    </row>
    <row r="691" spans="2:30" x14ac:dyDescent="0.3">
      <c r="B691" s="310"/>
      <c r="C691" s="310"/>
      <c r="D691" s="310"/>
      <c r="Y691" s="518"/>
      <c r="Z691" s="519">
        <v>19.705580740674133</v>
      </c>
      <c r="AA691" s="519">
        <v>8.6752310827490238</v>
      </c>
      <c r="AB691" s="519">
        <v>5.853077124662434</v>
      </c>
      <c r="AC691" s="519">
        <v>8.2979444390417427</v>
      </c>
      <c r="AD691" s="519">
        <v>2.2844293946756529</v>
      </c>
    </row>
    <row r="692" spans="2:30" x14ac:dyDescent="0.3">
      <c r="B692" s="310"/>
      <c r="C692" s="310"/>
      <c r="D692" s="310"/>
      <c r="Y692" s="518"/>
      <c r="Z692" s="519">
        <v>13.359191916863727</v>
      </c>
      <c r="AA692" s="519">
        <v>8.672576275823598</v>
      </c>
      <c r="AB692" s="519">
        <v>5.853077124662434</v>
      </c>
      <c r="AC692" s="519">
        <v>-1.8305506390306192</v>
      </c>
      <c r="AD692" s="519">
        <v>2.3687632896817519</v>
      </c>
    </row>
    <row r="693" spans="2:30" x14ac:dyDescent="0.3">
      <c r="B693" s="310"/>
      <c r="C693" s="310"/>
      <c r="D693" s="310"/>
      <c r="Y693" s="518"/>
      <c r="Z693" s="519">
        <v>5.5881071159930524</v>
      </c>
      <c r="AA693" s="519">
        <v>9.1469797226622696</v>
      </c>
      <c r="AB693" s="519">
        <v>5.853077124662434</v>
      </c>
      <c r="AC693" s="519">
        <v>4.4610452854665965</v>
      </c>
      <c r="AD693" s="519">
        <v>2.5971749836196278</v>
      </c>
    </row>
    <row r="694" spans="2:30" x14ac:dyDescent="0.3">
      <c r="B694" s="310"/>
      <c r="C694" s="310"/>
      <c r="D694" s="310"/>
      <c r="Y694" s="518"/>
      <c r="Z694" s="519">
        <v>7.4782818906656265</v>
      </c>
      <c r="AA694" s="519">
        <v>9.1164312233609799</v>
      </c>
      <c r="AB694" s="519">
        <v>5.853077124662434</v>
      </c>
      <c r="AC694" s="519">
        <v>2.9089777509554864</v>
      </c>
      <c r="AD694" s="519">
        <v>2.2473807192475976</v>
      </c>
    </row>
    <row r="695" spans="2:30" x14ac:dyDescent="0.3">
      <c r="B695" s="310"/>
      <c r="C695" s="310"/>
      <c r="D695" s="310"/>
      <c r="Y695" s="518"/>
      <c r="Z695" s="519">
        <v>5.9325987249266259</v>
      </c>
      <c r="AA695" s="519">
        <v>9.5210246307729722</v>
      </c>
      <c r="AB695" s="519">
        <v>5.853077124662434</v>
      </c>
      <c r="AC695" s="519">
        <v>1.6956548649924059</v>
      </c>
      <c r="AD695" s="519">
        <v>1.6061711266370022</v>
      </c>
    </row>
    <row r="696" spans="2:30" x14ac:dyDescent="0.3">
      <c r="B696" s="310"/>
      <c r="C696" s="310"/>
      <c r="D696" s="310"/>
      <c r="Y696" s="518"/>
      <c r="Z696" s="519">
        <v>7.970826743866545</v>
      </c>
      <c r="AA696" s="519">
        <v>9.6467457958679095</v>
      </c>
      <c r="AB696" s="519">
        <v>5.853077124662434</v>
      </c>
      <c r="AC696" s="519">
        <v>1.441967877566924</v>
      </c>
      <c r="AD696" s="519">
        <v>1.2394056482779174</v>
      </c>
    </row>
    <row r="697" spans="2:30" x14ac:dyDescent="0.3">
      <c r="B697" s="310"/>
      <c r="C697" s="310"/>
      <c r="D697" s="310"/>
      <c r="Y697" s="518"/>
      <c r="Z697" s="519">
        <v>3.7804314305371434</v>
      </c>
      <c r="AA697" s="519">
        <v>10.023913879087228</v>
      </c>
      <c r="AB697" s="519">
        <v>5.853077124662434</v>
      </c>
      <c r="AC697" s="519">
        <v>-1.2433745442593533</v>
      </c>
      <c r="AD697" s="519">
        <v>0.41028940674154668</v>
      </c>
    </row>
    <row r="698" spans="2:30" x14ac:dyDescent="0.3">
      <c r="B698" s="310"/>
      <c r="C698" s="310"/>
      <c r="D698" s="310"/>
      <c r="Y698" s="518"/>
      <c r="Z698" s="519">
        <v>22.537734592558092</v>
      </c>
      <c r="AA698" s="519">
        <v>9.9218160724355187</v>
      </c>
      <c r="AB698" s="519">
        <v>5.853077124662434</v>
      </c>
      <c r="AC698" s="519">
        <v>3.8094772907675747</v>
      </c>
      <c r="AD698" s="519">
        <v>-0.45199787691459142</v>
      </c>
    </row>
    <row r="699" spans="2:30" x14ac:dyDescent="0.3">
      <c r="B699" s="310"/>
      <c r="C699" s="310"/>
      <c r="D699" s="310"/>
      <c r="Y699" s="518"/>
      <c r="Z699" s="519">
        <v>14.239240072528268</v>
      </c>
      <c r="AA699" s="519">
        <v>9.9778842806738641</v>
      </c>
      <c r="AB699" s="519">
        <v>5.853077124662434</v>
      </c>
      <c r="AC699" s="519">
        <v>-4.3979089875442128</v>
      </c>
      <c r="AD699" s="519">
        <v>-0.78123188064575444</v>
      </c>
    </row>
    <row r="700" spans="2:30" x14ac:dyDescent="0.3">
      <c r="B700" s="310"/>
      <c r="C700" s="310"/>
      <c r="D700" s="310"/>
      <c r="Y700" s="518"/>
      <c r="Z700" s="519">
        <v>8.2282836985282888</v>
      </c>
      <c r="AA700" s="519">
        <v>10.241290944461641</v>
      </c>
      <c r="AB700" s="519">
        <v>5.853077124662434</v>
      </c>
      <c r="AC700" s="519">
        <v>-1.3427684052879982</v>
      </c>
      <c r="AD700" s="519">
        <v>2.7181798498637427E-2</v>
      </c>
    </row>
    <row r="701" spans="2:30" x14ac:dyDescent="0.3">
      <c r="B701" s="310"/>
      <c r="C701" s="310"/>
      <c r="D701" s="310"/>
      <c r="Y701" s="518"/>
      <c r="Z701" s="519">
        <v>6.7635972441036758</v>
      </c>
      <c r="AA701" s="519">
        <v>10.19578939857206</v>
      </c>
      <c r="AB701" s="519">
        <v>5.853077124662434</v>
      </c>
      <c r="AC701" s="519">
        <v>-3.1270332346374801</v>
      </c>
      <c r="AD701" s="519">
        <v>1.1905585357184825</v>
      </c>
    </row>
    <row r="702" spans="2:30" x14ac:dyDescent="0.3">
      <c r="B702" s="310"/>
      <c r="C702" s="310"/>
      <c r="D702" s="310"/>
      <c r="Y702" s="518"/>
      <c r="Z702" s="519">
        <v>6.3250761825950352</v>
      </c>
      <c r="AA702" s="519">
        <v>9.809970458190497</v>
      </c>
      <c r="AB702" s="519">
        <v>5.853077124662434</v>
      </c>
      <c r="AC702" s="519">
        <v>-0.60898316112573525</v>
      </c>
      <c r="AD702" s="519">
        <v>2.1272209146527326</v>
      </c>
    </row>
    <row r="703" spans="2:30" x14ac:dyDescent="0.3">
      <c r="B703" s="310"/>
      <c r="C703" s="310"/>
      <c r="D703" s="310"/>
      <c r="Y703" s="518"/>
      <c r="Z703" s="519">
        <v>9.8146733903809817</v>
      </c>
      <c r="AA703" s="519">
        <v>10.003872399200763</v>
      </c>
      <c r="AB703" s="519">
        <v>5.853077124662434</v>
      </c>
      <c r="AC703" s="519">
        <v>7.100863631577667</v>
      </c>
      <c r="AD703" s="519">
        <v>1.9373650622951533</v>
      </c>
    </row>
    <row r="704" spans="2:30" x14ac:dyDescent="0.3">
      <c r="B704" s="310"/>
      <c r="C704" s="310"/>
      <c r="D704" s="310"/>
      <c r="Y704" s="518"/>
      <c r="Z704" s="519">
        <v>3.4619206093100883</v>
      </c>
      <c r="AA704" s="519">
        <v>11.362412067919625</v>
      </c>
      <c r="AB704" s="519">
        <v>5.853077124662434</v>
      </c>
      <c r="AC704" s="519">
        <v>6.9002626162795622</v>
      </c>
      <c r="AD704" s="519">
        <v>2.7567029052993979</v>
      </c>
    </row>
    <row r="705" spans="2:30" x14ac:dyDescent="0.3">
      <c r="B705" s="310"/>
      <c r="C705" s="310"/>
      <c r="D705" s="310"/>
      <c r="Y705" s="518"/>
      <c r="Z705" s="519">
        <v>19.83700200988714</v>
      </c>
      <c r="AA705" s="519">
        <v>13.515510036420919</v>
      </c>
      <c r="AB705" s="519">
        <v>5.853077124662434</v>
      </c>
      <c r="AC705" s="519">
        <v>10.366113943307326</v>
      </c>
      <c r="AD705" s="519">
        <v>4.0409724480312592</v>
      </c>
    </row>
    <row r="706" spans="2:30" x14ac:dyDescent="0.3">
      <c r="B706" s="310"/>
      <c r="C706" s="310"/>
      <c r="D706" s="310"/>
      <c r="Y706" s="518"/>
      <c r="Z706" s="519">
        <v>15.596553659600129</v>
      </c>
      <c r="AA706" s="519">
        <v>13.421333909312894</v>
      </c>
      <c r="AB706" s="519">
        <v>5.853077124662434</v>
      </c>
      <c r="AC706" s="519">
        <v>-5.7268999540472691</v>
      </c>
      <c r="AD706" s="519">
        <v>4.0305834544210155</v>
      </c>
    </row>
    <row r="707" spans="2:30" x14ac:dyDescent="0.3">
      <c r="B707" s="310"/>
      <c r="C707" s="310"/>
      <c r="D707" s="310"/>
      <c r="Y707" s="518"/>
      <c r="Z707" s="519">
        <v>17.738061379560328</v>
      </c>
      <c r="AA707" s="519">
        <v>12.549973765719589</v>
      </c>
      <c r="AB707" s="519">
        <v>5.853077124662434</v>
      </c>
      <c r="AC707" s="519">
        <v>4.3925964957417136</v>
      </c>
      <c r="AD707" s="519">
        <v>3.0982384277324724</v>
      </c>
    </row>
    <row r="708" spans="2:30" x14ac:dyDescent="0.3">
      <c r="B708" s="310"/>
      <c r="C708" s="310"/>
      <c r="D708" s="310"/>
      <c r="Y708" s="518">
        <v>44531</v>
      </c>
      <c r="Z708" s="519">
        <v>21.835283023612714</v>
      </c>
      <c r="AA708" s="519">
        <v>12.596430107147317</v>
      </c>
      <c r="AB708" s="519">
        <v>5.853077124662434</v>
      </c>
      <c r="AC708" s="519">
        <v>5.8628535644855475</v>
      </c>
      <c r="AD708" s="519">
        <v>2.42020301244442</v>
      </c>
    </row>
    <row r="709" spans="2:30" x14ac:dyDescent="0.3">
      <c r="B709" s="310"/>
      <c r="C709" s="310"/>
      <c r="D709" s="310"/>
      <c r="Y709" s="518"/>
      <c r="Z709" s="519">
        <v>5.6658432928388782</v>
      </c>
      <c r="AA709" s="519">
        <v>11.758998132732197</v>
      </c>
      <c r="AB709" s="519">
        <v>5.853077124662434</v>
      </c>
      <c r="AC709" s="519">
        <v>-0.68170611639743584</v>
      </c>
      <c r="AD709" s="519">
        <v>1.8988189925758303</v>
      </c>
    </row>
    <row r="710" spans="2:30" x14ac:dyDescent="0.3">
      <c r="B710" s="310"/>
      <c r="C710" s="310"/>
      <c r="D710" s="310"/>
      <c r="Y710" s="518"/>
      <c r="Z710" s="519">
        <v>3.7151523852278534</v>
      </c>
      <c r="AA710" s="519">
        <v>9.5452748522533124</v>
      </c>
      <c r="AB710" s="519">
        <v>5.853077124662434</v>
      </c>
      <c r="AC710" s="519">
        <v>0.57444844475786283</v>
      </c>
      <c r="AD710" s="519">
        <v>1.7571808889485538</v>
      </c>
    </row>
    <row r="711" spans="2:30" x14ac:dyDescent="0.3">
      <c r="B711" s="310"/>
      <c r="C711" s="310"/>
      <c r="D711" s="310"/>
      <c r="Y711" s="518"/>
      <c r="Z711" s="519">
        <v>3.7871149993041855</v>
      </c>
      <c r="AA711" s="519">
        <v>8.8234415561002528</v>
      </c>
      <c r="AB711" s="519">
        <v>5.853077124662434</v>
      </c>
      <c r="AC711" s="519">
        <v>2.154014709263194</v>
      </c>
      <c r="AD711" s="519">
        <v>1.5348872736408725</v>
      </c>
    </row>
    <row r="712" spans="2:30" x14ac:dyDescent="0.3">
      <c r="B712" s="310"/>
      <c r="C712" s="310"/>
      <c r="D712" s="310"/>
      <c r="Y712" s="518"/>
      <c r="Z712" s="519">
        <v>13.974978188981288</v>
      </c>
      <c r="AA712" s="519">
        <v>8.1758779739217395</v>
      </c>
      <c r="AB712" s="519">
        <v>5.853077124662434</v>
      </c>
      <c r="AC712" s="519">
        <v>6.7164258042271996</v>
      </c>
      <c r="AD712" s="519">
        <v>1.596571414456599</v>
      </c>
    </row>
    <row r="713" spans="2:30" x14ac:dyDescent="0.3">
      <c r="B713" s="310"/>
      <c r="C713" s="310"/>
      <c r="D713" s="310"/>
      <c r="Y713" s="518"/>
      <c r="Z713" s="519">
        <v>0.10049069624793949</v>
      </c>
      <c r="AA713" s="519">
        <v>7.1887653694584372</v>
      </c>
      <c r="AB713" s="519">
        <v>5.853077124662434</v>
      </c>
      <c r="AC713" s="519">
        <v>-6.7183666794382049</v>
      </c>
      <c r="AD713" s="519">
        <v>1.7614821407388084</v>
      </c>
    </row>
    <row r="714" spans="2:30" x14ac:dyDescent="0.3">
      <c r="B714" s="310"/>
      <c r="C714" s="310"/>
      <c r="D714" s="310"/>
      <c r="Y714" s="518"/>
      <c r="Z714" s="519">
        <v>12.685228306488913</v>
      </c>
      <c r="AA714" s="519">
        <v>6.6797846517509587</v>
      </c>
      <c r="AB714" s="519">
        <v>5.853077124662434</v>
      </c>
      <c r="AC714" s="519">
        <v>2.8365411885879439</v>
      </c>
      <c r="AD714" s="519">
        <v>1.7273901771829645</v>
      </c>
    </row>
    <row r="715" spans="2:30" x14ac:dyDescent="0.3">
      <c r="B715" s="310"/>
      <c r="C715" s="310"/>
      <c r="D715" s="310"/>
      <c r="Y715" s="518"/>
      <c r="Z715" s="519">
        <v>17.302337948363121</v>
      </c>
      <c r="AA715" s="519">
        <v>6.0574951335212806</v>
      </c>
      <c r="AB715" s="519">
        <v>5.853077124662434</v>
      </c>
      <c r="AC715" s="519">
        <v>6.2946425501956327</v>
      </c>
      <c r="AD715" s="519">
        <v>1.1864884029924891</v>
      </c>
    </row>
    <row r="716" spans="2:30" x14ac:dyDescent="0.3">
      <c r="B716" s="310"/>
      <c r="C716" s="310"/>
      <c r="D716" s="310"/>
      <c r="Y716" s="518"/>
      <c r="Z716" s="519">
        <v>-1.2439449384042398</v>
      </c>
      <c r="AA716" s="519">
        <v>5.195458189404869</v>
      </c>
      <c r="AB716" s="519">
        <v>5.853077124662434</v>
      </c>
      <c r="AC716" s="519">
        <v>0.47266896757803067</v>
      </c>
      <c r="AD716" s="519">
        <v>0.30731995750584368</v>
      </c>
    </row>
    <row r="717" spans="2:30" x14ac:dyDescent="0.3">
      <c r="B717" s="310"/>
      <c r="C717" s="310"/>
      <c r="D717" s="310"/>
      <c r="Y717" s="518"/>
      <c r="Z717" s="519">
        <v>0.15228736127550435</v>
      </c>
      <c r="AA717" s="519">
        <v>6.9330122126902953</v>
      </c>
      <c r="AB717" s="519">
        <v>5.853077124662434</v>
      </c>
      <c r="AC717" s="519">
        <v>0.33580469986695505</v>
      </c>
      <c r="AD717" s="519">
        <v>1.5721426604881483</v>
      </c>
    </row>
    <row r="718" spans="2:30" x14ac:dyDescent="0.3">
      <c r="B718" s="310"/>
      <c r="C718" s="310"/>
      <c r="D718" s="310"/>
      <c r="Y718" s="518"/>
      <c r="Z718" s="519">
        <v>-0.56891162830355779</v>
      </c>
      <c r="AA718" s="519">
        <v>5.6060404712614131</v>
      </c>
      <c r="AB718" s="519">
        <v>5.853077124662434</v>
      </c>
      <c r="AC718" s="519">
        <v>-1.6322977100701337</v>
      </c>
      <c r="AD718" s="519">
        <v>1.4261145562928468</v>
      </c>
    </row>
    <row r="719" spans="2:30" x14ac:dyDescent="0.3">
      <c r="B719" s="310"/>
      <c r="C719" s="310"/>
      <c r="D719" s="310"/>
      <c r="Y719" s="518"/>
      <c r="Z719" s="519">
        <v>7.9407195801664026</v>
      </c>
      <c r="AA719" s="519">
        <v>3.4067187626680457</v>
      </c>
      <c r="AB719" s="519">
        <v>5.853077124662434</v>
      </c>
      <c r="AC719" s="519">
        <v>0.56224668582068205</v>
      </c>
      <c r="AD719" s="519">
        <v>0.51450115677769148</v>
      </c>
    </row>
    <row r="720" spans="2:30" x14ac:dyDescent="0.3">
      <c r="B720" s="310"/>
      <c r="C720" s="310"/>
      <c r="D720" s="310"/>
      <c r="Y720" s="518"/>
      <c r="Z720" s="519">
        <v>12.263368859245922</v>
      </c>
      <c r="AA720" s="519">
        <v>3.6490123014166973</v>
      </c>
      <c r="AB720" s="519">
        <v>5.853077124662434</v>
      </c>
      <c r="AC720" s="519">
        <v>2.1353922414379269</v>
      </c>
      <c r="AD720" s="519">
        <v>0.62441278452630145</v>
      </c>
    </row>
    <row r="721" spans="2:30" x14ac:dyDescent="0.3">
      <c r="B721" s="310"/>
      <c r="C721" s="310"/>
      <c r="D721" s="310"/>
      <c r="Y721" s="518"/>
      <c r="Z721" s="519">
        <v>3.3964261164867353</v>
      </c>
      <c r="AA721" s="519">
        <v>3.7724591533690597</v>
      </c>
      <c r="AB721" s="519">
        <v>5.853077124662434</v>
      </c>
      <c r="AC721" s="519">
        <v>1.814344459220834</v>
      </c>
      <c r="AD721" s="519">
        <v>0.4791989573045673</v>
      </c>
    </row>
    <row r="722" spans="2:30" x14ac:dyDescent="0.3">
      <c r="B722" s="310"/>
      <c r="C722" s="310"/>
      <c r="D722" s="310"/>
      <c r="Y722" s="518"/>
      <c r="Z722" s="519">
        <v>1.9070859882095528</v>
      </c>
      <c r="AA722" s="519">
        <v>4.0094587787522808</v>
      </c>
      <c r="AB722" s="519">
        <v>5.853077124662434</v>
      </c>
      <c r="AC722" s="519">
        <v>-8.6651246410454519E-2</v>
      </c>
      <c r="AD722" s="519">
        <v>0.65924987746295882</v>
      </c>
    </row>
    <row r="723" spans="2:30" x14ac:dyDescent="0.3">
      <c r="B723" s="310"/>
      <c r="C723" s="310"/>
      <c r="D723" s="310"/>
      <c r="Y723" s="518"/>
      <c r="Z723" s="519">
        <v>0.452109832836321</v>
      </c>
      <c r="AA723" s="519">
        <v>3.7512805088792169</v>
      </c>
      <c r="AB723" s="519">
        <v>5.853077124662434</v>
      </c>
      <c r="AC723" s="519">
        <v>1.2420503618183005</v>
      </c>
      <c r="AD723" s="519">
        <v>0.67815302766741625</v>
      </c>
    </row>
    <row r="724" spans="2:30" x14ac:dyDescent="0.3">
      <c r="B724" s="310"/>
      <c r="C724" s="310"/>
      <c r="D724" s="310"/>
      <c r="Y724" s="518"/>
      <c r="Z724" s="519">
        <v>1.0164153249420407</v>
      </c>
      <c r="AA724" s="519">
        <v>3.5514378272801399</v>
      </c>
      <c r="AB724" s="519">
        <v>5.853077124662434</v>
      </c>
      <c r="AC724" s="519">
        <v>-0.68069209068518433</v>
      </c>
      <c r="AD724" s="519">
        <v>0.92306518398955817</v>
      </c>
    </row>
    <row r="725" spans="2:30" x14ac:dyDescent="0.3">
      <c r="B725" s="310"/>
      <c r="C725" s="310"/>
      <c r="D725" s="310"/>
      <c r="Y725" s="518"/>
      <c r="Z725" s="519">
        <v>1.0900857493789928</v>
      </c>
      <c r="AA725" s="519">
        <v>3.3178785095148724</v>
      </c>
      <c r="AB725" s="519">
        <v>5.853077124662434</v>
      </c>
      <c r="AC725" s="519">
        <v>-0.37194126896139323</v>
      </c>
      <c r="AD725" s="519">
        <v>0.95615597599279611</v>
      </c>
    </row>
    <row r="726" spans="2:30" x14ac:dyDescent="0.3">
      <c r="B726" s="310"/>
      <c r="C726" s="310"/>
      <c r="D726" s="310"/>
      <c r="Y726" s="518"/>
      <c r="Z726" s="519">
        <v>6.1334716910549538</v>
      </c>
      <c r="AA726" s="519">
        <v>2.6622924269208279</v>
      </c>
      <c r="AB726" s="519">
        <v>5.853077124662434</v>
      </c>
      <c r="AC726" s="519">
        <v>0.69456873725188473</v>
      </c>
      <c r="AD726" s="519">
        <v>0.57255126427606184</v>
      </c>
    </row>
    <row r="727" spans="2:30" x14ac:dyDescent="0.3">
      <c r="B727" s="310"/>
      <c r="C727" s="310"/>
      <c r="D727" s="310"/>
      <c r="Y727" s="518"/>
      <c r="Z727" s="519">
        <v>10.864470088052382</v>
      </c>
      <c r="AA727" s="519">
        <v>2.2701455683932767</v>
      </c>
      <c r="AB727" s="519">
        <v>5.853077124662434</v>
      </c>
      <c r="AC727" s="519">
        <v>3.8497773356929201</v>
      </c>
      <c r="AD727" s="519">
        <v>0.29220980484519388</v>
      </c>
    </row>
    <row r="728" spans="2:30" x14ac:dyDescent="0.3">
      <c r="B728" s="310"/>
      <c r="C728" s="310"/>
      <c r="D728" s="310"/>
      <c r="Y728" s="518"/>
      <c r="Z728" s="519">
        <v>1.7615108921298619</v>
      </c>
      <c r="AA728" s="519">
        <v>2.1510534332352966</v>
      </c>
      <c r="AB728" s="519">
        <v>5.853077124662434</v>
      </c>
      <c r="AC728" s="519">
        <v>2.0459800032434998</v>
      </c>
      <c r="AD728" s="519">
        <v>0.90463548632152424</v>
      </c>
    </row>
    <row r="729" spans="2:30" x14ac:dyDescent="0.3">
      <c r="B729" s="310"/>
      <c r="C729" s="310"/>
      <c r="D729" s="310"/>
      <c r="Y729" s="518"/>
      <c r="Z729" s="519">
        <v>-2.6820165899487605</v>
      </c>
      <c r="AA729" s="519">
        <v>2.8870559428291451</v>
      </c>
      <c r="AB729" s="519">
        <v>5.853077124662434</v>
      </c>
      <c r="AC729" s="519">
        <v>-2.7718842284275951</v>
      </c>
      <c r="AD729" s="519">
        <v>1.0002729933028982</v>
      </c>
    </row>
    <row r="730" spans="2:30" x14ac:dyDescent="0.3">
      <c r="B730" s="310"/>
      <c r="C730" s="310"/>
      <c r="D730" s="310"/>
      <c r="Y730" s="518"/>
      <c r="Z730" s="519">
        <v>-2.2929181768565368</v>
      </c>
      <c r="AA730" s="519">
        <v>3.3209940159054736</v>
      </c>
      <c r="AB730" s="519">
        <v>5.853077124662434</v>
      </c>
      <c r="AC730" s="519">
        <v>-0.7203398541977748</v>
      </c>
      <c r="AD730" s="519">
        <v>1.9489155458289733</v>
      </c>
    </row>
    <row r="731" spans="2:30" x14ac:dyDescent="0.3">
      <c r="B731" s="310"/>
      <c r="C731" s="310"/>
      <c r="D731" s="310"/>
      <c r="Y731" s="518"/>
      <c r="Z731" s="519">
        <v>0.18277037883618019</v>
      </c>
      <c r="AA731" s="519">
        <v>1.8701282481868515</v>
      </c>
      <c r="AB731" s="519">
        <v>5.853077124662434</v>
      </c>
      <c r="AC731" s="519">
        <v>3.6062876796491281</v>
      </c>
      <c r="AD731" s="519">
        <v>2.1270874785031828</v>
      </c>
    </row>
    <row r="732" spans="2:30" x14ac:dyDescent="0.3">
      <c r="B732" s="310"/>
      <c r="C732" s="310"/>
      <c r="D732" s="310"/>
      <c r="Y732" s="518"/>
      <c r="Z732" s="519">
        <v>6.2421033165359319</v>
      </c>
      <c r="AA732" s="519">
        <v>1.745933114185297</v>
      </c>
      <c r="AB732" s="519">
        <v>5.853077124662434</v>
      </c>
      <c r="AC732" s="519">
        <v>0.2975212799082243</v>
      </c>
      <c r="AD732" s="519">
        <v>2.002101787718459</v>
      </c>
    </row>
    <row r="733" spans="2:30" x14ac:dyDescent="0.3">
      <c r="B733" s="310"/>
      <c r="C733" s="310"/>
      <c r="D733" s="310"/>
      <c r="Y733" s="518"/>
      <c r="Z733" s="519">
        <v>9.1710382025892585</v>
      </c>
      <c r="AA733" s="519">
        <v>1.5193453585497096</v>
      </c>
      <c r="AB733" s="519">
        <v>5.853077124662434</v>
      </c>
      <c r="AC733" s="519">
        <v>7.3350666049344113</v>
      </c>
      <c r="AD733" s="519">
        <v>1.7229291952510633</v>
      </c>
    </row>
    <row r="734" spans="2:30" x14ac:dyDescent="0.3">
      <c r="B734" s="310"/>
      <c r="C734" s="310"/>
      <c r="D734" s="310"/>
      <c r="Y734" s="518"/>
      <c r="Z734" s="519">
        <v>0.70840971402202502</v>
      </c>
      <c r="AA734" s="519">
        <v>1.3217766736711922</v>
      </c>
      <c r="AB734" s="519">
        <v>5.853077124662434</v>
      </c>
      <c r="AC734" s="519">
        <v>5.0969808644123873</v>
      </c>
      <c r="AD734" s="519">
        <v>1.9606696494642566</v>
      </c>
    </row>
    <row r="735" spans="2:30" x14ac:dyDescent="0.3">
      <c r="B735" s="310"/>
      <c r="C735" s="310"/>
      <c r="D735" s="310"/>
      <c r="Y735" s="518"/>
      <c r="Z735" s="519">
        <v>0.89214495411898131</v>
      </c>
      <c r="AA735" s="519">
        <v>0.77131945153481374</v>
      </c>
      <c r="AB735" s="519">
        <v>5.853077124662434</v>
      </c>
      <c r="AC735" s="519">
        <v>1.1710801677504321</v>
      </c>
      <c r="AD735" s="519">
        <v>1.3128392522346652</v>
      </c>
    </row>
    <row r="736" spans="2:30" x14ac:dyDescent="0.3">
      <c r="B736" s="310"/>
      <c r="C736" s="310"/>
      <c r="D736" s="310"/>
      <c r="Y736" s="518"/>
      <c r="Z736" s="519">
        <v>-4.2681308793978729</v>
      </c>
      <c r="AA736" s="519">
        <v>1.1696873300996216</v>
      </c>
      <c r="AB736" s="519">
        <v>5.853077124662434</v>
      </c>
      <c r="AC736" s="519">
        <v>-4.7260923756993662</v>
      </c>
      <c r="AD736" s="519">
        <v>0.17964836008710808</v>
      </c>
    </row>
    <row r="737" spans="2:30" x14ac:dyDescent="0.3">
      <c r="B737" s="310"/>
      <c r="C737" s="310"/>
      <c r="D737" s="310"/>
      <c r="Y737" s="518"/>
      <c r="Z737" s="519">
        <v>-3.6758989710061574</v>
      </c>
      <c r="AA737" s="519">
        <v>-0.19945212577442284</v>
      </c>
      <c r="AB737" s="519">
        <v>5.853077124662434</v>
      </c>
      <c r="AC737" s="519">
        <v>0.94384332529457993</v>
      </c>
      <c r="AD737" s="519">
        <v>-2.6815065968856708</v>
      </c>
    </row>
    <row r="738" spans="2:30" x14ac:dyDescent="0.3">
      <c r="B738" s="310"/>
      <c r="C738" s="310"/>
      <c r="D738" s="310"/>
      <c r="Y738" s="518"/>
      <c r="Z738" s="519">
        <v>-3.6704301761184719</v>
      </c>
      <c r="AA738" s="519">
        <v>0.66685990940650497</v>
      </c>
      <c r="AB738" s="519">
        <v>5.853077124662434</v>
      </c>
      <c r="AC738" s="519">
        <v>-0.92852510095801222</v>
      </c>
      <c r="AD738" s="519">
        <v>-4.2818190312601478</v>
      </c>
    </row>
    <row r="739" spans="2:30" x14ac:dyDescent="0.3">
      <c r="B739" s="310"/>
      <c r="C739" s="310"/>
      <c r="D739" s="310"/>
      <c r="Y739" s="518">
        <v>44562</v>
      </c>
      <c r="Z739" s="519">
        <v>9.0306784664895883</v>
      </c>
      <c r="AA739" s="519">
        <v>0.50243849825970543</v>
      </c>
      <c r="AB739" s="519">
        <v>11.9</v>
      </c>
      <c r="AC739" s="519">
        <v>-7.6348149651246757</v>
      </c>
      <c r="AD739" s="519">
        <v>-5.1103051340248857</v>
      </c>
    </row>
    <row r="740" spans="2:30" x14ac:dyDescent="0.3">
      <c r="B740" s="310"/>
      <c r="C740" s="310"/>
      <c r="D740" s="310"/>
      <c r="Y740" s="518"/>
      <c r="Z740" s="519">
        <v>-0.41293798852905195</v>
      </c>
      <c r="AA740" s="519">
        <v>0.56016211419283446</v>
      </c>
      <c r="AB740" s="519">
        <v>11.9</v>
      </c>
      <c r="AC740" s="519">
        <v>-12.69301809387504</v>
      </c>
      <c r="AD740" s="519">
        <v>-5.3638530080121756</v>
      </c>
    </row>
    <row r="741" spans="2:30" x14ac:dyDescent="0.3">
      <c r="B741" s="310"/>
      <c r="C741" s="310"/>
      <c r="D741" s="310"/>
      <c r="Y741" s="518"/>
      <c r="Z741" s="519">
        <v>6.7725939602885195</v>
      </c>
      <c r="AA741" s="519">
        <v>0.98324131230333289</v>
      </c>
      <c r="AB741" s="519">
        <v>11.9</v>
      </c>
      <c r="AC741" s="519">
        <v>-6.1052061762089522</v>
      </c>
      <c r="AD741" s="519">
        <v>-6.1251609897979113</v>
      </c>
    </row>
    <row r="742" spans="2:30" x14ac:dyDescent="0.3">
      <c r="B742" s="310"/>
      <c r="C742" s="310"/>
      <c r="D742" s="310"/>
      <c r="Y742" s="518"/>
      <c r="Z742" s="519">
        <v>-0.25880492390861487</v>
      </c>
      <c r="AA742" s="519">
        <v>1.2973308065942579</v>
      </c>
      <c r="AB742" s="519">
        <v>11.9</v>
      </c>
      <c r="AC742" s="519">
        <v>-4.6283225516027358</v>
      </c>
      <c r="AD742" s="519">
        <v>-7.1746884418145038</v>
      </c>
    </row>
    <row r="743" spans="2:30" x14ac:dyDescent="0.3">
      <c r="B743" s="310"/>
      <c r="C743" s="310"/>
      <c r="D743" s="310"/>
      <c r="Y743" s="518"/>
      <c r="Z743" s="519">
        <v>-3.8640655678659699</v>
      </c>
      <c r="AA743" s="519">
        <v>-1.11982676353257</v>
      </c>
      <c r="AB743" s="519">
        <v>11.9</v>
      </c>
      <c r="AC743" s="519">
        <v>-6.5009274936103907</v>
      </c>
      <c r="AD743" s="519">
        <v>-7.3200217616883947</v>
      </c>
    </row>
    <row r="744" spans="2:30" x14ac:dyDescent="0.3">
      <c r="B744" s="310"/>
      <c r="C744" s="310"/>
      <c r="D744" s="310"/>
      <c r="Y744" s="518"/>
      <c r="Z744" s="519">
        <v>-0.714344584232669</v>
      </c>
      <c r="AA744" s="519">
        <v>-0.52113634926972152</v>
      </c>
      <c r="AB744" s="519">
        <v>11.9</v>
      </c>
      <c r="AC744" s="519">
        <v>-4.3853125472055723</v>
      </c>
      <c r="AD744" s="519">
        <v>-5.845427698360349</v>
      </c>
    </row>
    <row r="745" spans="2:30" x14ac:dyDescent="0.3">
      <c r="B745" s="310"/>
      <c r="C745" s="310"/>
      <c r="D745" s="310"/>
      <c r="Y745" s="518"/>
      <c r="Z745" s="519">
        <v>-1.4718037160819972</v>
      </c>
      <c r="AA745" s="519">
        <v>-1.0452341791695181</v>
      </c>
      <c r="AB745" s="519">
        <v>11.9</v>
      </c>
      <c r="AC745" s="519">
        <v>-8.2752172650741613</v>
      </c>
      <c r="AD745" s="519">
        <v>-6.0938033989561973</v>
      </c>
    </row>
    <row r="746" spans="2:30" x14ac:dyDescent="0.3">
      <c r="B746" s="310"/>
      <c r="C746" s="310"/>
      <c r="D746" s="310"/>
      <c r="Y746" s="518"/>
      <c r="Z746" s="519">
        <v>-7.8894245243982075</v>
      </c>
      <c r="AA746" s="519">
        <v>-1.63688713404669</v>
      </c>
      <c r="AB746" s="519">
        <v>11.9</v>
      </c>
      <c r="AC746" s="519">
        <v>-8.6521482042419109</v>
      </c>
      <c r="AD746" s="519">
        <v>-6.0662658228638167</v>
      </c>
    </row>
    <row r="747" spans="2:30" x14ac:dyDescent="0.3">
      <c r="B747" s="310"/>
      <c r="C747" s="310"/>
      <c r="D747" s="310"/>
      <c r="Y747" s="518"/>
      <c r="Z747" s="519">
        <v>3.7778949113108884</v>
      </c>
      <c r="AA747" s="519">
        <v>-1.9625831912568237</v>
      </c>
      <c r="AB747" s="519">
        <v>11.9</v>
      </c>
      <c r="AC747" s="519">
        <v>-2.3708596505787227</v>
      </c>
      <c r="AD747" s="519">
        <v>-6.0002566047671877</v>
      </c>
    </row>
    <row r="748" spans="2:30" x14ac:dyDescent="0.3">
      <c r="B748" s="310"/>
      <c r="C748" s="310"/>
      <c r="D748" s="310"/>
      <c r="Y748" s="518"/>
      <c r="Z748" s="519">
        <v>3.1039091509899448</v>
      </c>
      <c r="AA748" s="519">
        <v>-2.4377143531458474</v>
      </c>
      <c r="AB748" s="519">
        <v>11.9</v>
      </c>
      <c r="AC748" s="519">
        <v>-7.8438360803798872</v>
      </c>
      <c r="AD748" s="519">
        <v>-5.6719465705574601</v>
      </c>
    </row>
    <row r="749" spans="2:30" x14ac:dyDescent="0.3">
      <c r="B749" s="310"/>
      <c r="C749" s="310"/>
      <c r="D749" s="310"/>
      <c r="Y749" s="518"/>
      <c r="Z749" s="519">
        <v>-4.4003756080488197</v>
      </c>
      <c r="AA749" s="519">
        <v>-2.7730399944066102</v>
      </c>
      <c r="AB749" s="519">
        <v>11.9</v>
      </c>
      <c r="AC749" s="519">
        <v>-4.4355595189560688</v>
      </c>
      <c r="AD749" s="519">
        <v>-4.8945920513214753</v>
      </c>
    </row>
    <row r="750" spans="2:30" x14ac:dyDescent="0.3">
      <c r="B750" s="310"/>
      <c r="C750" s="310"/>
      <c r="D750" s="310"/>
      <c r="Y750" s="518"/>
      <c r="Z750" s="519">
        <v>-6.1439379683369051</v>
      </c>
      <c r="AA750" s="519">
        <v>-1.2665151071680263</v>
      </c>
      <c r="AB750" s="519">
        <v>11.9</v>
      </c>
      <c r="AC750" s="519">
        <v>-6.0388629669339906</v>
      </c>
      <c r="AD750" s="519">
        <v>-4.3484910532081278</v>
      </c>
    </row>
    <row r="751" spans="2:30" x14ac:dyDescent="0.3">
      <c r="B751" s="310"/>
      <c r="C751" s="310"/>
      <c r="D751" s="310"/>
      <c r="Y751" s="518"/>
      <c r="Z751" s="519">
        <v>-4.0402627174558363</v>
      </c>
      <c r="AA751" s="519">
        <v>-1.5549790558570797</v>
      </c>
      <c r="AB751" s="519">
        <v>11.9</v>
      </c>
      <c r="AC751" s="519">
        <v>-2.08714230773748</v>
      </c>
      <c r="AD751" s="519">
        <v>-5.3831681878622595</v>
      </c>
    </row>
    <row r="752" spans="2:30" x14ac:dyDescent="0.3">
      <c r="B752" s="310"/>
      <c r="C752" s="310"/>
      <c r="D752" s="310"/>
      <c r="Y752" s="518"/>
      <c r="Z752" s="519">
        <v>-3.8190832049073351</v>
      </c>
      <c r="AA752" s="519">
        <v>-1.7244265618720669</v>
      </c>
      <c r="AB752" s="519">
        <v>11.9</v>
      </c>
      <c r="AC752" s="519">
        <v>-2.8337356304222681</v>
      </c>
      <c r="AD752" s="519">
        <v>-5.8151852268202253</v>
      </c>
    </row>
    <row r="753" spans="2:30" x14ac:dyDescent="0.3">
      <c r="B753" s="310"/>
      <c r="C753" s="310"/>
      <c r="D753" s="310"/>
      <c r="Y753" s="518"/>
      <c r="Z753" s="519">
        <v>2.6562496862718779</v>
      </c>
      <c r="AA753" s="519">
        <v>-0.25201036610861483</v>
      </c>
      <c r="AB753" s="519">
        <v>11.9</v>
      </c>
      <c r="AC753" s="519">
        <v>-4.8294412174484762</v>
      </c>
      <c r="AD753" s="519">
        <v>-5.6054697366619166</v>
      </c>
    </row>
    <row r="754" spans="2:30" x14ac:dyDescent="0.3">
      <c r="B754" s="310"/>
      <c r="C754" s="310"/>
      <c r="D754" s="310"/>
      <c r="Y754" s="518"/>
      <c r="Z754" s="519">
        <v>1.7586472704875145</v>
      </c>
      <c r="AA754" s="519">
        <v>1.5056913521094089</v>
      </c>
      <c r="AB754" s="519">
        <v>11.9</v>
      </c>
      <c r="AC754" s="519">
        <v>-9.6135995931576446</v>
      </c>
      <c r="AD754" s="519">
        <v>-5.5600052301854692</v>
      </c>
    </row>
    <row r="755" spans="2:30" x14ac:dyDescent="0.3">
      <c r="B755" s="310"/>
      <c r="C755" s="310"/>
      <c r="D755" s="310"/>
      <c r="Y755" s="518"/>
      <c r="Z755" s="519">
        <v>1.9177766088850365</v>
      </c>
      <c r="AA755" s="519">
        <v>3.321132172384833</v>
      </c>
      <c r="AB755" s="519">
        <v>11.9</v>
      </c>
      <c r="AC755" s="519">
        <v>-10.867955353085648</v>
      </c>
      <c r="AD755" s="519">
        <v>-5.2552618802460387</v>
      </c>
    </row>
    <row r="756" spans="2:30" x14ac:dyDescent="0.3">
      <c r="B756" s="310"/>
      <c r="C756" s="310"/>
      <c r="D756" s="310"/>
      <c r="Y756" s="518"/>
      <c r="Z756" s="519">
        <v>5.9065377622953443</v>
      </c>
      <c r="AA756" s="519">
        <v>5.5520075855022757</v>
      </c>
      <c r="AB756" s="519">
        <v>11.9</v>
      </c>
      <c r="AC756" s="519">
        <v>-2.9675510878479088</v>
      </c>
      <c r="AD756" s="519">
        <v>-4.9308820809293872</v>
      </c>
    </row>
    <row r="757" spans="2:30" x14ac:dyDescent="0.3">
      <c r="B757" s="310"/>
      <c r="C757" s="310"/>
      <c r="D757" s="310"/>
      <c r="Y757" s="518"/>
      <c r="Z757" s="519">
        <v>6.1599740591892607</v>
      </c>
      <c r="AA757" s="519">
        <v>6.148871776902908</v>
      </c>
      <c r="AB757" s="519">
        <v>11.9</v>
      </c>
      <c r="AC757" s="519">
        <v>-5.7206114215988606</v>
      </c>
      <c r="AD757" s="519">
        <v>-4.7886017113397799</v>
      </c>
    </row>
    <row r="758" spans="2:30" x14ac:dyDescent="0.3">
      <c r="B758" s="310"/>
      <c r="C758" s="310"/>
      <c r="D758" s="310"/>
      <c r="Y758" s="518"/>
      <c r="Z758" s="519">
        <v>8.6678230244721348</v>
      </c>
      <c r="AA758" s="519">
        <v>8.3862352113575191</v>
      </c>
      <c r="AB758" s="519">
        <v>11.9</v>
      </c>
      <c r="AC758" s="519">
        <v>4.6061141838535491E-2</v>
      </c>
      <c r="AD758" s="519">
        <v>-3.0227336385094565</v>
      </c>
    </row>
    <row r="759" spans="2:30" x14ac:dyDescent="0.3">
      <c r="B759" s="310"/>
      <c r="C759" s="310"/>
      <c r="D759" s="310"/>
      <c r="Y759" s="518"/>
      <c r="Z759" s="519">
        <v>11.797044686914765</v>
      </c>
      <c r="AA759" s="519">
        <v>10.199721017952674</v>
      </c>
      <c r="AB759" s="519">
        <v>11.9</v>
      </c>
      <c r="AC759" s="519">
        <v>-0.5630770352057084</v>
      </c>
      <c r="AD759" s="519">
        <v>-1.4576225357889629</v>
      </c>
    </row>
    <row r="760" spans="2:30" x14ac:dyDescent="0.3">
      <c r="B760" s="310"/>
      <c r="C760" s="310"/>
      <c r="D760" s="310"/>
      <c r="Y760" s="518"/>
      <c r="Z760" s="519">
        <v>6.8342990260762999</v>
      </c>
      <c r="AA760" s="519">
        <v>10.221070339377809</v>
      </c>
      <c r="AB760" s="519">
        <v>11.9</v>
      </c>
      <c r="AC760" s="519">
        <v>-3.833478630321224</v>
      </c>
      <c r="AD760" s="519">
        <v>-0.70784920509361526</v>
      </c>
    </row>
    <row r="761" spans="2:30" x14ac:dyDescent="0.3">
      <c r="B761" s="310"/>
      <c r="C761" s="310"/>
      <c r="D761" s="310"/>
      <c r="Y761" s="518"/>
      <c r="Z761" s="519">
        <v>17.4201913116698</v>
      </c>
      <c r="AA761" s="519">
        <v>10.596082602005803</v>
      </c>
      <c r="AB761" s="519">
        <v>11.9</v>
      </c>
      <c r="AC761" s="519">
        <v>2.7474769166546196</v>
      </c>
      <c r="AD761" s="519">
        <v>-0.10349174104340923</v>
      </c>
    </row>
    <row r="762" spans="2:30" x14ac:dyDescent="0.3">
      <c r="B762" s="310"/>
      <c r="C762" s="310"/>
      <c r="D762" s="310"/>
      <c r="Y762" s="518"/>
      <c r="Z762" s="519">
        <v>14.612177255051117</v>
      </c>
      <c r="AA762" s="519">
        <v>10.604015706890802</v>
      </c>
      <c r="AB762" s="519">
        <v>11.9</v>
      </c>
      <c r="AC762" s="519">
        <v>8.7822365957805459E-2</v>
      </c>
      <c r="AD762" s="519">
        <v>0.19131832871961965</v>
      </c>
    </row>
    <row r="763" spans="2:30" x14ac:dyDescent="0.3">
      <c r="B763" s="310"/>
      <c r="C763" s="310"/>
      <c r="D763" s="310"/>
      <c r="Y763" s="518"/>
      <c r="Z763" s="519">
        <v>6.0559830122712794</v>
      </c>
      <c r="AA763" s="519">
        <v>9.9194413050022128</v>
      </c>
      <c r="AB763" s="519">
        <v>11.9</v>
      </c>
      <c r="AC763" s="519">
        <v>2.2808622270195258</v>
      </c>
      <c r="AD763" s="519">
        <v>0.1715820423827239</v>
      </c>
    </row>
    <row r="764" spans="2:30" x14ac:dyDescent="0.3">
      <c r="B764" s="310"/>
      <c r="C764" s="310"/>
      <c r="D764" s="310"/>
      <c r="Y764" s="518"/>
      <c r="Z764" s="519">
        <v>8.7850598975852137</v>
      </c>
      <c r="AA764" s="519">
        <v>9.9193683070416618</v>
      </c>
      <c r="AB764" s="519">
        <v>11.9</v>
      </c>
      <c r="AC764" s="519">
        <v>-1.4901091732474185</v>
      </c>
      <c r="AD764" s="519">
        <v>0.43205167503979325</v>
      </c>
    </row>
    <row r="765" spans="2:30" x14ac:dyDescent="0.3">
      <c r="B765" s="310"/>
      <c r="C765" s="310"/>
      <c r="D765" s="310"/>
      <c r="Y765" s="518"/>
      <c r="Z765" s="519">
        <v>8.7233547586671349</v>
      </c>
      <c r="AA765" s="519">
        <v>9.583419149269691</v>
      </c>
      <c r="AB765" s="519">
        <v>11.9</v>
      </c>
      <c r="AC765" s="519">
        <v>2.1097316301797377</v>
      </c>
      <c r="AD765" s="519">
        <v>0.25378744800909203</v>
      </c>
    </row>
    <row r="766" spans="2:30" x14ac:dyDescent="0.3">
      <c r="B766" s="310"/>
      <c r="C766" s="310"/>
      <c r="D766" s="310"/>
      <c r="Y766" s="518"/>
      <c r="Z766" s="519">
        <v>7.0050238736946584</v>
      </c>
      <c r="AA766" s="519">
        <v>9.4623715131501331</v>
      </c>
      <c r="AB766" s="519">
        <v>11.9</v>
      </c>
      <c r="AC766" s="519">
        <v>-0.7012310395639787</v>
      </c>
      <c r="AD766" s="519">
        <v>-0.76167182507086095</v>
      </c>
    </row>
    <row r="767" spans="2:30" x14ac:dyDescent="0.3">
      <c r="B767" s="310"/>
      <c r="C767" s="310"/>
      <c r="D767" s="310"/>
      <c r="Y767" s="518"/>
      <c r="Z767" s="519">
        <v>6.8337880403524247</v>
      </c>
      <c r="AA767" s="519">
        <v>9.2061421196967945</v>
      </c>
      <c r="AB767" s="519">
        <v>11.9</v>
      </c>
      <c r="AC767" s="519">
        <v>-2.0101912017217387</v>
      </c>
      <c r="AD767" s="519">
        <v>-1.4795041200243182</v>
      </c>
    </row>
    <row r="768" spans="2:30" x14ac:dyDescent="0.3">
      <c r="B768" s="310"/>
      <c r="C768" s="310"/>
      <c r="D768" s="310"/>
      <c r="Y768" s="518"/>
      <c r="Z768" s="519">
        <v>15.068547207266002</v>
      </c>
      <c r="AA768" s="519">
        <v>8.7094444422582402</v>
      </c>
      <c r="AB768" s="519">
        <v>11.9</v>
      </c>
      <c r="AC768" s="519">
        <v>1.4996273274397112</v>
      </c>
      <c r="AD768" s="519">
        <v>-2.2596614113624178</v>
      </c>
    </row>
    <row r="769" spans="2:30" x14ac:dyDescent="0.3">
      <c r="B769" s="310"/>
      <c r="C769" s="310"/>
      <c r="D769" s="310"/>
      <c r="Y769" s="518"/>
      <c r="Z769" s="519">
        <v>13.764843802214219</v>
      </c>
      <c r="AA769" s="519">
        <v>9.1667671847802996</v>
      </c>
      <c r="AB769" s="519">
        <v>11.9</v>
      </c>
      <c r="AC769" s="519">
        <v>-7.0203925456018652</v>
      </c>
      <c r="AD769" s="519">
        <v>-2.7570653016570157</v>
      </c>
    </row>
    <row r="770" spans="2:30" x14ac:dyDescent="0.3">
      <c r="B770" s="310"/>
      <c r="C770" s="310"/>
      <c r="D770" s="310"/>
      <c r="Y770" s="518">
        <v>44593</v>
      </c>
      <c r="Z770" s="519">
        <v>4.2623772580979153</v>
      </c>
      <c r="AA770" s="519">
        <v>9.5289777439360055</v>
      </c>
      <c r="AB770" s="519">
        <v>11.9</v>
      </c>
      <c r="AC770" s="519">
        <v>-2.7439638376546753</v>
      </c>
      <c r="AD770" s="519">
        <v>-3.3155630540246626</v>
      </c>
    </row>
    <row r="771" spans="2:30" x14ac:dyDescent="0.3">
      <c r="B771" s="310"/>
      <c r="C771" s="310"/>
      <c r="D771" s="310"/>
      <c r="Y771" s="518"/>
      <c r="Z771" s="519">
        <v>5.3081761555153353</v>
      </c>
      <c r="AA771" s="519">
        <v>9.9152522556389879</v>
      </c>
      <c r="AB771" s="519">
        <v>11.9</v>
      </c>
      <c r="AC771" s="519">
        <v>-6.9512102126141144</v>
      </c>
      <c r="AD771" s="519">
        <v>-3.4508083227880673</v>
      </c>
    </row>
    <row r="772" spans="2:30" x14ac:dyDescent="0.3">
      <c r="B772" s="310"/>
      <c r="C772" s="310"/>
      <c r="D772" s="310"/>
      <c r="Y772" s="518"/>
      <c r="Z772" s="519">
        <v>11.924613956321544</v>
      </c>
      <c r="AA772" s="519">
        <v>10.251448986591948</v>
      </c>
      <c r="AB772" s="519">
        <v>11.9</v>
      </c>
      <c r="AC772" s="519">
        <v>-1.3720956018824495</v>
      </c>
      <c r="AD772" s="519">
        <v>-3.5209332187010483</v>
      </c>
    </row>
    <row r="773" spans="2:30" x14ac:dyDescent="0.3">
      <c r="B773" s="310"/>
      <c r="C773" s="310"/>
      <c r="D773" s="310"/>
      <c r="Y773" s="518"/>
      <c r="Z773" s="519">
        <v>9.5404977877846022</v>
      </c>
      <c r="AA773" s="519">
        <v>10.740030703634257</v>
      </c>
      <c r="AB773" s="519">
        <v>11.9</v>
      </c>
      <c r="AC773" s="519">
        <v>-4.6107153061375072</v>
      </c>
      <c r="AD773" s="519">
        <v>-1.8513255484371984</v>
      </c>
    </row>
    <row r="774" spans="2:30" x14ac:dyDescent="0.3">
      <c r="B774" s="310"/>
      <c r="C774" s="310"/>
      <c r="D774" s="310"/>
      <c r="Y774" s="518"/>
      <c r="Z774" s="519">
        <v>9.5377096222733009</v>
      </c>
      <c r="AA774" s="519">
        <v>10.916498535146674</v>
      </c>
      <c r="AB774" s="519">
        <v>11.9</v>
      </c>
      <c r="AC774" s="519">
        <v>-2.9569080830655707</v>
      </c>
      <c r="AD774" s="519">
        <v>-2.1914479509424245</v>
      </c>
    </row>
    <row r="775" spans="2:30" x14ac:dyDescent="0.3">
      <c r="B775" s="310"/>
      <c r="C775" s="310"/>
      <c r="D775" s="310"/>
      <c r="Y775" s="518"/>
      <c r="Z775" s="519">
        <v>17.421924323936707</v>
      </c>
      <c r="AA775" s="519">
        <v>10.955631039266796</v>
      </c>
      <c r="AB775" s="519">
        <v>11.9</v>
      </c>
      <c r="AC775" s="519">
        <v>1.008753056048846</v>
      </c>
      <c r="AD775" s="519">
        <v>-2.0030081845854761</v>
      </c>
    </row>
    <row r="776" spans="2:30" x14ac:dyDescent="0.3">
      <c r="B776" s="310"/>
      <c r="C776" s="310"/>
      <c r="D776" s="310"/>
      <c r="Y776" s="518"/>
      <c r="Z776" s="519">
        <v>17.184915821510391</v>
      </c>
      <c r="AA776" s="519">
        <v>10.658500072569733</v>
      </c>
      <c r="AB776" s="519">
        <v>11.9</v>
      </c>
      <c r="AC776" s="519">
        <v>4.6668611462450826</v>
      </c>
      <c r="AD776" s="519">
        <v>-1.6430543949290382</v>
      </c>
    </row>
    <row r="777" spans="2:30" x14ac:dyDescent="0.3">
      <c r="B777" s="310"/>
      <c r="C777" s="310"/>
      <c r="D777" s="310"/>
      <c r="Y777" s="518"/>
      <c r="Z777" s="519">
        <v>5.4976520786848493</v>
      </c>
      <c r="AA777" s="519">
        <v>10.485929853512689</v>
      </c>
      <c r="AB777" s="519">
        <v>11.9</v>
      </c>
      <c r="AC777" s="519">
        <v>-5.1248206551912574</v>
      </c>
      <c r="AD777" s="519">
        <v>-1.4367401190484839</v>
      </c>
    </row>
    <row r="778" spans="2:30" x14ac:dyDescent="0.3">
      <c r="B778" s="310"/>
      <c r="C778" s="310"/>
      <c r="D778" s="310"/>
      <c r="Y778" s="518"/>
      <c r="Z778" s="519">
        <v>5.5821036843561851</v>
      </c>
      <c r="AA778" s="519">
        <v>10.144851121605987</v>
      </c>
      <c r="AB778" s="519">
        <v>11.9</v>
      </c>
      <c r="AC778" s="519">
        <v>-5.6321318481154776</v>
      </c>
      <c r="AD778" s="519">
        <v>-0.49029695101794907</v>
      </c>
    </row>
    <row r="779" spans="2:30" x14ac:dyDescent="0.3">
      <c r="B779" s="310"/>
      <c r="C779" s="310"/>
      <c r="D779" s="310"/>
      <c r="Y779" s="518"/>
      <c r="Z779" s="519">
        <v>9.8446971894420994</v>
      </c>
      <c r="AA779" s="519">
        <v>10.026221743198716</v>
      </c>
      <c r="AB779" s="519">
        <v>11.9</v>
      </c>
      <c r="AC779" s="519">
        <v>1.1475809257126173</v>
      </c>
      <c r="AD779" s="519">
        <v>0.67941415722551868</v>
      </c>
    </row>
    <row r="780" spans="2:30" x14ac:dyDescent="0.3">
      <c r="B780" s="310"/>
      <c r="C780" s="310"/>
      <c r="D780" s="310"/>
      <c r="Y780" s="518"/>
      <c r="Z780" s="519">
        <v>8.3325062543852884</v>
      </c>
      <c r="AA780" s="519">
        <v>11.390797650759248</v>
      </c>
      <c r="AB780" s="519">
        <v>11.9</v>
      </c>
      <c r="AC780" s="519">
        <v>-3.1665153749736277</v>
      </c>
      <c r="AD780" s="519">
        <v>0.65713937272158163</v>
      </c>
    </row>
    <row r="781" spans="2:30" x14ac:dyDescent="0.3">
      <c r="B781" s="310"/>
      <c r="C781" s="310"/>
      <c r="D781" s="310"/>
      <c r="Y781" s="518"/>
      <c r="Z781" s="519">
        <v>7.1501584989263902</v>
      </c>
      <c r="AA781" s="519">
        <v>11.91854883469567</v>
      </c>
      <c r="AB781" s="519">
        <v>11.9</v>
      </c>
      <c r="AC781" s="519">
        <v>3.6681940931481734</v>
      </c>
      <c r="AD781" s="519">
        <v>2.2306647392635557</v>
      </c>
    </row>
    <row r="782" spans="2:30" x14ac:dyDescent="0.3">
      <c r="B782" s="310"/>
      <c r="C782" s="310"/>
      <c r="D782" s="310"/>
      <c r="Y782" s="518"/>
      <c r="Z782" s="519">
        <v>16.591518675085808</v>
      </c>
      <c r="AA782" s="519">
        <v>10.907792650342927</v>
      </c>
      <c r="AB782" s="519">
        <v>11.9</v>
      </c>
      <c r="AC782" s="519">
        <v>9.1967308137531205</v>
      </c>
      <c r="AD782" s="519">
        <v>3.748411793885166</v>
      </c>
    </row>
    <row r="783" spans="2:30" x14ac:dyDescent="0.3">
      <c r="B783" s="310"/>
      <c r="C783" s="310"/>
      <c r="D783" s="310"/>
      <c r="Y783" s="518"/>
      <c r="Z783" s="519">
        <v>26.736947174434111</v>
      </c>
      <c r="AA783" s="519">
        <v>10.975538154942281</v>
      </c>
      <c r="AB783" s="519">
        <v>11.9</v>
      </c>
      <c r="AC783" s="519">
        <v>4.5109376547175231</v>
      </c>
      <c r="AD783" s="519">
        <v>5.1388321143745248</v>
      </c>
    </row>
    <row r="784" spans="2:30" x14ac:dyDescent="0.3">
      <c r="B784" s="310"/>
      <c r="C784" s="310"/>
      <c r="D784" s="310"/>
      <c r="Y784" s="518"/>
      <c r="Z784" s="519">
        <v>9.1919103662398083</v>
      </c>
      <c r="AA784" s="519">
        <v>10.707772018820501</v>
      </c>
      <c r="AB784" s="519">
        <v>11.9</v>
      </c>
      <c r="AC784" s="519">
        <v>5.8898569106025604</v>
      </c>
      <c r="AD784" s="519">
        <v>5.8943972642003457</v>
      </c>
    </row>
    <row r="785" spans="2:30" x14ac:dyDescent="0.3">
      <c r="B785" s="310"/>
      <c r="C785" s="310"/>
      <c r="D785" s="310"/>
      <c r="Y785" s="518"/>
      <c r="Z785" s="519">
        <v>-1.493189606113015</v>
      </c>
      <c r="AA785" s="519">
        <v>10.456534794364343</v>
      </c>
      <c r="AB785" s="519">
        <v>11.9</v>
      </c>
      <c r="AC785" s="519">
        <v>4.9920975342357963</v>
      </c>
      <c r="AD785" s="519">
        <v>5.9077941933168807</v>
      </c>
    </row>
    <row r="786" spans="2:30" x14ac:dyDescent="0.3">
      <c r="B786" s="310"/>
      <c r="C786" s="310"/>
      <c r="D786" s="310"/>
      <c r="Y786" s="518"/>
      <c r="Z786" s="519">
        <v>10.318915721637586</v>
      </c>
      <c r="AA786" s="519">
        <v>10.204501027280921</v>
      </c>
      <c r="AB786" s="519">
        <v>11.9</v>
      </c>
      <c r="AC786" s="519">
        <v>10.880523169138129</v>
      </c>
      <c r="AD786" s="519">
        <v>5.7982843551260208</v>
      </c>
    </row>
    <row r="787" spans="2:30" x14ac:dyDescent="0.3">
      <c r="B787" s="310"/>
      <c r="C787" s="310"/>
      <c r="D787" s="310"/>
      <c r="Y787" s="518"/>
      <c r="Z787" s="519">
        <v>6.4581433015328118</v>
      </c>
      <c r="AA787" s="519">
        <v>9.4073261655053635</v>
      </c>
      <c r="AB787" s="519">
        <v>11.9</v>
      </c>
      <c r="AC787" s="519">
        <v>2.1224406738071195</v>
      </c>
      <c r="AD787" s="519">
        <v>5.8382028794523517</v>
      </c>
    </row>
    <row r="788" spans="2:30" x14ac:dyDescent="0.3">
      <c r="B788" s="310"/>
      <c r="C788" s="310"/>
      <c r="D788" s="310"/>
      <c r="Y788" s="518"/>
      <c r="Z788" s="519">
        <v>5.3914979277332833</v>
      </c>
      <c r="AA788" s="519">
        <v>8.6000416250821807</v>
      </c>
      <c r="AB788" s="519">
        <v>11.9</v>
      </c>
      <c r="AC788" s="519">
        <v>3.7619725969639148</v>
      </c>
      <c r="AD788" s="519">
        <v>5.067919398432843</v>
      </c>
    </row>
    <row r="789" spans="2:30" x14ac:dyDescent="0.3">
      <c r="B789" s="310"/>
      <c r="C789" s="310"/>
      <c r="D789" s="310"/>
      <c r="Y789" s="518"/>
      <c r="Z789" s="519">
        <v>14.827282305501846</v>
      </c>
      <c r="AA789" s="519">
        <v>9.9525497076965568</v>
      </c>
      <c r="AB789" s="519">
        <v>11.9</v>
      </c>
      <c r="AC789" s="519">
        <v>8.4301619464171011</v>
      </c>
      <c r="AD789" s="519">
        <v>4.6690012059566106</v>
      </c>
    </row>
    <row r="790" spans="2:30" x14ac:dyDescent="0.3">
      <c r="B790" s="310"/>
      <c r="C790" s="310"/>
      <c r="D790" s="310"/>
      <c r="Y790" s="518"/>
      <c r="Z790" s="519">
        <v>21.156723142005212</v>
      </c>
      <c r="AA790" s="519">
        <v>10.081785501716823</v>
      </c>
      <c r="AB790" s="519">
        <v>11.9</v>
      </c>
      <c r="AC790" s="519">
        <v>4.7903673250018386</v>
      </c>
      <c r="AD790" s="519">
        <v>3.8875976873046483</v>
      </c>
    </row>
    <row r="791" spans="2:30" x14ac:dyDescent="0.3">
      <c r="B791" s="310"/>
      <c r="C791" s="310"/>
      <c r="D791" s="310"/>
      <c r="Y791" s="518"/>
      <c r="Z791" s="519">
        <v>3.5409185832775436</v>
      </c>
      <c r="AA791" s="519">
        <v>10.72563615527744</v>
      </c>
      <c r="AB791" s="519">
        <v>11.9</v>
      </c>
      <c r="AC791" s="519">
        <v>0.49787254346600207</v>
      </c>
      <c r="AD791" s="519">
        <v>4.5376902202808571</v>
      </c>
    </row>
    <row r="792" spans="2:30" x14ac:dyDescent="0.3">
      <c r="B792" s="310"/>
      <c r="C792" s="310"/>
      <c r="D792" s="310"/>
      <c r="Y792" s="518"/>
      <c r="Z792" s="519">
        <v>7.9743669721875987</v>
      </c>
      <c r="AA792" s="519">
        <v>11.524898300239697</v>
      </c>
      <c r="AB792" s="519">
        <v>11.9</v>
      </c>
      <c r="AC792" s="519">
        <v>2.1996701869021678</v>
      </c>
      <c r="AD792" s="519">
        <v>5.1894687937226678</v>
      </c>
    </row>
    <row r="793" spans="2:30" x14ac:dyDescent="0.3">
      <c r="B793" s="310"/>
      <c r="C793" s="310"/>
      <c r="D793" s="310"/>
      <c r="Y793" s="518"/>
      <c r="Z793" s="519">
        <v>11.223566279779458</v>
      </c>
      <c r="AA793" s="519">
        <v>11.116504831381718</v>
      </c>
      <c r="AB793" s="519">
        <v>11.9</v>
      </c>
      <c r="AC793" s="519">
        <v>5.410698538574394</v>
      </c>
      <c r="AD793" s="519">
        <v>4.5892701978299693</v>
      </c>
    </row>
    <row r="794" spans="2:30" x14ac:dyDescent="0.3">
      <c r="B794" s="310"/>
      <c r="C794" s="310"/>
      <c r="D794" s="310"/>
      <c r="Y794" s="518"/>
      <c r="Z794" s="519">
        <v>10.965097876457142</v>
      </c>
      <c r="AA794" s="519">
        <v>12.164076478184674</v>
      </c>
      <c r="AB794" s="519">
        <v>11.9</v>
      </c>
      <c r="AC794" s="519">
        <v>6.6730884046405805</v>
      </c>
      <c r="AD794" s="519">
        <v>4.7897658354134558</v>
      </c>
    </row>
    <row r="795" spans="2:30" x14ac:dyDescent="0.3">
      <c r="B795" s="310"/>
      <c r="C795" s="310"/>
      <c r="D795" s="310"/>
      <c r="Y795" s="518"/>
      <c r="Z795" s="519">
        <v>10.986332942469074</v>
      </c>
      <c r="AA795" s="519">
        <v>13.5824241571956</v>
      </c>
      <c r="AB795" s="519">
        <v>11.9</v>
      </c>
      <c r="AC795" s="519">
        <v>8.3244226110565904</v>
      </c>
      <c r="AD795" s="519">
        <v>5.6959820195636279</v>
      </c>
    </row>
    <row r="796" spans="2:30" x14ac:dyDescent="0.3">
      <c r="B796" s="310"/>
      <c r="C796" s="310"/>
      <c r="D796" s="310"/>
      <c r="Y796" s="518"/>
      <c r="Z796" s="519">
        <v>11.968528023496003</v>
      </c>
      <c r="AA796" s="519">
        <v>13.435460165252836</v>
      </c>
      <c r="AB796" s="519">
        <v>11.9</v>
      </c>
      <c r="AC796" s="519">
        <v>4.2287717751682123</v>
      </c>
      <c r="AD796" s="519">
        <v>5.5209696749623491</v>
      </c>
    </row>
    <row r="797" spans="2:30" x14ac:dyDescent="0.3">
      <c r="B797" s="310"/>
      <c r="C797" s="310"/>
      <c r="D797" s="310"/>
      <c r="Y797" s="518"/>
      <c r="Z797" s="519">
        <v>28.489724669625904</v>
      </c>
      <c r="AA797" s="519">
        <v>14.150706008269355</v>
      </c>
      <c r="AB797" s="519">
        <v>11.9</v>
      </c>
      <c r="AC797" s="519">
        <v>6.1938367880862444</v>
      </c>
      <c r="AD797" s="519">
        <v>5.9764013329821113</v>
      </c>
    </row>
    <row r="798" spans="2:30" x14ac:dyDescent="0.3">
      <c r="B798" s="310"/>
      <c r="C798" s="310"/>
      <c r="D798" s="310"/>
      <c r="Y798" s="518">
        <v>44621</v>
      </c>
      <c r="Z798" s="519">
        <v>13.469352336354023</v>
      </c>
      <c r="AA798" s="519">
        <v>14.857880218951365</v>
      </c>
      <c r="AB798" s="519">
        <v>11.9</v>
      </c>
      <c r="AC798" s="519">
        <v>6.8413858325172043</v>
      </c>
      <c r="AD798" s="519">
        <v>5.7543637336930784</v>
      </c>
    </row>
    <row r="799" spans="2:30" x14ac:dyDescent="0.3">
      <c r="B799" s="310"/>
      <c r="C799" s="310"/>
      <c r="D799" s="310"/>
      <c r="Y799" s="518"/>
      <c r="Z799" s="519">
        <v>6.9456190285882506</v>
      </c>
      <c r="AA799" s="519">
        <v>15.212901261229524</v>
      </c>
      <c r="AB799" s="519">
        <v>11.9</v>
      </c>
      <c r="AC799" s="519">
        <v>0.97458377469321533</v>
      </c>
      <c r="AD799" s="519">
        <v>5.28290585765314</v>
      </c>
    </row>
    <row r="800" spans="2:30" x14ac:dyDescent="0.3">
      <c r="B800" s="310"/>
      <c r="C800" s="310"/>
      <c r="D800" s="310"/>
      <c r="Y800" s="518"/>
      <c r="Z800" s="519">
        <v>16.230287180895097</v>
      </c>
      <c r="AA800" s="519">
        <v>16.457470618658068</v>
      </c>
      <c r="AB800" s="519">
        <v>11.9</v>
      </c>
      <c r="AC800" s="519">
        <v>8.5987201447127291</v>
      </c>
      <c r="AD800" s="519">
        <v>5.3786496229035379</v>
      </c>
    </row>
    <row r="801" spans="2:30" x14ac:dyDescent="0.3">
      <c r="B801" s="310"/>
      <c r="C801" s="310"/>
      <c r="D801" s="310"/>
      <c r="Y801" s="518"/>
      <c r="Z801" s="519">
        <v>15.915317351231199</v>
      </c>
      <c r="AA801" s="519">
        <v>17.016498429803026</v>
      </c>
      <c r="AB801" s="519">
        <v>11.9</v>
      </c>
      <c r="AC801" s="519">
        <v>5.1188252096173557</v>
      </c>
      <c r="AD801" s="519">
        <v>5.5182942474617471</v>
      </c>
    </row>
    <row r="802" spans="2:30" x14ac:dyDescent="0.3">
      <c r="B802" s="310"/>
      <c r="C802" s="310"/>
      <c r="D802" s="310"/>
      <c r="Y802" s="518"/>
      <c r="Z802" s="519">
        <v>13.471480238416206</v>
      </c>
      <c r="AA802" s="519">
        <v>16.658519375737431</v>
      </c>
      <c r="AB802" s="519">
        <v>11.9</v>
      </c>
      <c r="AC802" s="519">
        <v>5.0242174787770182</v>
      </c>
      <c r="AD802" s="519">
        <v>4.1463336410035794</v>
      </c>
    </row>
    <row r="803" spans="2:30" x14ac:dyDescent="0.3">
      <c r="B803" s="310"/>
      <c r="C803" s="310"/>
      <c r="D803" s="310"/>
      <c r="Y803" s="518"/>
      <c r="Z803" s="519">
        <v>20.680513525495783</v>
      </c>
      <c r="AA803" s="519">
        <v>16.872062245037629</v>
      </c>
      <c r="AB803" s="519">
        <v>11.9</v>
      </c>
      <c r="AC803" s="519">
        <v>4.8989781319209982</v>
      </c>
      <c r="AD803" s="519">
        <v>4.0735278560722481</v>
      </c>
    </row>
    <row r="804" spans="2:30" x14ac:dyDescent="0.3">
      <c r="B804" s="310"/>
      <c r="C804" s="310"/>
      <c r="D804" s="310"/>
      <c r="Y804" s="518"/>
      <c r="Z804" s="519">
        <v>32.402919347640619</v>
      </c>
      <c r="AA804" s="519">
        <v>16.205112544691399</v>
      </c>
      <c r="AB804" s="519">
        <v>11.9</v>
      </c>
      <c r="AC804" s="519">
        <v>7.17134915999371</v>
      </c>
      <c r="AD804" s="519">
        <v>3.3975356586271124</v>
      </c>
    </row>
    <row r="805" spans="2:30" x14ac:dyDescent="0.3">
      <c r="B805" s="310"/>
      <c r="C805" s="310"/>
      <c r="D805" s="310"/>
      <c r="Y805" s="518"/>
      <c r="Z805" s="519">
        <v>10.963498957894865</v>
      </c>
      <c r="AA805" s="519">
        <v>15.816809428548298</v>
      </c>
      <c r="AB805" s="519">
        <v>11.9</v>
      </c>
      <c r="AC805" s="519">
        <v>-2.7623384126899708</v>
      </c>
      <c r="AD805" s="519">
        <v>3.4922980944788287</v>
      </c>
    </row>
    <row r="806" spans="2:30" x14ac:dyDescent="0.3">
      <c r="B806" s="310"/>
      <c r="C806" s="310"/>
      <c r="D806" s="310"/>
      <c r="Y806" s="518"/>
      <c r="Z806" s="519">
        <v>8.4404191136896287</v>
      </c>
      <c r="AA806" s="519">
        <v>16.246113554855157</v>
      </c>
      <c r="AB806" s="519">
        <v>11.9</v>
      </c>
      <c r="AC806" s="519">
        <v>0.46494328017389819</v>
      </c>
      <c r="AD806" s="519">
        <v>3.6720979018473514</v>
      </c>
    </row>
    <row r="807" spans="2:30" x14ac:dyDescent="0.3">
      <c r="B807" s="310"/>
      <c r="C807" s="310"/>
      <c r="D807" s="310"/>
      <c r="Y807" s="518"/>
      <c r="Z807" s="519">
        <v>11.561639278471487</v>
      </c>
      <c r="AA807" s="519">
        <v>15.558915540671109</v>
      </c>
      <c r="AB807" s="519">
        <v>11.9</v>
      </c>
      <c r="AC807" s="519">
        <v>3.8667747625967763</v>
      </c>
      <c r="AD807" s="519">
        <v>4.1871425423728823</v>
      </c>
    </row>
    <row r="808" spans="2:30" x14ac:dyDescent="0.3">
      <c r="B808" s="310"/>
      <c r="C808" s="310"/>
      <c r="D808" s="310"/>
      <c r="Y808" s="518"/>
      <c r="Z808" s="519">
        <v>13.197195538229488</v>
      </c>
      <c r="AA808" s="519">
        <v>14.559952522987965</v>
      </c>
      <c r="AB808" s="519">
        <v>11.9</v>
      </c>
      <c r="AC808" s="519">
        <v>5.7821622605793692</v>
      </c>
      <c r="AD808" s="519">
        <v>3.6450385995495589</v>
      </c>
    </row>
    <row r="809" spans="2:30" x14ac:dyDescent="0.3">
      <c r="B809" s="310"/>
      <c r="C809" s="310"/>
      <c r="D809" s="310"/>
      <c r="Y809" s="518"/>
      <c r="Z809" s="519">
        <v>16.476609122564206</v>
      </c>
      <c r="AA809" s="519">
        <v>13.979371231300718</v>
      </c>
      <c r="AB809" s="519">
        <v>11.9</v>
      </c>
      <c r="AC809" s="519">
        <v>6.2828161303566787</v>
      </c>
      <c r="AD809" s="519">
        <v>4.2102309032065692</v>
      </c>
    </row>
    <row r="810" spans="2:30" x14ac:dyDescent="0.3">
      <c r="C810" s="310"/>
      <c r="D810" s="310"/>
      <c r="Y810" s="518"/>
      <c r="Z810" s="519">
        <v>15.870127426207468</v>
      </c>
      <c r="AA810" s="519">
        <v>13.937282779378672</v>
      </c>
      <c r="AB810" s="519">
        <v>11.9</v>
      </c>
      <c r="AC810" s="519">
        <v>8.5042906155997144</v>
      </c>
      <c r="AD810" s="519">
        <v>4.1384736604856442</v>
      </c>
    </row>
    <row r="811" spans="2:30" x14ac:dyDescent="0.3">
      <c r="C811" s="310"/>
      <c r="D811" s="310"/>
      <c r="Y811" s="518"/>
      <c r="Z811" s="519">
        <v>25.410178223858605</v>
      </c>
      <c r="AA811" s="519">
        <v>13.340926054535544</v>
      </c>
      <c r="AB811" s="519">
        <v>11.9</v>
      </c>
      <c r="AC811" s="519">
        <v>3.376621560230447</v>
      </c>
      <c r="AD811" s="519">
        <v>3.7087627609079896</v>
      </c>
    </row>
    <row r="812" spans="2:30" x14ac:dyDescent="0.3">
      <c r="C812" s="310"/>
      <c r="D812" s="310"/>
      <c r="Y812" s="518"/>
      <c r="Z812" s="519">
        <v>6.899429916084145</v>
      </c>
      <c r="AA812" s="519">
        <v>12.496111181849361</v>
      </c>
      <c r="AB812" s="519">
        <v>11.9</v>
      </c>
      <c r="AC812" s="519">
        <v>1.194007712909098</v>
      </c>
      <c r="AD812" s="519">
        <v>2.7511127162970928</v>
      </c>
    </row>
    <row r="813" spans="2:30" x14ac:dyDescent="0.3">
      <c r="C813" s="310"/>
      <c r="D813" s="310"/>
      <c r="Y813" s="518"/>
      <c r="Z813" s="519">
        <v>8.1457999502353022</v>
      </c>
      <c r="AA813" s="519">
        <v>11.554588868274816</v>
      </c>
      <c r="AB813" s="519">
        <v>11.9</v>
      </c>
      <c r="AC813" s="519">
        <v>-3.7357418872574044E-2</v>
      </c>
      <c r="AD813" s="519">
        <v>2.4647980498685018</v>
      </c>
    </row>
    <row r="814" spans="2:30" x14ac:dyDescent="0.3">
      <c r="Y814" s="518"/>
      <c r="Z814" s="519">
        <v>7.3871422045695931</v>
      </c>
      <c r="AA814" s="519">
        <v>11.076101908684413</v>
      </c>
      <c r="AB814" s="519">
        <v>11.9</v>
      </c>
      <c r="AC814" s="519">
        <v>0.85879846555319261</v>
      </c>
      <c r="AD814" s="519">
        <v>1.9494422117185866</v>
      </c>
    </row>
    <row r="815" spans="2:30" x14ac:dyDescent="0.3">
      <c r="Y815" s="518"/>
      <c r="Z815" s="519">
        <v>7.2834914294262108</v>
      </c>
      <c r="AA815" s="519">
        <v>10.739613446348702</v>
      </c>
      <c r="AB815" s="519">
        <v>11.9</v>
      </c>
      <c r="AC815" s="519">
        <v>-0.92138805169690841</v>
      </c>
      <c r="AD815" s="519">
        <v>2.8975754570160257</v>
      </c>
    </row>
    <row r="816" spans="2:30" x14ac:dyDescent="0.3">
      <c r="Y816" s="518"/>
      <c r="Z816" s="519">
        <v>9.8859529275423963</v>
      </c>
      <c r="AA816" s="519">
        <v>10.905278172460962</v>
      </c>
      <c r="AB816" s="519">
        <v>11.9</v>
      </c>
      <c r="AC816" s="519">
        <v>4.2786134653565426</v>
      </c>
      <c r="AD816" s="519">
        <v>1.9869433806526391</v>
      </c>
    </row>
    <row r="817" spans="25:30" x14ac:dyDescent="0.3">
      <c r="Y817" s="518"/>
      <c r="Z817" s="519">
        <v>12.520718709074639</v>
      </c>
      <c r="AA817" s="519">
        <v>10.326224157412648</v>
      </c>
      <c r="AB817" s="519">
        <v>11.9</v>
      </c>
      <c r="AC817" s="519">
        <v>4.8967997485503076</v>
      </c>
      <c r="AD817" s="519">
        <v>3.7247179159542827</v>
      </c>
    </row>
    <row r="818" spans="25:30" x14ac:dyDescent="0.3">
      <c r="Y818" s="518"/>
      <c r="Z818" s="519">
        <v>23.054758987508638</v>
      </c>
      <c r="AA818" s="519">
        <v>10.27098261739186</v>
      </c>
      <c r="AB818" s="519">
        <v>11.9</v>
      </c>
      <c r="AC818" s="519">
        <v>10.013554277312522</v>
      </c>
      <c r="AD818" s="519">
        <v>5.0345784168805148</v>
      </c>
    </row>
    <row r="819" spans="25:30" x14ac:dyDescent="0.3">
      <c r="Y819" s="518"/>
      <c r="Z819" s="519">
        <v>8.059082998869961</v>
      </c>
      <c r="AA819" s="519">
        <v>10.237711029993056</v>
      </c>
      <c r="AB819" s="519">
        <v>11.9</v>
      </c>
      <c r="AC819" s="519">
        <v>-5.1804168216346085</v>
      </c>
      <c r="AD819" s="519">
        <v>6.4070841654255162</v>
      </c>
    </row>
    <row r="820" spans="25:30" x14ac:dyDescent="0.3">
      <c r="Y820" s="518"/>
      <c r="Z820" s="519">
        <v>4.092421844897105</v>
      </c>
      <c r="AA820" s="519">
        <v>9.8398629981421362</v>
      </c>
      <c r="AB820" s="519">
        <v>11.9</v>
      </c>
      <c r="AC820" s="519">
        <v>12.12706432823893</v>
      </c>
      <c r="AD820" s="519">
        <v>7.0428669576236365</v>
      </c>
    </row>
    <row r="821" spans="25:30" x14ac:dyDescent="0.3">
      <c r="Y821" s="518"/>
      <c r="Z821" s="519">
        <v>7.0004514244240541</v>
      </c>
      <c r="AA821" s="519">
        <v>9.7062802765562193</v>
      </c>
      <c r="AB821" s="519">
        <v>11.9</v>
      </c>
      <c r="AC821" s="519">
        <v>10.027821972036818</v>
      </c>
      <c r="AD821" s="519">
        <v>7.104364583558616</v>
      </c>
    </row>
    <row r="822" spans="25:30" x14ac:dyDescent="0.3">
      <c r="Y822" s="518"/>
      <c r="Z822" s="519">
        <v>7.0505903176346161</v>
      </c>
      <c r="AA822" s="519">
        <v>9.0117016489756292</v>
      </c>
      <c r="AB822" s="519">
        <v>11.9</v>
      </c>
      <c r="AC822" s="519">
        <v>8.6861521881181005</v>
      </c>
      <c r="AD822" s="519">
        <v>6.892092699376172</v>
      </c>
    </row>
    <row r="823" spans="25:30" x14ac:dyDescent="0.3">
      <c r="Y823" s="518"/>
      <c r="Z823" s="519">
        <v>7.1010167045859385</v>
      </c>
      <c r="AA823" s="519">
        <v>8.577181895013835</v>
      </c>
      <c r="AB823" s="519">
        <v>11.9</v>
      </c>
      <c r="AC823" s="519">
        <v>8.7290930107433837</v>
      </c>
      <c r="AD823" s="519">
        <v>6.9824384898711367</v>
      </c>
    </row>
    <row r="824" spans="25:30" x14ac:dyDescent="0.3">
      <c r="Y824" s="518"/>
      <c r="Z824" s="519">
        <v>11.585639657973225</v>
      </c>
      <c r="AA824" s="519">
        <v>8.6349371997201221</v>
      </c>
      <c r="AB824" s="519">
        <v>11.9</v>
      </c>
      <c r="AC824" s="519">
        <v>5.327283130095168</v>
      </c>
      <c r="AD824" s="519">
        <v>6.2879544520520438</v>
      </c>
    </row>
    <row r="825" spans="25:30" x14ac:dyDescent="0.3">
      <c r="Y825" s="518"/>
      <c r="Z825" s="519">
        <v>18.192708594444504</v>
      </c>
      <c r="AA825" s="519">
        <v>9.0646395302673284</v>
      </c>
      <c r="AB825" s="519">
        <v>11.9</v>
      </c>
      <c r="AC825" s="519">
        <v>8.5276510880354124</v>
      </c>
      <c r="AD825" s="519">
        <v>6.1878611170763458</v>
      </c>
    </row>
    <row r="826" spans="25:30" x14ac:dyDescent="0.3">
      <c r="Y826" s="518"/>
      <c r="Z826" s="519">
        <v>5.0174447211374096</v>
      </c>
      <c r="AA826" s="519">
        <v>8.6169021485794826</v>
      </c>
      <c r="AB826" s="519">
        <v>11.9</v>
      </c>
      <c r="AC826" s="519">
        <v>-4.5479962881698555</v>
      </c>
      <c r="AD826" s="519">
        <v>5.6433509075105901</v>
      </c>
    </row>
    <row r="827" spans="25:30" x14ac:dyDescent="0.3">
      <c r="Y827" s="518"/>
      <c r="Z827" s="519">
        <v>4.496708977841104</v>
      </c>
      <c r="AA827" s="519">
        <v>10.987567327472679</v>
      </c>
      <c r="AB827" s="519">
        <v>11.9</v>
      </c>
      <c r="AC827" s="519">
        <v>7.2656760635052819</v>
      </c>
      <c r="AD827" s="519">
        <v>6.5289787970207112</v>
      </c>
    </row>
    <row r="828" spans="25:30" x14ac:dyDescent="0.3">
      <c r="Y828" s="518"/>
      <c r="Z828" s="519">
        <v>10.008367738254503</v>
      </c>
      <c r="AA828" s="519">
        <v>10.700128404472414</v>
      </c>
      <c r="AB828" s="519">
        <v>11.9</v>
      </c>
      <c r="AC828" s="519">
        <v>9.3271686272069303</v>
      </c>
      <c r="AD828" s="519">
        <v>6.4945127417261421</v>
      </c>
    </row>
    <row r="829" spans="25:30" x14ac:dyDescent="0.3">
      <c r="Y829" s="518">
        <v>44652</v>
      </c>
      <c r="Z829" s="519">
        <v>3.9164286458196922</v>
      </c>
      <c r="AA829" s="519">
        <v>10.234558807412762</v>
      </c>
      <c r="AB829" s="519"/>
      <c r="AC829" s="519">
        <v>4.8745807211578125</v>
      </c>
      <c r="AD829" s="519">
        <v>5.3555288787762612</v>
      </c>
    </row>
    <row r="830" spans="25:30" x14ac:dyDescent="0.3">
      <c r="Y830" s="518"/>
      <c r="Z830" s="519">
        <v>23.695672956838322</v>
      </c>
      <c r="AA830" s="519">
        <v>10.401479221723116</v>
      </c>
      <c r="AB830" s="519"/>
      <c r="AC830" s="519">
        <v>14.928488237314227</v>
      </c>
      <c r="AD830" s="519">
        <v>5.304157619745161</v>
      </c>
    </row>
    <row r="831" spans="25:30" x14ac:dyDescent="0.3">
      <c r="Y831" s="518"/>
      <c r="Z831" s="519">
        <v>9.5735671969713731</v>
      </c>
      <c r="AA831" s="519">
        <v>11.477052459763357</v>
      </c>
      <c r="AB831" s="519"/>
      <c r="AC831" s="519">
        <v>5.0860207430331883</v>
      </c>
      <c r="AD831" s="519">
        <v>5.4002307513391861</v>
      </c>
    </row>
    <row r="832" spans="25:30" x14ac:dyDescent="0.3">
      <c r="Y832" s="518"/>
      <c r="Z832" s="519">
        <v>14.93372141502692</v>
      </c>
      <c r="AA832" s="519">
        <v>12.06080301978011</v>
      </c>
      <c r="AB832" s="519"/>
      <c r="AC832" s="519">
        <v>0.55476404738624296</v>
      </c>
      <c r="AD832" s="519">
        <v>5.2277917588672311</v>
      </c>
    </row>
    <row r="833" spans="25:30" x14ac:dyDescent="0.3">
      <c r="Y833" s="518"/>
      <c r="Z833" s="519">
        <v>6.1858876213099068</v>
      </c>
      <c r="AA833" s="519">
        <v>12.697561654532796</v>
      </c>
      <c r="AB833" s="519"/>
      <c r="AC833" s="519">
        <v>-4.9075951013875567</v>
      </c>
      <c r="AD833" s="519">
        <v>6.0205291351970498</v>
      </c>
    </row>
    <row r="834" spans="25:30" x14ac:dyDescent="0.3">
      <c r="Y834" s="518"/>
      <c r="Z834" s="519">
        <v>12.025721644122777</v>
      </c>
      <c r="AA834" s="519">
        <v>10.97395812832082</v>
      </c>
      <c r="AB834" s="519"/>
      <c r="AC834" s="519">
        <v>7.9381879846634575</v>
      </c>
      <c r="AD834" s="519">
        <v>5.2664489755257273</v>
      </c>
    </row>
    <row r="835" spans="25:30" x14ac:dyDescent="0.3">
      <c r="Y835" s="518"/>
      <c r="Z835" s="519">
        <v>14.094621658371778</v>
      </c>
      <c r="AA835" s="519">
        <v>11.389585712109215</v>
      </c>
      <c r="AB835" s="519"/>
      <c r="AC835" s="519">
        <v>8.120095679903244</v>
      </c>
      <c r="AD835" s="519">
        <v>5.968959494320714</v>
      </c>
    </row>
    <row r="836" spans="25:30" x14ac:dyDescent="0.3">
      <c r="Y836" s="518"/>
      <c r="Z836" s="519">
        <v>8.3737390890885042</v>
      </c>
      <c r="AA836" s="519">
        <v>10.856452813139416</v>
      </c>
      <c r="AB836" s="519"/>
      <c r="AC836" s="519">
        <v>10.423742355466544</v>
      </c>
      <c r="AD836" s="519">
        <v>6.0276252650159057</v>
      </c>
    </row>
    <row r="837" spans="25:30" x14ac:dyDescent="0.3">
      <c r="Y837" s="518"/>
      <c r="Z837" s="519">
        <v>11.630448273354494</v>
      </c>
      <c r="AA837" s="519">
        <v>11.504767776847038</v>
      </c>
      <c r="AB837" s="519"/>
      <c r="AC837" s="519">
        <v>9.6499271196149721</v>
      </c>
      <c r="AD837" s="519">
        <v>7.348813237287958</v>
      </c>
    </row>
    <row r="838" spans="25:30" x14ac:dyDescent="0.3">
      <c r="Y838" s="518"/>
      <c r="Z838" s="519">
        <v>12.482960283490126</v>
      </c>
      <c r="AA838" s="519">
        <v>11.387724938557653</v>
      </c>
      <c r="AB838" s="519"/>
      <c r="AC838" s="519">
        <v>10.003594374598094</v>
      </c>
      <c r="AD838" s="519">
        <v>9.0858157362662357</v>
      </c>
    </row>
    <row r="839" spans="25:30" x14ac:dyDescent="0.3">
      <c r="Y839" s="518"/>
      <c r="Z839" s="519">
        <v>11.20179112223834</v>
      </c>
      <c r="AA839" s="519">
        <v>10.193157394124453</v>
      </c>
      <c r="AB839" s="519"/>
      <c r="AC839" s="519">
        <v>0.9654244422525835</v>
      </c>
      <c r="AD839" s="519">
        <v>7.9419474215026611</v>
      </c>
    </row>
    <row r="840" spans="25:30" x14ac:dyDescent="0.3">
      <c r="Y840" s="518"/>
      <c r="Z840" s="519">
        <v>10.724092367263234</v>
      </c>
      <c r="AA840" s="519">
        <v>9.5871010777628971</v>
      </c>
      <c r="AB840" s="519"/>
      <c r="AC840" s="519">
        <v>4.3407207045168121</v>
      </c>
      <c r="AD840" s="519">
        <v>7.0800916071758166</v>
      </c>
    </row>
    <row r="841" spans="25:30" x14ac:dyDescent="0.3">
      <c r="Y841" s="518"/>
      <c r="Z841" s="519">
        <v>11.206421776097104</v>
      </c>
      <c r="AA841" s="519">
        <v>10.064278778005699</v>
      </c>
      <c r="AB841" s="519"/>
      <c r="AC841" s="519">
        <v>20.097205477511395</v>
      </c>
      <c r="AD841" s="519">
        <v>6.9535286792465927</v>
      </c>
    </row>
    <row r="842" spans="25:30" x14ac:dyDescent="0.3">
      <c r="Y842" s="518"/>
      <c r="Z842" s="519">
        <v>5.7326488473393828</v>
      </c>
      <c r="AA842" s="519">
        <v>11.117512963658722</v>
      </c>
      <c r="AB842" s="519"/>
      <c r="AC842" s="519">
        <v>0.1130174765582268</v>
      </c>
      <c r="AD842" s="519">
        <v>6.4483859172512199</v>
      </c>
    </row>
    <row r="843" spans="25:30" x14ac:dyDescent="0.3">
      <c r="Y843" s="518"/>
      <c r="Z843" s="519">
        <v>4.1313448745576107</v>
      </c>
      <c r="AA843" s="519">
        <v>14.030145657499316</v>
      </c>
      <c r="AB843" s="519"/>
      <c r="AC843" s="519">
        <v>4.390751655178633</v>
      </c>
      <c r="AD843" s="519">
        <v>8.8257625451669632</v>
      </c>
    </row>
    <row r="844" spans="25:30" x14ac:dyDescent="0.3">
      <c r="Y844" s="518"/>
      <c r="Z844" s="519">
        <v>14.970692175054086</v>
      </c>
      <c r="AA844" s="519">
        <v>12.152418073861394</v>
      </c>
      <c r="AB844" s="519"/>
      <c r="AC844" s="519">
        <v>8.7639866241104016</v>
      </c>
      <c r="AD844" s="519">
        <v>6.1103488154643832</v>
      </c>
    </row>
    <row r="845" spans="25:30" x14ac:dyDescent="0.3">
      <c r="Y845" s="518"/>
      <c r="Z845" s="519">
        <v>19.855599583061284</v>
      </c>
      <c r="AA845" s="519">
        <v>11.162280148621793</v>
      </c>
      <c r="AB845" s="519"/>
      <c r="AC845" s="519">
        <v>6.467595040630485</v>
      </c>
      <c r="AD845" s="519">
        <v>3.0034541138059621</v>
      </c>
    </row>
    <row r="846" spans="25:30" x14ac:dyDescent="0.3">
      <c r="Y846" s="518"/>
      <c r="Z846" s="519">
        <v>31.590219979122516</v>
      </c>
      <c r="AA846" s="519">
        <v>11.280575922506534</v>
      </c>
      <c r="AB846" s="519"/>
      <c r="AC846" s="519">
        <v>17.607060837662786</v>
      </c>
      <c r="AD846" s="519">
        <v>3.5303385501360509</v>
      </c>
    </row>
    <row r="847" spans="25:30" x14ac:dyDescent="0.3">
      <c r="Y847" s="518"/>
      <c r="Z847" s="519">
        <v>-2.4200007182022278</v>
      </c>
      <c r="AA847" s="519">
        <v>11.509312055131899</v>
      </c>
      <c r="AB847" s="519"/>
      <c r="AC847" s="519">
        <v>-14.667175403401245</v>
      </c>
      <c r="AD847" s="519">
        <v>4.0884528970990521</v>
      </c>
    </row>
    <row r="848" spans="25:30" x14ac:dyDescent="0.3">
      <c r="Y848" s="518"/>
      <c r="Z848" s="519">
        <v>4.2754562994199112</v>
      </c>
      <c r="AA848" s="519">
        <v>11.190510599433518</v>
      </c>
      <c r="AB848" s="519"/>
      <c r="AC848" s="519">
        <v>-1.6510574340975523</v>
      </c>
      <c r="AD848" s="519">
        <v>4.6463888071628379</v>
      </c>
    </row>
    <row r="849" spans="25:30" x14ac:dyDescent="0.3">
      <c r="Y849" s="518"/>
      <c r="Z849" s="519">
        <v>6.5607192645325716</v>
      </c>
      <c r="AA849" s="519">
        <v>9.4101328301020324</v>
      </c>
      <c r="AB849" s="519"/>
      <c r="AC849" s="519">
        <v>3.8012085308688484</v>
      </c>
      <c r="AD849" s="519">
        <v>4.1413044766222304</v>
      </c>
    </row>
    <row r="850" spans="25:30" x14ac:dyDescent="0.3">
      <c r="Y850" s="518"/>
      <c r="Z850" s="519">
        <v>5.7324978029351392</v>
      </c>
      <c r="AA850" s="519">
        <v>6.5390387350566739</v>
      </c>
      <c r="AB850" s="519"/>
      <c r="AC850" s="519">
        <v>8.2975520839196406</v>
      </c>
      <c r="AD850" s="519">
        <v>1.4200805056754535</v>
      </c>
    </row>
    <row r="851" spans="25:30" x14ac:dyDescent="0.3">
      <c r="Y851" s="518"/>
      <c r="Z851" s="519">
        <v>12.739081985165432</v>
      </c>
      <c r="AA851" s="519">
        <v>7.3346127155618701</v>
      </c>
      <c r="AB851" s="519"/>
      <c r="AC851" s="519">
        <v>12.669537994556904</v>
      </c>
      <c r="AD851" s="519">
        <v>3.9255228293792896</v>
      </c>
    </row>
    <row r="852" spans="25:30" x14ac:dyDescent="0.3">
      <c r="Y852" s="518"/>
      <c r="Z852" s="519">
        <v>7.3929551977408812</v>
      </c>
      <c r="AA852" s="519">
        <v>7.3408125472959158</v>
      </c>
      <c r="AB852" s="519"/>
      <c r="AC852" s="519">
        <v>2.9320047268462304</v>
      </c>
      <c r="AD852" s="519">
        <v>5.1814649117736087</v>
      </c>
    </row>
    <row r="853" spans="25:30" x14ac:dyDescent="0.3">
      <c r="Y853" s="518"/>
      <c r="Z853" s="519">
        <v>11.492561313805011</v>
      </c>
      <c r="AA853" s="519">
        <v>6.6277101568157191</v>
      </c>
      <c r="AB853" s="519"/>
      <c r="AC853" s="519">
        <v>-1.4415069589646521</v>
      </c>
      <c r="AD853" s="519">
        <v>5.3453111649353859</v>
      </c>
    </row>
    <row r="854" spans="25:30" x14ac:dyDescent="0.3">
      <c r="Y854" s="518"/>
      <c r="Z854" s="519">
        <v>3.1490171453341405</v>
      </c>
      <c r="AA854" s="519">
        <v>5.8650211952562774</v>
      </c>
      <c r="AB854" s="519"/>
      <c r="AC854" s="519">
        <v>2.8709208625256082</v>
      </c>
      <c r="AD854" s="519">
        <v>4.5495667529009678</v>
      </c>
    </row>
    <row r="855" spans="25:30" x14ac:dyDescent="0.3">
      <c r="Y855" s="518"/>
      <c r="Z855" s="519">
        <v>4.3188551215582276</v>
      </c>
      <c r="AA855" s="519">
        <v>4.9351104064757916</v>
      </c>
      <c r="AB855" s="519"/>
      <c r="AC855" s="519">
        <v>7.14053714266268</v>
      </c>
      <c r="AD855" s="519">
        <v>3.6043331525376101</v>
      </c>
    </row>
    <row r="856" spans="25:30" x14ac:dyDescent="0.3">
      <c r="Y856" s="518"/>
      <c r="Z856" s="519">
        <v>1.5690025311712006</v>
      </c>
      <c r="AA856" s="519">
        <v>4.3096984788300716</v>
      </c>
      <c r="AB856" s="519"/>
      <c r="AC856" s="519">
        <v>4.9481323030012874</v>
      </c>
      <c r="AD856" s="519">
        <v>3.8330007546709686</v>
      </c>
    </row>
    <row r="857" spans="25:30" x14ac:dyDescent="0.3">
      <c r="Y857" s="518"/>
      <c r="Z857" s="519">
        <v>0.39367507201904728</v>
      </c>
      <c r="AA857" s="519">
        <v>3.4344013289932174</v>
      </c>
      <c r="AB857" s="519"/>
      <c r="AC857" s="519">
        <v>2.7273411996787189</v>
      </c>
      <c r="AD857" s="519">
        <v>4.1745971741379515</v>
      </c>
    </row>
    <row r="858" spans="25:30" x14ac:dyDescent="0.3">
      <c r="Y858" s="518"/>
      <c r="Z858" s="519">
        <v>6.2297064637020361</v>
      </c>
      <c r="AA858" s="519">
        <v>3.4448481471867853</v>
      </c>
      <c r="AB858" s="519"/>
      <c r="AC858" s="519">
        <v>6.0529027920133984</v>
      </c>
      <c r="AD858" s="519">
        <v>3.551590319624895</v>
      </c>
    </row>
    <row r="859" spans="25:30" x14ac:dyDescent="0.3">
      <c r="Y859" s="518">
        <v>44682</v>
      </c>
      <c r="Z859" s="519">
        <v>3.015071704220841</v>
      </c>
      <c r="AA859" s="519">
        <v>3.1499621495440793</v>
      </c>
      <c r="AB859" s="519"/>
      <c r="AC859" s="519">
        <v>4.5326779417797383</v>
      </c>
      <c r="AD859" s="519">
        <v>2.6931151543600129</v>
      </c>
    </row>
    <row r="860" spans="25:30" x14ac:dyDescent="0.3">
      <c r="Y860" s="518"/>
      <c r="Z860" s="519">
        <v>5.3654812649470278</v>
      </c>
      <c r="AA860" s="519">
        <v>3.372848858211821</v>
      </c>
      <c r="AB860" s="519"/>
      <c r="AC860" s="519">
        <v>0.94966797730423025</v>
      </c>
      <c r="AD860" s="519">
        <v>2.2272562754241636</v>
      </c>
    </row>
    <row r="861" spans="25:30" x14ac:dyDescent="0.3">
      <c r="Y861" s="518"/>
      <c r="Z861" s="519">
        <v>3.2221448726891189</v>
      </c>
      <c r="AA861" s="519">
        <v>3.5066836876682634</v>
      </c>
      <c r="AB861" s="519"/>
      <c r="AC861" s="519">
        <v>-1.4901271190657894</v>
      </c>
      <c r="AD861" s="519">
        <v>1.6900161562735536</v>
      </c>
    </row>
    <row r="862" spans="25:30" x14ac:dyDescent="0.3">
      <c r="Y862" s="518"/>
      <c r="Z862" s="519">
        <v>2.2546531380592829</v>
      </c>
      <c r="AA862" s="519">
        <v>3.9887580135495466</v>
      </c>
      <c r="AB862" s="519"/>
      <c r="AC862" s="519">
        <v>1.131210985808508</v>
      </c>
      <c r="AD862" s="519">
        <v>1.8214353990587873</v>
      </c>
    </row>
    <row r="863" spans="25:30" x14ac:dyDescent="0.3">
      <c r="Y863" s="518"/>
      <c r="Z863" s="519">
        <v>3.1292094918453945</v>
      </c>
      <c r="AA863" s="519">
        <v>4.4975248781544268</v>
      </c>
      <c r="AB863" s="519"/>
      <c r="AC863" s="519">
        <v>1.6871201504503404</v>
      </c>
      <c r="AD863" s="519">
        <v>1.2026842902887904</v>
      </c>
    </row>
    <row r="864" spans="25:30" x14ac:dyDescent="0.3">
      <c r="Y864" s="518"/>
      <c r="Z864" s="519">
        <v>1.3305188782141437</v>
      </c>
      <c r="AA864" s="519">
        <v>4.0989937572203932</v>
      </c>
      <c r="AB864" s="519"/>
      <c r="AC864" s="519">
        <v>-1.033339634375551</v>
      </c>
      <c r="AD864" s="519">
        <v>1.30932307609649</v>
      </c>
    </row>
    <row r="865" spans="25:30" x14ac:dyDescent="0.3">
      <c r="Y865" s="518"/>
      <c r="Z865" s="519">
        <v>9.604226744871017</v>
      </c>
      <c r="AA865" s="519">
        <v>4.1396342873610754</v>
      </c>
      <c r="AB865" s="519"/>
      <c r="AC865" s="519">
        <v>6.9728374915100346</v>
      </c>
      <c r="AD865" s="519">
        <v>2.126270437417582</v>
      </c>
    </row>
    <row r="866" spans="25:30" x14ac:dyDescent="0.3">
      <c r="Y866" s="518"/>
      <c r="Z866" s="519">
        <v>6.5764397564550068</v>
      </c>
      <c r="AA866" s="519">
        <v>4.2666064735268492</v>
      </c>
      <c r="AB866" s="519"/>
      <c r="AC866" s="519">
        <v>0.20142018038976062</v>
      </c>
      <c r="AD866" s="519">
        <v>1.7951602384629919</v>
      </c>
    </row>
    <row r="867" spans="25:30" x14ac:dyDescent="0.3">
      <c r="Y867" s="518"/>
      <c r="Z867" s="519">
        <v>2.5757634184087856</v>
      </c>
      <c r="AA867" s="519">
        <v>4.0385002255498508</v>
      </c>
      <c r="AB867" s="519"/>
      <c r="AC867" s="519">
        <v>1.6961394779581269</v>
      </c>
      <c r="AD867" s="519">
        <v>1.4122037503957574</v>
      </c>
    </row>
    <row r="868" spans="25:30" x14ac:dyDescent="0.3">
      <c r="Y868" s="518"/>
      <c r="Z868" s="519">
        <v>3.5066285836738955</v>
      </c>
      <c r="AA868" s="519">
        <v>3.8497240417225713</v>
      </c>
      <c r="AB868" s="519"/>
      <c r="AC868" s="519">
        <v>4.2285044101818556</v>
      </c>
      <c r="AD868" s="519">
        <v>1.0724704417650628</v>
      </c>
    </row>
    <row r="869" spans="25:30" x14ac:dyDescent="0.3">
      <c r="Y869" s="518"/>
      <c r="Z869" s="519">
        <v>3.1434584412196993</v>
      </c>
      <c r="AA869" s="519">
        <v>3.2144337580588749</v>
      </c>
      <c r="AB869" s="519"/>
      <c r="AC869" s="519">
        <v>-1.1865604068736246</v>
      </c>
      <c r="AD869" s="519">
        <v>0.68570683221967954</v>
      </c>
    </row>
    <row r="870" spans="25:30" x14ac:dyDescent="0.3">
      <c r="Y870" s="518"/>
      <c r="Z870" s="519">
        <v>1.5324657560064048</v>
      </c>
      <c r="AA870" s="519">
        <v>2.1808483765377455</v>
      </c>
      <c r="AB870" s="519"/>
      <c r="AC870" s="519">
        <v>-0.99357526602030077</v>
      </c>
      <c r="AD870" s="519">
        <v>1.9811808255365793</v>
      </c>
    </row>
    <row r="871" spans="25:30" x14ac:dyDescent="0.3">
      <c r="Y871" s="518"/>
      <c r="Z871" s="519">
        <v>9.0855914231885437E-3</v>
      </c>
      <c r="AA871" s="519"/>
      <c r="AB871" s="519"/>
      <c r="AC871" s="519">
        <v>-3.4114727947904129</v>
      </c>
      <c r="AD871" s="519"/>
    </row>
    <row r="872" spans="25:30" x14ac:dyDescent="0.3">
      <c r="Y872" s="518"/>
      <c r="Z872" s="519">
        <v>5.157194759225141</v>
      </c>
      <c r="AA872" s="519"/>
      <c r="AB872" s="519"/>
      <c r="AC872" s="519">
        <v>4.2654922246923519</v>
      </c>
      <c r="AD872" s="519"/>
    </row>
    <row r="873" spans="25:30" x14ac:dyDescent="0.3">
      <c r="Y873" s="518">
        <v>44696</v>
      </c>
      <c r="Z873" s="519">
        <v>-0.65865791419289743</v>
      </c>
      <c r="AA873" s="519"/>
      <c r="AB873" s="519"/>
      <c r="AC873" s="519">
        <v>9.2697381336080582</v>
      </c>
      <c r="AD873" s="519"/>
    </row>
  </sheetData>
  <mergeCells count="38"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  <mergeCell ref="G137:H138"/>
    <mergeCell ref="I137:I138"/>
    <mergeCell ref="J137:J138"/>
    <mergeCell ref="K137:L138"/>
    <mergeCell ref="C141:D141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C6:U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C160"/>
  <sheetViews>
    <sheetView showGridLines="0" zoomScale="80" zoomScaleNormal="80" workbookViewId="0">
      <pane xSplit="3" topLeftCell="AN1" activePane="topRight" state="frozen"/>
      <selection activeCell="AV5" sqref="AV5:AY5"/>
      <selection pane="topRight" activeCell="AR2" sqref="AR2"/>
    </sheetView>
  </sheetViews>
  <sheetFormatPr defaultRowHeight="14.4" x14ac:dyDescent="0.3"/>
  <cols>
    <col min="1" max="1" width="54.88671875" style="517" customWidth="1"/>
    <col min="2" max="2" width="8.44140625" style="517" customWidth="1"/>
    <col min="3" max="3" width="18.109375" style="517" customWidth="1"/>
    <col min="4" max="51" width="11.6640625" style="517" customWidth="1"/>
    <col min="52" max="52" width="9.6640625" style="517" customWidth="1"/>
    <col min="53" max="53" width="10.109375" style="517" bestFit="1" customWidth="1"/>
    <col min="54" max="54" width="10" style="517" bestFit="1" customWidth="1"/>
    <col min="55" max="16384" width="8.88671875" style="517"/>
  </cols>
  <sheetData>
    <row r="2" spans="1:55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  <c r="AZ2" s="212"/>
      <c r="BA2" s="212"/>
      <c r="BB2" s="212"/>
      <c r="BC2" s="212"/>
    </row>
    <row r="3" spans="1:55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  <c r="AZ3" s="212"/>
      <c r="BA3" s="212"/>
      <c r="BB3" s="212"/>
      <c r="BC3" s="212"/>
    </row>
    <row r="4" spans="1:55" ht="20.25" customHeight="1" x14ac:dyDescent="0.35">
      <c r="A4" s="618" t="s">
        <v>245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  <c r="AC4" s="618"/>
      <c r="AD4" s="618"/>
      <c r="AE4" s="618"/>
      <c r="AF4" s="618"/>
    </row>
    <row r="5" spans="1:55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617"/>
      <c r="AW5" s="617"/>
      <c r="AX5" s="617"/>
      <c r="AY5" s="617"/>
    </row>
    <row r="6" spans="1:55" ht="23.25" customHeight="1" thickBot="1" x14ac:dyDescent="0.35">
      <c r="A6" s="619"/>
      <c r="B6" s="174"/>
      <c r="C6" s="175"/>
      <c r="D6" s="622" t="s">
        <v>39</v>
      </c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  <c r="T6" s="623"/>
      <c r="U6" s="623"/>
      <c r="V6" s="623"/>
      <c r="W6" s="623"/>
      <c r="X6" s="623"/>
      <c r="Y6" s="623"/>
      <c r="Z6" s="623"/>
      <c r="AA6" s="623"/>
      <c r="AB6" s="623"/>
      <c r="AC6" s="623"/>
      <c r="AD6" s="623"/>
      <c r="AE6" s="623"/>
      <c r="AF6" s="623"/>
      <c r="AG6" s="623"/>
      <c r="AH6" s="623"/>
      <c r="AI6" s="623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552"/>
      <c r="BA6" s="552"/>
      <c r="BB6" s="552"/>
      <c r="BC6" s="552"/>
    </row>
    <row r="7" spans="1:55" s="177" customFormat="1" ht="23.25" customHeight="1" thickBot="1" x14ac:dyDescent="0.35">
      <c r="A7" s="620"/>
      <c r="B7" s="176"/>
      <c r="C7" s="215"/>
      <c r="D7" s="624">
        <v>2019</v>
      </c>
      <c r="E7" s="625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6"/>
      <c r="T7" s="624">
        <v>2020</v>
      </c>
      <c r="U7" s="625"/>
      <c r="V7" s="625"/>
      <c r="W7" s="625"/>
      <c r="X7" s="625"/>
      <c r="Y7" s="625"/>
      <c r="Z7" s="625"/>
      <c r="AA7" s="625"/>
      <c r="AB7" s="625"/>
      <c r="AC7" s="625"/>
      <c r="AD7" s="625"/>
      <c r="AE7" s="625"/>
      <c r="AF7" s="625"/>
      <c r="AG7" s="625"/>
      <c r="AH7" s="625"/>
      <c r="AI7" s="626"/>
      <c r="AJ7" s="624">
        <v>2021</v>
      </c>
      <c r="AK7" s="625"/>
      <c r="AL7" s="625"/>
      <c r="AM7" s="625"/>
      <c r="AN7" s="625"/>
      <c r="AO7" s="625"/>
      <c r="AP7" s="625"/>
      <c r="AQ7" s="625"/>
      <c r="AR7" s="625"/>
      <c r="AS7" s="625"/>
      <c r="AT7" s="625"/>
      <c r="AU7" s="625"/>
      <c r="AV7" s="625"/>
      <c r="AW7" s="625"/>
      <c r="AX7" s="625"/>
      <c r="AY7" s="626"/>
      <c r="AZ7" s="615">
        <v>2022</v>
      </c>
      <c r="BA7" s="616"/>
      <c r="BB7" s="616"/>
      <c r="BC7" s="616"/>
    </row>
    <row r="8" spans="1:55" ht="41.25" customHeight="1" x14ac:dyDescent="0.3">
      <c r="A8" s="621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  <c r="AZ8" s="534" t="s">
        <v>41</v>
      </c>
      <c r="BA8" s="180" t="s">
        <v>42</v>
      </c>
      <c r="BB8" s="180" t="s">
        <v>43</v>
      </c>
      <c r="BC8" s="180" t="s">
        <v>172</v>
      </c>
    </row>
    <row r="9" spans="1:55" x14ac:dyDescent="0.3">
      <c r="A9" s="430" t="s">
        <v>321</v>
      </c>
      <c r="B9" s="431" t="s">
        <v>322</v>
      </c>
      <c r="C9" s="353"/>
      <c r="D9" s="354">
        <v>111.9</v>
      </c>
      <c r="E9" s="355">
        <v>111.2</v>
      </c>
      <c r="F9" s="355">
        <v>108.9</v>
      </c>
      <c r="G9" s="355">
        <v>108.9</v>
      </c>
      <c r="H9" s="355">
        <v>108.2</v>
      </c>
      <c r="I9" s="355">
        <v>108.8</v>
      </c>
      <c r="J9" s="355">
        <v>107.3</v>
      </c>
      <c r="K9" s="355">
        <v>107.3</v>
      </c>
      <c r="L9" s="355">
        <v>107.1</v>
      </c>
      <c r="M9" s="355">
        <v>106.8</v>
      </c>
      <c r="N9" s="355">
        <v>108.5</v>
      </c>
      <c r="O9" s="355">
        <v>106.3</v>
      </c>
      <c r="P9" s="354">
        <v>110.66666666666667</v>
      </c>
      <c r="Q9" s="355">
        <v>108.63333333333334</v>
      </c>
      <c r="R9" s="355">
        <v>107.23333333333333</v>
      </c>
      <c r="S9" s="355">
        <v>107.2</v>
      </c>
      <c r="T9" s="356">
        <v>108.9</v>
      </c>
      <c r="U9" s="355">
        <v>108</v>
      </c>
      <c r="V9" s="355">
        <v>99</v>
      </c>
      <c r="W9" s="355">
        <v>62.7</v>
      </c>
      <c r="X9" s="355">
        <v>59.3</v>
      </c>
      <c r="Y9" s="355">
        <v>73.900000000000006</v>
      </c>
      <c r="Z9" s="355">
        <v>87.5</v>
      </c>
      <c r="AA9" s="355">
        <v>89.3</v>
      </c>
      <c r="AB9" s="355">
        <v>91.4</v>
      </c>
      <c r="AC9" s="355">
        <v>92.9</v>
      </c>
      <c r="AD9" s="355">
        <v>89.4</v>
      </c>
      <c r="AE9" s="357">
        <v>92.2</v>
      </c>
      <c r="AF9" s="354">
        <v>105.3</v>
      </c>
      <c r="AG9" s="355">
        <v>65.3</v>
      </c>
      <c r="AH9" s="355">
        <v>89.40000000000002</v>
      </c>
      <c r="AI9" s="358">
        <v>91.5</v>
      </c>
      <c r="AJ9" s="356">
        <v>93.4</v>
      </c>
      <c r="AK9" s="355">
        <v>90.9</v>
      </c>
      <c r="AL9" s="355">
        <v>97.2</v>
      </c>
      <c r="AM9" s="355">
        <v>99.9</v>
      </c>
      <c r="AN9" s="355">
        <v>106.4</v>
      </c>
      <c r="AO9" s="355">
        <v>108.7</v>
      </c>
      <c r="AP9" s="355">
        <v>104.9</v>
      </c>
      <c r="AQ9" s="355">
        <v>106.4</v>
      </c>
      <c r="AR9" s="355">
        <v>107.5</v>
      </c>
      <c r="AS9" s="355">
        <v>108.2</v>
      </c>
      <c r="AT9" s="355">
        <v>108.4</v>
      </c>
      <c r="AU9" s="357">
        <v>109.2</v>
      </c>
      <c r="AV9" s="354">
        <v>93.833333333333329</v>
      </c>
      <c r="AW9" s="355">
        <v>105</v>
      </c>
      <c r="AX9" s="355">
        <v>106.26666666666667</v>
      </c>
      <c r="AY9" s="358">
        <v>108.60000000000001</v>
      </c>
      <c r="AZ9" s="356">
        <v>107.1</v>
      </c>
      <c r="BA9" s="356">
        <v>110.1</v>
      </c>
      <c r="BB9" s="356">
        <v>104.1</v>
      </c>
      <c r="BC9" s="356">
        <v>107.5</v>
      </c>
    </row>
    <row r="10" spans="1:55" s="58" customFormat="1" x14ac:dyDescent="0.3">
      <c r="A10" s="432"/>
      <c r="B10" s="433"/>
      <c r="C10" s="433" t="s">
        <v>45</v>
      </c>
      <c r="D10" s="434">
        <v>-8.8573959255978732E-3</v>
      </c>
      <c r="E10" s="435">
        <v>-1.5929203539822984E-2</v>
      </c>
      <c r="F10" s="435">
        <v>-3.6283185840707916E-2</v>
      </c>
      <c r="G10" s="435">
        <v>-2.3318385650224163E-2</v>
      </c>
      <c r="H10" s="435">
        <v>-2.6978417266187049E-2</v>
      </c>
      <c r="I10" s="435">
        <v>-3.460514640638869E-2</v>
      </c>
      <c r="J10" s="435">
        <v>-4.6222222222222248E-2</v>
      </c>
      <c r="K10" s="435">
        <v>-4.0250447227191413E-2</v>
      </c>
      <c r="L10" s="435">
        <v>-3.5135135135135186E-2</v>
      </c>
      <c r="M10" s="435">
        <v>-2.465753424657537E-2</v>
      </c>
      <c r="N10" s="435">
        <v>-1.3636363636363636E-2</v>
      </c>
      <c r="O10" s="435">
        <v>-4.6636771300448458E-2</v>
      </c>
      <c r="P10" s="434">
        <v>-2.0359988197108141E-2</v>
      </c>
      <c r="Q10" s="435">
        <v>-2.8324388789504985E-2</v>
      </c>
      <c r="R10" s="435">
        <v>-4.0560691917685639E-2</v>
      </c>
      <c r="S10" s="435">
        <v>-2.839879154078543E-2</v>
      </c>
      <c r="T10" s="359">
        <v>-2.6809651474530828E-2</v>
      </c>
      <c r="U10" s="435">
        <v>-2.8776978417266213E-2</v>
      </c>
      <c r="V10" s="435">
        <v>-9.0909090909090953E-2</v>
      </c>
      <c r="W10" s="435">
        <v>-0.42424242424242425</v>
      </c>
      <c r="X10" s="435">
        <v>-0.45194085027726438</v>
      </c>
      <c r="Y10" s="435">
        <v>-0.32077205882352933</v>
      </c>
      <c r="Z10" s="435">
        <v>-0.18452935694315004</v>
      </c>
      <c r="AA10" s="435">
        <v>-0.16775396085740915</v>
      </c>
      <c r="AB10" s="435">
        <v>-0.14659197012138178</v>
      </c>
      <c r="AC10" s="435">
        <v>-0.13014981273408233</v>
      </c>
      <c r="AD10" s="435">
        <v>-0.17603686635944696</v>
      </c>
      <c r="AE10" s="436">
        <v>-0.13264346190028217</v>
      </c>
      <c r="AF10" s="434">
        <v>-4.8493975903614525E-2</v>
      </c>
      <c r="AG10" s="435">
        <v>-0.39889536667689479</v>
      </c>
      <c r="AH10" s="435">
        <v>-0.16630400994715555</v>
      </c>
      <c r="AI10" s="437">
        <v>-0.14645522388059704</v>
      </c>
      <c r="AJ10" s="359">
        <v>-0.14233241505968777</v>
      </c>
      <c r="AK10" s="435">
        <v>-0.15833333333333327</v>
      </c>
      <c r="AL10" s="435">
        <v>-1.8181818181818153E-2</v>
      </c>
      <c r="AM10" s="435">
        <v>0.59330143540669855</v>
      </c>
      <c r="AN10" s="435">
        <v>0.79426644182124806</v>
      </c>
      <c r="AO10" s="435">
        <v>0.47090663058186732</v>
      </c>
      <c r="AP10" s="435">
        <v>0.19885714285714293</v>
      </c>
      <c r="AQ10" s="435">
        <v>0.19148936170212777</v>
      </c>
      <c r="AR10" s="435">
        <v>0.17614879649890583</v>
      </c>
      <c r="AS10" s="435">
        <v>0.16469321851453173</v>
      </c>
      <c r="AT10" s="435">
        <v>0.21252796420581654</v>
      </c>
      <c r="AU10" s="436">
        <v>0.18438177874186551</v>
      </c>
      <c r="AV10" s="434">
        <v>-0.10889522000633114</v>
      </c>
      <c r="AW10" s="435">
        <v>0.60796324655436451</v>
      </c>
      <c r="AX10" s="435">
        <v>0.18866517524235618</v>
      </c>
      <c r="AY10" s="437">
        <v>0.18688524590163944</v>
      </c>
      <c r="AZ10" s="359">
        <v>0.14668094218415403</v>
      </c>
      <c r="BA10" s="359">
        <v>0.21122112211221108</v>
      </c>
      <c r="BB10" s="359">
        <v>7.0987654320987567E-2</v>
      </c>
      <c r="BC10" s="359">
        <v>7.6076076076076013E-2</v>
      </c>
    </row>
    <row r="11" spans="1:55" x14ac:dyDescent="0.3">
      <c r="A11" s="432" t="s">
        <v>323</v>
      </c>
      <c r="B11" s="433" t="s">
        <v>322</v>
      </c>
      <c r="C11" s="360"/>
      <c r="D11" s="361">
        <v>112.2</v>
      </c>
      <c r="E11" s="362">
        <v>111.5</v>
      </c>
      <c r="F11" s="362">
        <v>111.5</v>
      </c>
      <c r="G11" s="362">
        <v>113.2</v>
      </c>
      <c r="H11" s="362">
        <v>110.7</v>
      </c>
      <c r="I11" s="362">
        <v>111.3</v>
      </c>
      <c r="J11" s="362">
        <v>110.2</v>
      </c>
      <c r="K11" s="362">
        <v>112.2</v>
      </c>
      <c r="L11" s="362">
        <v>111.6</v>
      </c>
      <c r="M11" s="362">
        <v>111</v>
      </c>
      <c r="N11" s="362">
        <v>112</v>
      </c>
      <c r="O11" s="362">
        <v>112.2</v>
      </c>
      <c r="P11" s="361">
        <v>111.73333333333333</v>
      </c>
      <c r="Q11" s="362">
        <v>111.73333333333333</v>
      </c>
      <c r="R11" s="362">
        <v>111.33333333333333</v>
      </c>
      <c r="S11" s="362">
        <v>111.73333333333333</v>
      </c>
      <c r="T11" s="363">
        <v>112.7</v>
      </c>
      <c r="U11" s="362">
        <v>112.9</v>
      </c>
      <c r="V11" s="362">
        <v>106.2</v>
      </c>
      <c r="W11" s="362">
        <v>66.7</v>
      </c>
      <c r="X11" s="362">
        <v>89.5</v>
      </c>
      <c r="Y11" s="362">
        <v>94.1</v>
      </c>
      <c r="Z11" s="362">
        <v>98.4</v>
      </c>
      <c r="AA11" s="362">
        <v>103.5</v>
      </c>
      <c r="AB11" s="362">
        <v>102.3</v>
      </c>
      <c r="AC11" s="362">
        <v>104.3</v>
      </c>
      <c r="AD11" s="362">
        <v>100.3</v>
      </c>
      <c r="AE11" s="364">
        <v>101.8</v>
      </c>
      <c r="AF11" s="361">
        <v>110.60000000000001</v>
      </c>
      <c r="AG11" s="362">
        <v>83.433333333333323</v>
      </c>
      <c r="AH11" s="362">
        <v>101.39999999999999</v>
      </c>
      <c r="AI11" s="365">
        <v>102.13333333333333</v>
      </c>
      <c r="AJ11" s="363">
        <v>100.1</v>
      </c>
      <c r="AK11" s="362">
        <v>100.2</v>
      </c>
      <c r="AL11" s="362">
        <v>104.8</v>
      </c>
      <c r="AM11" s="362">
        <v>105.3</v>
      </c>
      <c r="AN11" s="362">
        <v>108.2</v>
      </c>
      <c r="AO11" s="362">
        <v>108.8</v>
      </c>
      <c r="AP11" s="362">
        <v>108.8</v>
      </c>
      <c r="AQ11" s="362">
        <v>108.2</v>
      </c>
      <c r="AR11" s="362">
        <v>101.3</v>
      </c>
      <c r="AS11" s="362">
        <v>112.4</v>
      </c>
      <c r="AT11" s="362">
        <v>112.9</v>
      </c>
      <c r="AU11" s="364">
        <v>110.8</v>
      </c>
      <c r="AV11" s="361">
        <v>101.7</v>
      </c>
      <c r="AW11" s="362">
        <v>107.43333333333334</v>
      </c>
      <c r="AX11" s="362">
        <v>106.10000000000001</v>
      </c>
      <c r="AY11" s="365">
        <v>112.03333333333335</v>
      </c>
      <c r="AZ11" s="363">
        <v>110.6</v>
      </c>
      <c r="BA11" s="363">
        <v>114.5</v>
      </c>
      <c r="BB11" s="363">
        <v>111.3</v>
      </c>
      <c r="BC11" s="363">
        <v>113.2</v>
      </c>
    </row>
    <row r="12" spans="1:55" x14ac:dyDescent="0.3">
      <c r="A12" s="438"/>
      <c r="B12" s="439"/>
      <c r="C12" s="439" t="s">
        <v>45</v>
      </c>
      <c r="D12" s="440">
        <v>-6.2001771479185371E-3</v>
      </c>
      <c r="E12" s="441">
        <v>-2.2787028921998197E-2</v>
      </c>
      <c r="F12" s="441">
        <v>-1.1524822695035436E-2</v>
      </c>
      <c r="G12" s="441">
        <v>-7.8878177037685505E-3</v>
      </c>
      <c r="H12" s="441">
        <v>-2.6385224274406333E-2</v>
      </c>
      <c r="I12" s="441">
        <v>-2.1108179419525114E-2</v>
      </c>
      <c r="J12" s="441">
        <v>-4.3402777777777776E-2</v>
      </c>
      <c r="K12" s="441">
        <v>8.9928057553956831E-3</v>
      </c>
      <c r="L12" s="441">
        <v>-8.952551477171757E-4</v>
      </c>
      <c r="M12" s="441">
        <v>-2.2026431718061675E-2</v>
      </c>
      <c r="N12" s="441">
        <v>-3.2815198618307402E-2</v>
      </c>
      <c r="O12" s="441">
        <v>-2.4347826086956497E-2</v>
      </c>
      <c r="P12" s="440">
        <v>-1.3537374926427294E-2</v>
      </c>
      <c r="Q12" s="441">
        <v>-1.8448023426061444E-2</v>
      </c>
      <c r="R12" s="441">
        <v>-1.2126589766341386E-2</v>
      </c>
      <c r="S12" s="441">
        <v>-2.6430438571013636E-2</v>
      </c>
      <c r="T12" s="366">
        <v>4.4563279857397506E-3</v>
      </c>
      <c r="U12" s="441">
        <v>1.2556053811659244E-2</v>
      </c>
      <c r="V12" s="441">
        <v>-4.7533632286995489E-2</v>
      </c>
      <c r="W12" s="441">
        <v>-0.41077738515901058</v>
      </c>
      <c r="X12" s="441">
        <v>-0.19150858175248422</v>
      </c>
      <c r="Y12" s="441">
        <v>-0.15453728661275834</v>
      </c>
      <c r="Z12" s="441">
        <v>-0.10707803992740469</v>
      </c>
      <c r="AA12" s="441">
        <v>-7.7540106951871676E-2</v>
      </c>
      <c r="AB12" s="441">
        <v>-8.3333333333333315E-2</v>
      </c>
      <c r="AC12" s="441">
        <v>-6.0360360360360389E-2</v>
      </c>
      <c r="AD12" s="441">
        <v>-0.10446428571428575</v>
      </c>
      <c r="AE12" s="442">
        <v>-9.2691622103386856E-2</v>
      </c>
      <c r="AF12" s="440">
        <v>-1.0143198090692055E-2</v>
      </c>
      <c r="AG12" s="441">
        <v>-0.25328162291169459</v>
      </c>
      <c r="AH12" s="441">
        <v>-8.9221556886227585E-2</v>
      </c>
      <c r="AI12" s="443">
        <v>-8.591885441527454E-2</v>
      </c>
      <c r="AJ12" s="366">
        <v>-0.11180124223602492</v>
      </c>
      <c r="AK12" s="441">
        <v>-0.11248892825509302</v>
      </c>
      <c r="AL12" s="441">
        <v>-1.3182674199623405E-2</v>
      </c>
      <c r="AM12" s="441">
        <v>0.57871064467766109</v>
      </c>
      <c r="AN12" s="441">
        <v>0.20893854748603355</v>
      </c>
      <c r="AO12" s="441">
        <v>0.15621679064824659</v>
      </c>
      <c r="AP12" s="441">
        <v>0.10569105691056901</v>
      </c>
      <c r="AQ12" s="441">
        <v>4.5410628019323697E-2</v>
      </c>
      <c r="AR12" s="441">
        <v>-9.7751710654936461E-3</v>
      </c>
      <c r="AS12" s="441">
        <v>7.7660594439118019E-2</v>
      </c>
      <c r="AT12" s="441">
        <v>0.12562313060817556</v>
      </c>
      <c r="AU12" s="442">
        <v>8.8408644400785857E-2</v>
      </c>
      <c r="AV12" s="440">
        <v>-8.0470162748643811E-2</v>
      </c>
      <c r="AW12" s="441">
        <v>0.28765481422293271</v>
      </c>
      <c r="AX12" s="441">
        <v>4.6351084812623448E-2</v>
      </c>
      <c r="AY12" s="443">
        <v>9.6932114882506734E-2</v>
      </c>
      <c r="AZ12" s="366">
        <v>0.1048951048951049</v>
      </c>
      <c r="BA12" s="366">
        <v>0.1427145708582834</v>
      </c>
      <c r="BB12" s="366">
        <v>6.2022900763358778E-2</v>
      </c>
      <c r="BC12" s="366">
        <v>7.5023741690408416E-2</v>
      </c>
    </row>
    <row r="13" spans="1:55" x14ac:dyDescent="0.3">
      <c r="A13" s="430" t="s">
        <v>324</v>
      </c>
      <c r="B13" s="431" t="s">
        <v>46</v>
      </c>
      <c r="C13" s="367" t="s">
        <v>325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  <c r="AZ13" s="368">
        <v>-9.523368148700001E-2</v>
      </c>
      <c r="BA13" s="368">
        <v>-9.3804765570333334E-2</v>
      </c>
      <c r="BB13" s="368">
        <v>-0.10564422455766666</v>
      </c>
      <c r="BC13" s="368" t="s">
        <v>173</v>
      </c>
    </row>
    <row r="14" spans="1:55" x14ac:dyDescent="0.3">
      <c r="A14" s="372"/>
      <c r="B14" s="439"/>
      <c r="C14" s="439" t="s">
        <v>326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  <c r="AZ14" s="366">
        <v>-8.0100242043000008E-2</v>
      </c>
      <c r="BA14" s="366">
        <v>-0.11347835852799999</v>
      </c>
      <c r="BB14" s="366">
        <v>-0.12335407310200001</v>
      </c>
      <c r="BC14" s="366" t="s">
        <v>173</v>
      </c>
    </row>
    <row r="15" spans="1:55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121.94</v>
      </c>
      <c r="AT15" s="362">
        <v>126.68</v>
      </c>
      <c r="AU15" s="364">
        <v>119.01</v>
      </c>
      <c r="AV15" s="361">
        <v>107.32666666666667</v>
      </c>
      <c r="AW15" s="362">
        <v>113.75999999999999</v>
      </c>
      <c r="AX15" s="362">
        <v>113.81333333333333</v>
      </c>
      <c r="AY15" s="365">
        <v>122.54333333333334</v>
      </c>
      <c r="AZ15" s="363">
        <v>120.5</v>
      </c>
      <c r="BA15" s="363">
        <v>124.46</v>
      </c>
      <c r="BB15" s="363">
        <v>149.65</v>
      </c>
      <c r="BC15" s="363" t="s">
        <v>173</v>
      </c>
    </row>
    <row r="16" spans="1:55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0.11503291880029252</v>
      </c>
      <c r="AT16" s="435">
        <v>0.17014594494734908</v>
      </c>
      <c r="AU16" s="436">
        <v>0.18100625186067304</v>
      </c>
      <c r="AV16" s="434">
        <v>1.0545477371163185E-2</v>
      </c>
      <c r="AW16" s="435">
        <v>0.35283624687834469</v>
      </c>
      <c r="AX16" s="435">
        <v>0.12430438934439719</v>
      </c>
      <c r="AY16" s="437">
        <v>0.15465309840133179</v>
      </c>
      <c r="AZ16" s="359">
        <v>0.18299626938935787</v>
      </c>
      <c r="BA16" s="359">
        <v>0.22996343512204759</v>
      </c>
      <c r="BB16" s="359">
        <v>0.25830320356512232</v>
      </c>
      <c r="BC16" s="359" t="s">
        <v>173</v>
      </c>
    </row>
    <row r="17" spans="1:55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  <c r="AZ17" s="359"/>
      <c r="BA17" s="359"/>
      <c r="BB17" s="359"/>
      <c r="BC17" s="359"/>
    </row>
    <row r="18" spans="1:55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105.58</v>
      </c>
      <c r="AT18" s="362">
        <v>106.59</v>
      </c>
      <c r="AU18" s="364">
        <v>106.63</v>
      </c>
      <c r="AV18" s="361">
        <v>103.55333333333334</v>
      </c>
      <c r="AW18" s="362">
        <v>104.19333333333334</v>
      </c>
      <c r="AX18" s="362">
        <v>105.51666666666667</v>
      </c>
      <c r="AY18" s="365">
        <v>106.26666666666667</v>
      </c>
      <c r="AZ18" s="363">
        <v>105.93</v>
      </c>
      <c r="BA18" s="363">
        <v>106.31</v>
      </c>
      <c r="BB18" s="363">
        <v>107.16</v>
      </c>
      <c r="BC18" s="363" t="s">
        <v>173</v>
      </c>
    </row>
    <row r="19" spans="1:55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1.528993172420428E-2</v>
      </c>
      <c r="AT19" s="435">
        <v>1.990240168404938E-2</v>
      </c>
      <c r="AU19" s="436">
        <v>2.1849544801149961E-2</v>
      </c>
      <c r="AV19" s="434">
        <v>-2.4400967245548372E-2</v>
      </c>
      <c r="AW19" s="435">
        <v>3.0484869877740631E-3</v>
      </c>
      <c r="AX19" s="435">
        <v>8.7956913859589154E-3</v>
      </c>
      <c r="AY19" s="437">
        <v>1.9018699057055968E-2</v>
      </c>
      <c r="AZ19" s="359">
        <v>2.377500724847792E-2</v>
      </c>
      <c r="BA19" s="359">
        <v>2.7646205896568288E-2</v>
      </c>
      <c r="BB19" s="359">
        <v>3.2967032967033134E-2</v>
      </c>
      <c r="BC19" s="359" t="s">
        <v>173</v>
      </c>
    </row>
    <row r="20" spans="1:55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102.5</v>
      </c>
      <c r="AT20" s="362">
        <v>103.34</v>
      </c>
      <c r="AU20" s="364">
        <v>103.82</v>
      </c>
      <c r="AV20" s="361">
        <v>100.23666666666668</v>
      </c>
      <c r="AW20" s="362">
        <v>100.58999999999999</v>
      </c>
      <c r="AX20" s="362">
        <v>102.10666666666667</v>
      </c>
      <c r="AY20" s="365">
        <v>103.21999999999998</v>
      </c>
      <c r="AZ20" s="363">
        <v>102.59</v>
      </c>
      <c r="BA20" s="363">
        <v>103.17</v>
      </c>
      <c r="BB20" s="363">
        <v>103.99</v>
      </c>
      <c r="BC20" s="363" t="s">
        <v>173</v>
      </c>
    </row>
    <row r="21" spans="1:55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9.9517193812199874E-3</v>
      </c>
      <c r="AT21" s="435">
        <v>1.512770137524555E-2</v>
      </c>
      <c r="AU21" s="436">
        <v>1.9442262372348723E-2</v>
      </c>
      <c r="AV21" s="434">
        <v>-3.587688361654353E-2</v>
      </c>
      <c r="AW21" s="435">
        <v>-8.7050785099535583E-3</v>
      </c>
      <c r="AX21" s="435">
        <v>-2.4749251009508625E-3</v>
      </c>
      <c r="AY21" s="437">
        <v>1.4846131157211591E-2</v>
      </c>
      <c r="AZ21" s="359">
        <v>2.3137528672584153E-2</v>
      </c>
      <c r="BA21" s="359">
        <v>3.0772304925567085E-2</v>
      </c>
      <c r="BB21" s="359">
        <v>3.6273044344793136E-2</v>
      </c>
      <c r="BC21" s="359" t="s">
        <v>173</v>
      </c>
    </row>
    <row r="22" spans="1:55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109.29</v>
      </c>
      <c r="AT22" s="362">
        <v>110.36</v>
      </c>
      <c r="AU22" s="364">
        <v>110.22</v>
      </c>
      <c r="AV22" s="361">
        <v>106.95</v>
      </c>
      <c r="AW22" s="362">
        <v>108.30000000000001</v>
      </c>
      <c r="AX22" s="362">
        <v>109.3</v>
      </c>
      <c r="AY22" s="365">
        <v>109.95666666666666</v>
      </c>
      <c r="AZ22" s="363">
        <v>109.97</v>
      </c>
      <c r="BA22" s="363">
        <v>110.18</v>
      </c>
      <c r="BB22" s="363">
        <v>111.16</v>
      </c>
      <c r="BC22" s="363" t="s">
        <v>173</v>
      </c>
    </row>
    <row r="23" spans="1:55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2.5042205965109615E-2</v>
      </c>
      <c r="AT23" s="435">
        <v>2.8709917971662974E-2</v>
      </c>
      <c r="AU23" s="436">
        <v>2.7979854504756502E-2</v>
      </c>
      <c r="AV23" s="434">
        <v>-1.7334844262043944E-2</v>
      </c>
      <c r="AW23" s="435">
        <v>1.4678326046221074E-2</v>
      </c>
      <c r="AX23" s="435">
        <v>2.2291504286827676E-2</v>
      </c>
      <c r="AY23" s="437">
        <v>2.7248380667663087E-2</v>
      </c>
      <c r="AZ23" s="359">
        <v>3.1323267373159637E-2</v>
      </c>
      <c r="BA23" s="359">
        <v>3.1454783748361879E-2</v>
      </c>
      <c r="BB23" s="359">
        <v>3.5009310986964408E-2</v>
      </c>
      <c r="BC23" s="359" t="s">
        <v>173</v>
      </c>
    </row>
    <row r="24" spans="1:55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108.63</v>
      </c>
      <c r="AT24" s="362">
        <v>110.19</v>
      </c>
      <c r="AU24" s="364">
        <v>109.29</v>
      </c>
      <c r="AV24" s="361">
        <v>107.64333333333332</v>
      </c>
      <c r="AW24" s="362">
        <v>107.79333333333334</v>
      </c>
      <c r="AX24" s="362">
        <v>109.38333333333333</v>
      </c>
      <c r="AY24" s="365">
        <v>109.37</v>
      </c>
      <c r="AZ24" s="363">
        <v>109.26</v>
      </c>
      <c r="BA24" s="363">
        <v>109.52</v>
      </c>
      <c r="BB24" s="363">
        <v>110.34</v>
      </c>
      <c r="BC24" s="363" t="s">
        <v>173</v>
      </c>
    </row>
    <row r="25" spans="1:55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1.4949079697281036E-2</v>
      </c>
      <c r="AT25" s="435">
        <v>2.0466753102426339E-2</v>
      </c>
      <c r="AU25" s="436">
        <v>1.9876819708846652E-2</v>
      </c>
      <c r="AV25" s="434">
        <v>-9.0828193562246043E-3</v>
      </c>
      <c r="AW25" s="435">
        <v>1.4207307511368896E-2</v>
      </c>
      <c r="AX25" s="435">
        <v>1.6542238468448812E-2</v>
      </c>
      <c r="AY25" s="437">
        <v>1.8437470900456453E-2</v>
      </c>
      <c r="AZ25" s="359">
        <v>1.5144476447087385E-2</v>
      </c>
      <c r="BA25" s="359">
        <v>1.6898792943361086E-2</v>
      </c>
      <c r="BB25" s="359">
        <v>2.5464684014870044E-2</v>
      </c>
      <c r="BC25" s="359" t="s">
        <v>173</v>
      </c>
    </row>
    <row r="26" spans="1:55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99.57</v>
      </c>
      <c r="AT26" s="362">
        <v>99.63</v>
      </c>
      <c r="AU26" s="364">
        <v>99.59</v>
      </c>
      <c r="AV26" s="361">
        <v>99.216666666666683</v>
      </c>
      <c r="AW26" s="362">
        <v>99.64</v>
      </c>
      <c r="AX26" s="362">
        <v>99.759999999999991</v>
      </c>
      <c r="AY26" s="365">
        <v>99.59666666666665</v>
      </c>
      <c r="AZ26" s="363">
        <v>99.33</v>
      </c>
      <c r="BA26" s="363">
        <v>98.78</v>
      </c>
      <c r="BB26" s="363">
        <v>98.85</v>
      </c>
      <c r="BC26" s="363" t="s">
        <v>173</v>
      </c>
    </row>
    <row r="27" spans="1:55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-5.6920311563811764E-3</v>
      </c>
      <c r="AT27" s="441">
        <v>-7.1748878923766314E-3</v>
      </c>
      <c r="AU27" s="442">
        <v>3.0132583366821564E-4</v>
      </c>
      <c r="AV27" s="440">
        <v>-1.107456876300274E-3</v>
      </c>
      <c r="AW27" s="441">
        <v>1.4405842741800148E-3</v>
      </c>
      <c r="AX27" s="441">
        <v>-1.9675192583453417E-3</v>
      </c>
      <c r="AY27" s="443">
        <v>-4.1993001166473849E-3</v>
      </c>
      <c r="AZ27" s="366">
        <v>-2.1097046413503049E-3</v>
      </c>
      <c r="BA27" s="366">
        <v>-3.5307172399879506E-3</v>
      </c>
      <c r="BB27" s="366">
        <v>-1.3133966457871793E-3</v>
      </c>
      <c r="BC27" s="366" t="s">
        <v>173</v>
      </c>
    </row>
    <row r="28" spans="1:55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86.13</v>
      </c>
      <c r="AK28" s="377">
        <v>82.37</v>
      </c>
      <c r="AL28" s="377">
        <v>101.5</v>
      </c>
      <c r="AM28" s="377">
        <v>102.07</v>
      </c>
      <c r="AN28" s="377">
        <v>107.9</v>
      </c>
      <c r="AO28" s="377">
        <v>113.73</v>
      </c>
      <c r="AP28" s="377">
        <v>115.82</v>
      </c>
      <c r="AQ28" s="377">
        <v>111.73</v>
      </c>
      <c r="AR28" s="377">
        <v>117.82</v>
      </c>
      <c r="AS28" s="377">
        <v>119.39</v>
      </c>
      <c r="AT28" s="377">
        <v>123.45</v>
      </c>
      <c r="AU28" s="379">
        <v>126.47</v>
      </c>
      <c r="AV28" s="376">
        <v>90</v>
      </c>
      <c r="AW28" s="377">
        <v>107.89999999999999</v>
      </c>
      <c r="AX28" s="377">
        <v>115.12333333333333</v>
      </c>
      <c r="AY28" s="380">
        <v>123.10333333333334</v>
      </c>
      <c r="AZ28" s="378">
        <v>107</v>
      </c>
      <c r="BA28" s="378">
        <v>109.73</v>
      </c>
      <c r="BB28" s="378">
        <v>131.35</v>
      </c>
      <c r="BC28" s="378" t="s">
        <v>173</v>
      </c>
    </row>
    <row r="29" spans="1:55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-0.19617358842743826</v>
      </c>
      <c r="AK29" s="441">
        <v>-0.20184108527131783</v>
      </c>
      <c r="AL29" s="441">
        <v>3.3499643620812661E-2</v>
      </c>
      <c r="AM29" s="441">
        <v>0.46399885255306939</v>
      </c>
      <c r="AN29" s="441">
        <v>0.35399673735725939</v>
      </c>
      <c r="AO29" s="441">
        <v>0.20221987315010595</v>
      </c>
      <c r="AP29" s="441">
        <v>8.1520216640209073E-2</v>
      </c>
      <c r="AQ29" s="441">
        <v>0.12790228144558852</v>
      </c>
      <c r="AR29" s="441">
        <v>0.12563294162606284</v>
      </c>
      <c r="AS29" s="441">
        <v>0.12462321024868132</v>
      </c>
      <c r="AT29" s="441">
        <v>0.21601654846335691</v>
      </c>
      <c r="AU29" s="442">
        <v>0.16272869357359568</v>
      </c>
      <c r="AV29" s="440">
        <v>-0.12496759139227384</v>
      </c>
      <c r="AW29" s="441">
        <v>0.32658497602557274</v>
      </c>
      <c r="AX29" s="441">
        <v>0.11115758316710635</v>
      </c>
      <c r="AY29" s="443">
        <v>0.16704060673092119</v>
      </c>
      <c r="AZ29" s="366">
        <v>0.24230813885986308</v>
      </c>
      <c r="BA29" s="366">
        <v>0.33215976690542676</v>
      </c>
      <c r="BB29" s="366">
        <v>0.29408866995073879</v>
      </c>
      <c r="BC29" s="366" t="s">
        <v>173</v>
      </c>
    </row>
    <row r="30" spans="1:55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  <c r="AZ30" s="359"/>
      <c r="BA30" s="359"/>
      <c r="BB30" s="359"/>
      <c r="BC30" s="359"/>
    </row>
    <row r="31" spans="1:55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99.04</v>
      </c>
      <c r="AK31" s="362">
        <v>91.7</v>
      </c>
      <c r="AL31" s="362">
        <v>109.11</v>
      </c>
      <c r="AM31" s="362">
        <v>109.96</v>
      </c>
      <c r="AN31" s="362">
        <v>119.36</v>
      </c>
      <c r="AO31" s="362">
        <v>117.39</v>
      </c>
      <c r="AP31" s="362">
        <v>127.48</v>
      </c>
      <c r="AQ31" s="362">
        <v>128.25</v>
      </c>
      <c r="AR31" s="362">
        <v>121.04</v>
      </c>
      <c r="AS31" s="362">
        <v>125.22</v>
      </c>
      <c r="AT31" s="362">
        <v>130.09</v>
      </c>
      <c r="AU31" s="364">
        <v>151.86000000000001</v>
      </c>
      <c r="AV31" s="361">
        <v>99.95</v>
      </c>
      <c r="AW31" s="362">
        <v>115.57</v>
      </c>
      <c r="AX31" s="362">
        <v>125.59000000000002</v>
      </c>
      <c r="AY31" s="365">
        <v>135.72333333333333</v>
      </c>
      <c r="AZ31" s="363">
        <v>114.3</v>
      </c>
      <c r="BA31" s="363">
        <v>112.3</v>
      </c>
      <c r="BB31" s="363">
        <v>129.61000000000001</v>
      </c>
      <c r="BC31" s="363" t="s">
        <v>173</v>
      </c>
    </row>
    <row r="32" spans="1:55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-0.10541053202059431</v>
      </c>
      <c r="AK32" s="435">
        <v>-0.14242962685869259</v>
      </c>
      <c r="AL32" s="435">
        <v>3.4119988626670338E-2</v>
      </c>
      <c r="AM32" s="435">
        <v>0.28502980016360879</v>
      </c>
      <c r="AN32" s="435">
        <v>0.19719157472417237</v>
      </c>
      <c r="AO32" s="435">
        <v>0.10225352112676063</v>
      </c>
      <c r="AP32" s="435">
        <v>5.915586573612501E-2</v>
      </c>
      <c r="AQ32" s="435">
        <v>6.9373801384140704E-2</v>
      </c>
      <c r="AR32" s="435">
        <v>6.3059898120498878E-2</v>
      </c>
      <c r="AS32" s="435">
        <v>8.2188229193673981E-2</v>
      </c>
      <c r="AT32" s="435">
        <v>0.15748732093602641</v>
      </c>
      <c r="AU32" s="436">
        <v>0.1145688073394497</v>
      </c>
      <c r="AV32" s="434">
        <v>-7.2102738666253927E-2</v>
      </c>
      <c r="AW32" s="435">
        <v>0.18829900263906502</v>
      </c>
      <c r="AX32" s="435">
        <v>6.3871240999576501E-2</v>
      </c>
      <c r="AY32" s="437">
        <v>0.11752435844654859</v>
      </c>
      <c r="AZ32" s="359">
        <v>0.15407915993537941</v>
      </c>
      <c r="BA32" s="359">
        <v>0.22464558342420943</v>
      </c>
      <c r="BB32" s="359">
        <v>0.18788378700394121</v>
      </c>
      <c r="BC32" s="359" t="s">
        <v>173</v>
      </c>
    </row>
    <row r="33" spans="1:55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111.16</v>
      </c>
      <c r="AK33" s="362">
        <v>106.27</v>
      </c>
      <c r="AL33" s="362">
        <v>123.25</v>
      </c>
      <c r="AM33" s="362">
        <v>118.17</v>
      </c>
      <c r="AN33" s="362">
        <v>120.92</v>
      </c>
      <c r="AO33" s="362">
        <v>120.26</v>
      </c>
      <c r="AP33" s="362">
        <v>132.6</v>
      </c>
      <c r="AQ33" s="362">
        <v>137.34</v>
      </c>
      <c r="AR33" s="362">
        <v>123.82</v>
      </c>
      <c r="AS33" s="362">
        <v>128.85</v>
      </c>
      <c r="AT33" s="362">
        <v>126.56</v>
      </c>
      <c r="AU33" s="364">
        <v>156.53</v>
      </c>
      <c r="AV33" s="361">
        <v>113.56</v>
      </c>
      <c r="AW33" s="362">
        <v>119.78333333333335</v>
      </c>
      <c r="AX33" s="362">
        <v>131.25333333333333</v>
      </c>
      <c r="AY33" s="365">
        <v>137.31333333333333</v>
      </c>
      <c r="AZ33" s="363">
        <v>116.86</v>
      </c>
      <c r="BA33" s="363">
        <v>112.18</v>
      </c>
      <c r="BB33" s="363">
        <v>130.41</v>
      </c>
      <c r="BC33" s="363" t="s">
        <v>173</v>
      </c>
    </row>
    <row r="34" spans="1:55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2.4705014749262517E-2</v>
      </c>
      <c r="AK34" s="435">
        <v>-1.7746556983085356E-2</v>
      </c>
      <c r="AL34" s="435">
        <v>1.2819459281781605E-2</v>
      </c>
      <c r="AM34" s="435">
        <v>0.10646067415730329</v>
      </c>
      <c r="AN34" s="435">
        <v>3.1564579423306614E-2</v>
      </c>
      <c r="AO34" s="435">
        <v>7.040498442367607E-2</v>
      </c>
      <c r="AP34" s="435">
        <v>6.0291060291060176E-2</v>
      </c>
      <c r="AQ34" s="435">
        <v>5.5162876459741883E-2</v>
      </c>
      <c r="AR34" s="435">
        <v>5.1014345131992232E-2</v>
      </c>
      <c r="AS34" s="435">
        <v>6.2154809990932168E-2</v>
      </c>
      <c r="AT34" s="435">
        <v>9.7087378640776614E-2</v>
      </c>
      <c r="AU34" s="436">
        <v>9.7993827160493929E-2</v>
      </c>
      <c r="AV34" s="434">
        <v>6.8566024352759748E-3</v>
      </c>
      <c r="AW34" s="435">
        <v>6.8317626423283984E-2</v>
      </c>
      <c r="AX34" s="435">
        <v>5.5571937913840803E-2</v>
      </c>
      <c r="AY34" s="437">
        <v>8.6253724652585406E-2</v>
      </c>
      <c r="AZ34" s="359">
        <v>5.1277437927311952E-2</v>
      </c>
      <c r="BA34" s="359">
        <v>5.5613061070857416E-2</v>
      </c>
      <c r="BB34" s="359">
        <v>5.809330628803238E-2</v>
      </c>
      <c r="BC34" s="359" t="s">
        <v>173</v>
      </c>
    </row>
    <row r="35" spans="1:55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89.2</v>
      </c>
      <c r="AK35" s="362">
        <v>79.86</v>
      </c>
      <c r="AL35" s="362">
        <v>97.61</v>
      </c>
      <c r="AM35" s="362">
        <v>103.29</v>
      </c>
      <c r="AN35" s="362">
        <v>118.08</v>
      </c>
      <c r="AO35" s="362">
        <v>115.05</v>
      </c>
      <c r="AP35" s="362">
        <v>123.32</v>
      </c>
      <c r="AQ35" s="362">
        <v>120.87</v>
      </c>
      <c r="AR35" s="362">
        <v>118.79</v>
      </c>
      <c r="AS35" s="362">
        <v>122.26</v>
      </c>
      <c r="AT35" s="362">
        <v>132.96</v>
      </c>
      <c r="AU35" s="364">
        <v>148.06</v>
      </c>
      <c r="AV35" s="361">
        <v>88.89</v>
      </c>
      <c r="AW35" s="362">
        <v>112.14</v>
      </c>
      <c r="AX35" s="362">
        <v>120.99333333333334</v>
      </c>
      <c r="AY35" s="365">
        <v>134.42666666666668</v>
      </c>
      <c r="AZ35" s="363">
        <v>112.22</v>
      </c>
      <c r="BA35" s="363">
        <v>112.4</v>
      </c>
      <c r="BB35" s="363">
        <v>128.96</v>
      </c>
      <c r="BC35" s="363" t="s">
        <v>173</v>
      </c>
    </row>
    <row r="36" spans="1:55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-0.20725204408105227</v>
      </c>
      <c r="AK36" s="435">
        <v>-0.24596355396091013</v>
      </c>
      <c r="AL36" s="435">
        <v>5.6728375013532568E-2</v>
      </c>
      <c r="AM36" s="435">
        <v>0.51185597189695586</v>
      </c>
      <c r="AN36" s="435">
        <v>0.38153738153738148</v>
      </c>
      <c r="AO36" s="435">
        <v>0.13082366817377619</v>
      </c>
      <c r="AP36" s="435">
        <v>5.8268257101175606E-2</v>
      </c>
      <c r="AQ36" s="435">
        <v>8.2870453323777155E-2</v>
      </c>
      <c r="AR36" s="435">
        <v>7.3662328271872746E-2</v>
      </c>
      <c r="AS36" s="435">
        <v>9.995501574448952E-2</v>
      </c>
      <c r="AT36" s="435">
        <v>0.20894708128750694</v>
      </c>
      <c r="AU36" s="436">
        <v>0.12919463087248317</v>
      </c>
      <c r="AV36" s="434">
        <v>-0.14198841698841705</v>
      </c>
      <c r="AW36" s="435">
        <v>0.3165577427307949</v>
      </c>
      <c r="AX36" s="435">
        <v>7.1401162962307016E-2</v>
      </c>
      <c r="AY36" s="437">
        <v>0.1448687012065295</v>
      </c>
      <c r="AZ36" s="359">
        <v>0.2580717488789237</v>
      </c>
      <c r="BA36" s="359">
        <v>0.40746306035562241</v>
      </c>
      <c r="BB36" s="366">
        <v>0.32117610900522492</v>
      </c>
      <c r="BC36" s="366" t="s">
        <v>173</v>
      </c>
    </row>
    <row r="37" spans="1:55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  <c r="AZ37" s="368"/>
      <c r="BA37" s="368"/>
      <c r="BB37" s="368"/>
      <c r="BC37" s="368"/>
    </row>
    <row r="38" spans="1:55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2310.8479999999981</v>
      </c>
      <c r="AU38" s="452">
        <v>1457.1970000000001</v>
      </c>
      <c r="AV38" s="450">
        <v>595.12699999999995</v>
      </c>
      <c r="AW38" s="451">
        <v>2482.2780000000002</v>
      </c>
      <c r="AX38" s="451">
        <v>2747.134</v>
      </c>
      <c r="AY38" s="453">
        <v>2444.5203333333325</v>
      </c>
      <c r="AZ38" s="381">
        <v>-17514.922999999999</v>
      </c>
      <c r="BA38" s="381">
        <v>1774.6420000000001</v>
      </c>
      <c r="BB38" s="381">
        <v>2715.3430000000003</v>
      </c>
      <c r="BC38" s="381" t="s">
        <v>173</v>
      </c>
    </row>
    <row r="39" spans="1:55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4.8851267894025101</v>
      </c>
      <c r="AU39" s="436">
        <v>2.9269714396589306</v>
      </c>
      <c r="AV39" s="434">
        <v>-0.90126437582538632</v>
      </c>
      <c r="AW39" s="435">
        <v>9.7102305332510337</v>
      </c>
      <c r="AX39" s="435">
        <v>-0.32276801066951977</v>
      </c>
      <c r="AY39" s="437">
        <v>0.29749681710321296</v>
      </c>
      <c r="AZ39" s="359">
        <v>-63.921838626239399</v>
      </c>
      <c r="BA39" s="359">
        <v>11.681630436336093</v>
      </c>
      <c r="BB39" s="359">
        <v>14.355756125974818</v>
      </c>
      <c r="BC39" s="359" t="s">
        <v>173</v>
      </c>
    </row>
    <row r="40" spans="1:55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1251.1829999999973</v>
      </c>
      <c r="AU40" s="452">
        <v>1113.7400000000016</v>
      </c>
      <c r="AV40" s="450">
        <v>1196.6089999999999</v>
      </c>
      <c r="AW40" s="451">
        <v>3897.0970000000002</v>
      </c>
      <c r="AX40" s="451">
        <v>3143.8383333333331</v>
      </c>
      <c r="AY40" s="453">
        <v>1423.7063333333335</v>
      </c>
      <c r="AZ40" s="381">
        <v>851.42399999999998</v>
      </c>
      <c r="BA40" s="381">
        <v>1145.829</v>
      </c>
      <c r="BB40" s="381">
        <v>1307.9840000000002</v>
      </c>
      <c r="BC40" s="381" t="s">
        <v>173</v>
      </c>
    </row>
    <row r="41" spans="1:55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1.3723651353150057</v>
      </c>
      <c r="AU41" s="436">
        <v>0.9126304292573687</v>
      </c>
      <c r="AV41" s="434">
        <v>-0.5906643017553822</v>
      </c>
      <c r="AW41" s="435">
        <v>2.2636269994137836</v>
      </c>
      <c r="AX41" s="435">
        <v>-0.56284243047449012</v>
      </c>
      <c r="AY41" s="437">
        <v>-0.37820430231036295</v>
      </c>
      <c r="AZ41" s="359">
        <v>1.0296355626752103</v>
      </c>
      <c r="BA41" s="359">
        <v>2.4887648660004746</v>
      </c>
      <c r="BB41" s="359">
        <v>1.915188809817264</v>
      </c>
      <c r="BC41" s="359" t="s">
        <v>173</v>
      </c>
    </row>
    <row r="42" spans="1:55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211239.6540000001</v>
      </c>
      <c r="AU42" s="452">
        <v>152964.12099999981</v>
      </c>
      <c r="AV42" s="450">
        <v>77603.098999999987</v>
      </c>
      <c r="AW42" s="451">
        <v>382957.49900000001</v>
      </c>
      <c r="AX42" s="451">
        <v>390276.71800000005</v>
      </c>
      <c r="AY42" s="453">
        <v>233078.40766666667</v>
      </c>
      <c r="AZ42" s="381">
        <v>106775.012</v>
      </c>
      <c r="BA42" s="381">
        <v>153268.53400000004</v>
      </c>
      <c r="BB42" s="381">
        <v>233861.03999999998</v>
      </c>
      <c r="BC42" s="381" t="s">
        <v>173</v>
      </c>
    </row>
    <row r="43" spans="1:55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3.5495574124545834</v>
      </c>
      <c r="AU43" s="442">
        <v>1.8674217940492679</v>
      </c>
      <c r="AV43" s="440">
        <v>-0.83403473775564096</v>
      </c>
      <c r="AW43" s="441">
        <v>4.7031570328586687</v>
      </c>
      <c r="AX43" s="441">
        <v>-0.43239572311438318</v>
      </c>
      <c r="AY43" s="443">
        <v>4.3503083242569643E-2</v>
      </c>
      <c r="AZ43" s="366">
        <v>2.2685733541399578</v>
      </c>
      <c r="BA43" s="366">
        <v>7.2599984823919756</v>
      </c>
      <c r="BB43" s="366">
        <v>7.8649468912968885</v>
      </c>
      <c r="BC43" s="366" t="s">
        <v>173</v>
      </c>
    </row>
    <row r="44" spans="1:55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  <c r="AZ44" s="368"/>
      <c r="BA44" s="368"/>
      <c r="BB44" s="368"/>
      <c r="BC44" s="368"/>
    </row>
    <row r="45" spans="1:55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  <c r="AZ45" s="363">
        <v>106.999</v>
      </c>
      <c r="BA45" s="363">
        <v>107.39</v>
      </c>
      <c r="BB45" s="363">
        <v>110.089</v>
      </c>
      <c r="BC45" s="363">
        <v>112.512</v>
      </c>
    </row>
    <row r="46" spans="1:55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  <c r="AZ46" s="385">
        <v>3.3397398132140953E-2</v>
      </c>
      <c r="BA46" s="385">
        <v>4.1943590091882046E-2</v>
      </c>
      <c r="BB46" s="385">
        <v>5.3311901413167391E-2</v>
      </c>
      <c r="BC46" s="385">
        <v>7.204314394336421E-2</v>
      </c>
    </row>
    <row r="47" spans="1:55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  <c r="AZ47" s="363">
        <v>110.69799999999999</v>
      </c>
      <c r="BA47" s="363">
        <v>111.55</v>
      </c>
      <c r="BB47" s="363">
        <v>114.429</v>
      </c>
      <c r="BC47" s="363">
        <v>118.438</v>
      </c>
    </row>
    <row r="48" spans="1:55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  <c r="AZ48" s="385">
        <v>3.7119622245540287E-2</v>
      </c>
      <c r="BA48" s="385">
        <v>4.6680741262021999E-2</v>
      </c>
      <c r="BB48" s="385">
        <v>7.2396536212325766E-2</v>
      </c>
      <c r="BC48" s="385">
        <v>0.10253856250523639</v>
      </c>
    </row>
    <row r="49" spans="1:55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  <c r="AZ49" s="363">
        <v>126.90300000000001</v>
      </c>
      <c r="BA49" s="363">
        <v>123.295</v>
      </c>
      <c r="BB49" s="363">
        <v>127.331</v>
      </c>
      <c r="BC49" s="363">
        <v>125.29900000000001</v>
      </c>
    </row>
    <row r="50" spans="1:55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  <c r="AZ50" s="385">
        <v>1.1147055073941915E-2</v>
      </c>
      <c r="BA50" s="385">
        <v>1.2897925652084722E-2</v>
      </c>
      <c r="BB50" s="385">
        <v>2.5886656246475185E-2</v>
      </c>
      <c r="BC50" s="385">
        <v>5.9328837508027732E-3</v>
      </c>
    </row>
    <row r="51" spans="1:55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  <c r="AZ51" s="363">
        <v>74.156000000000006</v>
      </c>
      <c r="BA51" s="363">
        <v>69.905000000000001</v>
      </c>
      <c r="BB51" s="363">
        <v>85.67</v>
      </c>
      <c r="BC51" s="363">
        <v>86.298000000000002</v>
      </c>
    </row>
    <row r="52" spans="1:55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  <c r="AZ52" s="385">
        <v>2.3801634636624838E-2</v>
      </c>
      <c r="BA52" s="385">
        <v>3.2356676610449997E-2</v>
      </c>
      <c r="BB52" s="385">
        <v>6.073489219558326E-4</v>
      </c>
      <c r="BC52" s="385">
        <v>-7.2473771397018535E-3</v>
      </c>
    </row>
    <row r="53" spans="1:55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  <c r="AZ53" s="363">
        <v>113.85</v>
      </c>
      <c r="BA53" s="363">
        <v>114.22199999999999</v>
      </c>
      <c r="BB53" s="363">
        <v>114.892</v>
      </c>
      <c r="BC53" s="363">
        <v>120.249</v>
      </c>
    </row>
    <row r="54" spans="1:55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  <c r="AZ54" s="385">
        <v>4.5128242789211723E-2</v>
      </c>
      <c r="BA54" s="385">
        <v>5.0539424429994428E-2</v>
      </c>
      <c r="BB54" s="385">
        <v>5.3571756075194939E-2</v>
      </c>
      <c r="BC54" s="385">
        <v>0.10185736669934854</v>
      </c>
    </row>
    <row r="55" spans="1:55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  <c r="AZ55" s="363">
        <v>101.48399999999999</v>
      </c>
      <c r="BA55" s="363">
        <v>102.87</v>
      </c>
      <c r="BB55" s="363">
        <v>103.52</v>
      </c>
      <c r="BC55" s="363">
        <v>104.935</v>
      </c>
    </row>
    <row r="56" spans="1:55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  <c r="AZ56" s="385">
        <v>3.8380076330410302E-2</v>
      </c>
      <c r="BA56" s="385">
        <v>4.6969619866673612E-2</v>
      </c>
      <c r="BB56" s="385">
        <v>5.5637134932289029E-2</v>
      </c>
      <c r="BC56" s="385">
        <v>6.882397278412683E-2</v>
      </c>
    </row>
    <row r="57" spans="1:55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  <c r="AZ57" s="363">
        <v>108.43300000000001</v>
      </c>
      <c r="BA57" s="363">
        <v>108.386</v>
      </c>
      <c r="BB57" s="363">
        <v>108.685</v>
      </c>
      <c r="BC57" s="363">
        <v>109.077</v>
      </c>
    </row>
    <row r="58" spans="1:55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  <c r="AZ58" s="385">
        <v>8.8104497329885584E-3</v>
      </c>
      <c r="BA58" s="385">
        <v>8.9176006255351579E-3</v>
      </c>
      <c r="BB58" s="385">
        <v>1.124902303770142E-2</v>
      </c>
      <c r="BC58" s="385">
        <v>1.3792718857174719E-2</v>
      </c>
    </row>
    <row r="59" spans="1:55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  <c r="AZ59" s="363">
        <v>107.833</v>
      </c>
      <c r="BA59" s="363">
        <v>109.682</v>
      </c>
      <c r="BB59" s="363">
        <v>113.61199999999999</v>
      </c>
      <c r="BC59" s="363">
        <v>116.285</v>
      </c>
    </row>
    <row r="60" spans="1:55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  <c r="AZ60" s="385">
        <v>6.2404555709908466E-2</v>
      </c>
      <c r="BA60" s="385">
        <v>8.4961372201833849E-2</v>
      </c>
      <c r="BB60" s="385">
        <v>0.11002335101757681</v>
      </c>
      <c r="BC60" s="385">
        <v>0.13090201799173357</v>
      </c>
    </row>
    <row r="61" spans="1:55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  <c r="AZ61" s="363">
        <v>108.944</v>
      </c>
      <c r="BA61" s="363">
        <v>108.702</v>
      </c>
      <c r="BB61" s="363">
        <v>108.828</v>
      </c>
      <c r="BC61" s="363">
        <v>110.286</v>
      </c>
    </row>
    <row r="62" spans="1:55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  <c r="AZ62" s="385">
        <v>2.6398598104426158E-2</v>
      </c>
      <c r="BA62" s="385">
        <v>1.4020653177734915E-2</v>
      </c>
      <c r="BB62" s="385">
        <v>1.837849977541552E-2</v>
      </c>
      <c r="BC62" s="385">
        <v>3.1751674587434026E-2</v>
      </c>
    </row>
    <row r="63" spans="1:55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  <c r="AZ63" s="363">
        <v>102.009</v>
      </c>
      <c r="BA63" s="363">
        <v>102.248</v>
      </c>
      <c r="BB63" s="363">
        <v>102.08</v>
      </c>
      <c r="BC63" s="363">
        <v>103.58799999999999</v>
      </c>
    </row>
    <row r="64" spans="1:55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  <c r="AZ64" s="385">
        <v>3.1508802443044603E-2</v>
      </c>
      <c r="BA64" s="385">
        <v>2.9594497981049132E-2</v>
      </c>
      <c r="BB64" s="385">
        <v>3.0590610802625092E-2</v>
      </c>
      <c r="BC64" s="385">
        <v>4.9141144060929919E-2</v>
      </c>
    </row>
    <row r="65" spans="1:55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  <c r="AZ65" s="363">
        <v>105.557</v>
      </c>
      <c r="BA65" s="363">
        <v>105.622</v>
      </c>
      <c r="BB65" s="363">
        <v>105.637</v>
      </c>
      <c r="BC65" s="363">
        <v>105.637</v>
      </c>
    </row>
    <row r="66" spans="1:55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  <c r="AZ66" s="385">
        <v>1.1111430405088355E-2</v>
      </c>
      <c r="BA66" s="385">
        <v>1.3024629785927999E-2</v>
      </c>
      <c r="BB66" s="385">
        <v>1.4443067999577579E-2</v>
      </c>
      <c r="BC66" s="385">
        <v>1.4209318624768486E-2</v>
      </c>
    </row>
    <row r="67" spans="1:55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  <c r="AZ67" s="363">
        <v>116.71899999999999</v>
      </c>
      <c r="BA67" s="363">
        <v>118.566</v>
      </c>
      <c r="BB67" s="363">
        <v>120.331</v>
      </c>
      <c r="BC67" s="363">
        <v>125.315</v>
      </c>
    </row>
    <row r="68" spans="1:55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  <c r="AZ68" s="385">
        <v>3.5716187197188699E-2</v>
      </c>
      <c r="BA68" s="385">
        <v>5.1993682678828035E-2</v>
      </c>
      <c r="BB68" s="385">
        <v>6.6008150248051151E-2</v>
      </c>
      <c r="BC68" s="385">
        <v>9.9273671467920363E-2</v>
      </c>
    </row>
    <row r="69" spans="1:55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  <c r="AZ69" s="363">
        <v>106.6</v>
      </c>
      <c r="BA69" s="363">
        <v>107.042</v>
      </c>
      <c r="BB69" s="363">
        <v>107.38</v>
      </c>
      <c r="BC69" s="363">
        <v>107.75</v>
      </c>
    </row>
    <row r="70" spans="1:55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  <c r="AZ70" s="389">
        <v>1.0771448077068868E-2</v>
      </c>
      <c r="BA70" s="389">
        <v>1.596431283219445E-2</v>
      </c>
      <c r="BB70" s="389">
        <v>2.0499320490767303E-2</v>
      </c>
      <c r="BC70" s="389">
        <v>2.0640137916662697E-2</v>
      </c>
    </row>
    <row r="71" spans="1:55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  <c r="AZ71" s="392">
        <v>355868</v>
      </c>
      <c r="BA71" s="392">
        <v>344264</v>
      </c>
      <c r="BB71" s="392">
        <v>326251</v>
      </c>
      <c r="BC71" s="392" t="s">
        <v>173</v>
      </c>
    </row>
    <row r="72" spans="1:55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  <c r="AZ72" s="385">
        <v>-0.1613987213656361</v>
      </c>
      <c r="BA72" s="385">
        <v>-0.20280287048765416</v>
      </c>
      <c r="BB72" s="385">
        <v>-0.246274122041996</v>
      </c>
      <c r="BC72" s="385" t="s">
        <v>173</v>
      </c>
    </row>
    <row r="73" spans="1:55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  <c r="AZ73" s="397">
        <v>526977</v>
      </c>
      <c r="BA73" s="397">
        <v>515976</v>
      </c>
      <c r="BB73" s="397">
        <v>502643</v>
      </c>
      <c r="BC73" s="397" t="s">
        <v>173</v>
      </c>
    </row>
    <row r="74" spans="1:55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  <c r="AZ74" s="385">
        <v>-0.11624041992989988</v>
      </c>
      <c r="BA74" s="385">
        <v>-0.14931249381739045</v>
      </c>
      <c r="BB74" s="385">
        <v>-0.17863154007301155</v>
      </c>
      <c r="BC74" s="385" t="s">
        <v>173</v>
      </c>
    </row>
    <row r="75" spans="1:55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  <c r="AZ75" s="397">
        <v>15629</v>
      </c>
      <c r="BA75" s="397">
        <v>17291</v>
      </c>
      <c r="BB75" s="397">
        <v>20175</v>
      </c>
      <c r="BC75" s="397" t="s">
        <v>173</v>
      </c>
    </row>
    <row r="76" spans="1:55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  <c r="AZ76" s="389">
        <v>0.45589194224499296</v>
      </c>
      <c r="BA76" s="389">
        <v>0.47609697797507267</v>
      </c>
      <c r="BB76" s="389">
        <v>0.40386890265117242</v>
      </c>
      <c r="BC76" s="389" t="s">
        <v>173</v>
      </c>
    </row>
    <row r="77" spans="1:55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  <c r="AZ77" s="397">
        <v>4548</v>
      </c>
      <c r="BA77" s="397" t="s">
        <v>173</v>
      </c>
      <c r="BB77" s="397" t="s">
        <v>173</v>
      </c>
      <c r="BC77" s="397" t="s">
        <v>173</v>
      </c>
    </row>
    <row r="78" spans="1:55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  <c r="AZ78" s="385">
        <v>0.41549953314659199</v>
      </c>
      <c r="BA78" s="385" t="s">
        <v>173</v>
      </c>
      <c r="BB78" s="385" t="s">
        <v>173</v>
      </c>
      <c r="BC78" s="385" t="s">
        <v>173</v>
      </c>
    </row>
    <row r="79" spans="1:55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  <c r="AZ79" s="397">
        <v>1978</v>
      </c>
      <c r="BA79" s="397" t="s">
        <v>173</v>
      </c>
      <c r="BB79" s="397" t="s">
        <v>173</v>
      </c>
      <c r="BC79" s="397" t="s">
        <v>173</v>
      </c>
    </row>
    <row r="80" spans="1:55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  <c r="AZ80" s="385">
        <v>-0.62041834580694688</v>
      </c>
      <c r="BA80" s="385" t="s">
        <v>173</v>
      </c>
      <c r="BB80" s="385" t="s">
        <v>173</v>
      </c>
      <c r="BC80" s="385" t="s">
        <v>173</v>
      </c>
    </row>
    <row r="81" spans="1:55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  <c r="AZ81" s="405">
        <v>12141</v>
      </c>
      <c r="BA81" s="405">
        <v>14122</v>
      </c>
      <c r="BB81" s="405">
        <v>16213</v>
      </c>
      <c r="BC81" s="405">
        <v>14516</v>
      </c>
    </row>
    <row r="82" spans="1:55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  <c r="AZ82" s="359">
        <v>-2.965153452685422E-2</v>
      </c>
      <c r="BA82" s="359">
        <v>0.31993644265819238</v>
      </c>
      <c r="BB82" s="359">
        <v>7.0811851667805454E-3</v>
      </c>
      <c r="BC82" s="359">
        <v>-0.19854240282685512</v>
      </c>
    </row>
    <row r="83" spans="1:55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  <c r="AZ83" s="411">
        <v>17508</v>
      </c>
      <c r="BA83" s="411">
        <v>23318</v>
      </c>
      <c r="BB83" s="411">
        <v>27758</v>
      </c>
      <c r="BC83" s="411">
        <v>22554</v>
      </c>
    </row>
    <row r="84" spans="1:55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  <c r="AZ84" s="366">
        <v>-0.30152397670150805</v>
      </c>
      <c r="BA84" s="366">
        <v>-0.17752460230679687</v>
      </c>
      <c r="BB84" s="366">
        <v>-3.5778796720855863E-2</v>
      </c>
      <c r="BC84" s="366">
        <v>-0.17296762128268128</v>
      </c>
    </row>
    <row r="85" spans="1:55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  <c r="AZ85" s="415"/>
      <c r="BA85" s="415"/>
      <c r="BB85" s="415"/>
      <c r="BC85" s="415"/>
    </row>
    <row r="86" spans="1:55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  <c r="AZ86" s="381">
        <v>72976</v>
      </c>
      <c r="BA86" s="381">
        <v>72376</v>
      </c>
      <c r="BB86" s="381">
        <v>105369</v>
      </c>
      <c r="BC86" s="381" t="s">
        <v>173</v>
      </c>
    </row>
    <row r="87" spans="1:55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  <c r="AZ87" s="532">
        <v>0.27115957428277798</v>
      </c>
      <c r="BA87" s="532">
        <v>0.51897246474143721</v>
      </c>
      <c r="BB87" s="532">
        <v>0.6227092124310839</v>
      </c>
      <c r="BC87" s="532" t="s">
        <v>173</v>
      </c>
    </row>
    <row r="88" spans="1:55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  <c r="AZ88" s="381">
        <v>355095</v>
      </c>
      <c r="BA88" s="381">
        <v>369570</v>
      </c>
      <c r="BB88" s="381">
        <v>503916</v>
      </c>
      <c r="BC88" s="381" t="s">
        <v>173</v>
      </c>
    </row>
    <row r="89" spans="1:55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  <c r="AZ89" s="532">
        <v>0.12565619293974437</v>
      </c>
      <c r="BA89" s="532">
        <v>0.26629684325220748</v>
      </c>
      <c r="BB89" s="532">
        <v>0.39250244557558073</v>
      </c>
      <c r="BC89" s="532" t="s">
        <v>173</v>
      </c>
    </row>
    <row r="90" spans="1:55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  <c r="AZ90" s="381">
        <v>82266</v>
      </c>
      <c r="BA90" s="381">
        <v>75151</v>
      </c>
      <c r="BB90" s="381">
        <v>87317</v>
      </c>
      <c r="BC90" s="381" t="s">
        <v>173</v>
      </c>
    </row>
    <row r="91" spans="1:55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  <c r="AZ91" s="532">
        <v>1.3164385875992566</v>
      </c>
      <c r="BA91" s="532">
        <v>3.1321273437070434</v>
      </c>
      <c r="BB91" s="544">
        <v>2.7460637521987215</v>
      </c>
      <c r="BC91" s="544" t="s">
        <v>173</v>
      </c>
    </row>
    <row r="92" spans="1:55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  <c r="AZ92" s="415"/>
      <c r="BA92" s="543"/>
      <c r="BB92" s="417"/>
      <c r="BC92" s="383"/>
    </row>
    <row r="93" spans="1:55" x14ac:dyDescent="0.3">
      <c r="A93" s="447" t="s">
        <v>29</v>
      </c>
      <c r="B93" s="433"/>
      <c r="C93" s="409" t="s">
        <v>140</v>
      </c>
      <c r="D93" s="381">
        <v>3630.6</v>
      </c>
      <c r="E93" s="381">
        <v>3383.6</v>
      </c>
      <c r="F93" s="381">
        <v>3894.7</v>
      </c>
      <c r="G93" s="381">
        <v>3981.3</v>
      </c>
      <c r="H93" s="381">
        <v>4322.4000000000005</v>
      </c>
      <c r="I93" s="381">
        <v>4274.5</v>
      </c>
      <c r="J93" s="381">
        <v>4836.7</v>
      </c>
      <c r="K93" s="381">
        <v>4997.8</v>
      </c>
      <c r="L93" s="381">
        <v>4266.1000000000004</v>
      </c>
      <c r="M93" s="381">
        <v>4305.8999999999996</v>
      </c>
      <c r="N93" s="381">
        <v>4337.6000000000004</v>
      </c>
      <c r="O93" s="38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381">
        <v>3911.3</v>
      </c>
      <c r="V93" s="381">
        <v>3269.3</v>
      </c>
      <c r="W93" s="381">
        <v>2407.2999999999997</v>
      </c>
      <c r="X93" s="381">
        <v>3175.7999999999997</v>
      </c>
      <c r="Y93" s="381">
        <v>3713.1</v>
      </c>
      <c r="Z93" s="381">
        <v>4419.5999999999995</v>
      </c>
      <c r="AA93" s="381">
        <v>4684.2000000000007</v>
      </c>
      <c r="AB93" s="381">
        <v>4180.1000000000004</v>
      </c>
      <c r="AC93" s="381">
        <v>4163</v>
      </c>
      <c r="AD93" s="381">
        <v>3932.2999999999997</v>
      </c>
      <c r="AE93" s="381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381">
        <v>2990.6</v>
      </c>
      <c r="AL93" s="381">
        <v>3639.4000000000005</v>
      </c>
      <c r="AM93" s="381">
        <v>3955.7</v>
      </c>
      <c r="AN93" s="381">
        <v>4664.4000000000005</v>
      </c>
      <c r="AO93" s="381">
        <v>4678.3999999999996</v>
      </c>
      <c r="AP93" s="381">
        <v>5240.8</v>
      </c>
      <c r="AQ93" s="381">
        <v>5637.2</v>
      </c>
      <c r="AR93" s="381">
        <v>5011.2</v>
      </c>
      <c r="AS93" s="381">
        <v>5214.4000000000005</v>
      </c>
      <c r="AT93" s="381">
        <v>5225</v>
      </c>
      <c r="AU93" s="381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  <c r="AZ93" s="381">
        <v>4547.3999999999996</v>
      </c>
      <c r="BA93" s="381">
        <v>4523.7</v>
      </c>
      <c r="BB93" s="381">
        <v>5252.4999999999991</v>
      </c>
      <c r="BC93" s="381" t="s">
        <v>173</v>
      </c>
    </row>
    <row r="94" spans="1:55" x14ac:dyDescent="0.3">
      <c r="A94" s="418"/>
      <c r="B94" s="433"/>
      <c r="C94" s="409" t="s">
        <v>45</v>
      </c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450"/>
      <c r="Q94" s="451"/>
      <c r="R94" s="451"/>
      <c r="S94" s="451"/>
      <c r="T94" s="359">
        <v>0.11119374208119866</v>
      </c>
      <c r="U94" s="359">
        <v>0.15595815108168823</v>
      </c>
      <c r="V94" s="359">
        <v>-0.1605771946491385</v>
      </c>
      <c r="W94" s="359">
        <v>-0.3953482530831639</v>
      </c>
      <c r="X94" s="359">
        <v>-0.26526929483620226</v>
      </c>
      <c r="Y94" s="359">
        <v>-0.13133699847935434</v>
      </c>
      <c r="Z94" s="359">
        <v>-8.6236483552835683E-2</v>
      </c>
      <c r="AA94" s="359">
        <v>-6.2747608947936975E-2</v>
      </c>
      <c r="AB94" s="359">
        <v>-2.0158927357539672E-2</v>
      </c>
      <c r="AC94" s="359">
        <v>-3.3187022457558155E-2</v>
      </c>
      <c r="AD94" s="359">
        <v>-9.3438767982294502E-2</v>
      </c>
      <c r="AE94" s="359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359">
        <v>-0.23539488149720048</v>
      </c>
      <c r="AL94" s="359">
        <v>0.11320466154834379</v>
      </c>
      <c r="AM94" s="359">
        <v>0.64321023553358547</v>
      </c>
      <c r="AN94" s="359">
        <v>0.46873228792745164</v>
      </c>
      <c r="AO94" s="359">
        <v>0.2599714524251972</v>
      </c>
      <c r="AP94" s="359">
        <v>0.18580867046791583</v>
      </c>
      <c r="AQ94" s="359">
        <v>0.20344989539302313</v>
      </c>
      <c r="AR94" s="359">
        <v>0.19882299466519926</v>
      </c>
      <c r="AS94" s="359">
        <v>0.25255825126110992</v>
      </c>
      <c r="AT94" s="359">
        <v>0.32873890598377548</v>
      </c>
      <c r="AU94" s="359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  <c r="AZ94" s="359">
        <v>0.33534973865037865</v>
      </c>
      <c r="BA94" s="359">
        <v>0.51263960409282416</v>
      </c>
      <c r="BB94" s="359">
        <v>0.44323240094521027</v>
      </c>
      <c r="BC94" s="359" t="s">
        <v>173</v>
      </c>
    </row>
    <row r="95" spans="1:55" x14ac:dyDescent="0.3">
      <c r="A95" s="447"/>
      <c r="B95" s="433"/>
      <c r="C95" s="409" t="s">
        <v>141</v>
      </c>
      <c r="D95" s="381">
        <v>99417</v>
      </c>
      <c r="E95" s="381">
        <v>94801</v>
      </c>
      <c r="F95" s="381">
        <v>108208</v>
      </c>
      <c r="G95" s="381">
        <v>105744</v>
      </c>
      <c r="H95" s="381">
        <v>114793</v>
      </c>
      <c r="I95" s="381">
        <v>113216</v>
      </c>
      <c r="J95" s="381">
        <v>122935</v>
      </c>
      <c r="K95" s="381">
        <v>123324</v>
      </c>
      <c r="L95" s="381">
        <v>113373</v>
      </c>
      <c r="M95" s="381">
        <v>116399</v>
      </c>
      <c r="N95" s="381">
        <v>115544</v>
      </c>
      <c r="O95" s="38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381">
        <v>111142</v>
      </c>
      <c r="V95" s="381">
        <v>86894</v>
      </c>
      <c r="W95" s="381">
        <v>60874</v>
      </c>
      <c r="X95" s="381">
        <v>83467</v>
      </c>
      <c r="Y95" s="381">
        <v>98281</v>
      </c>
      <c r="Z95" s="381">
        <v>115317</v>
      </c>
      <c r="AA95" s="381">
        <v>120456</v>
      </c>
      <c r="AB95" s="381">
        <v>114094</v>
      </c>
      <c r="AC95" s="381">
        <v>115119</v>
      </c>
      <c r="AD95" s="381">
        <v>104785</v>
      </c>
      <c r="AE95" s="381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381">
        <v>79834</v>
      </c>
      <c r="AL95" s="381">
        <v>98231</v>
      </c>
      <c r="AM95" s="381">
        <v>106954</v>
      </c>
      <c r="AN95" s="381">
        <v>126115</v>
      </c>
      <c r="AO95" s="381">
        <v>126448</v>
      </c>
      <c r="AP95" s="381">
        <v>137899</v>
      </c>
      <c r="AQ95" s="381">
        <v>142621</v>
      </c>
      <c r="AR95" s="381">
        <v>135397</v>
      </c>
      <c r="AS95" s="381">
        <v>144025</v>
      </c>
      <c r="AT95" s="381">
        <v>140804</v>
      </c>
      <c r="AU95" s="381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  <c r="AZ95" s="381">
        <v>129784</v>
      </c>
      <c r="BA95" s="381">
        <v>129046</v>
      </c>
      <c r="BB95" s="381">
        <v>146717</v>
      </c>
      <c r="BC95" s="381" t="s">
        <v>173</v>
      </c>
    </row>
    <row r="96" spans="1:55" x14ac:dyDescent="0.3">
      <c r="A96" s="419"/>
      <c r="B96" s="433"/>
      <c r="C96" s="409" t="s">
        <v>45</v>
      </c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450"/>
      <c r="Q96" s="451"/>
      <c r="R96" s="451"/>
      <c r="S96" s="451"/>
      <c r="T96" s="359">
        <v>0.12967601114497521</v>
      </c>
      <c r="U96" s="359">
        <v>0.17237159945570193</v>
      </c>
      <c r="V96" s="359">
        <v>-0.19697249741239095</v>
      </c>
      <c r="W96" s="359">
        <v>-0.42432667574519595</v>
      </c>
      <c r="X96" s="359">
        <v>-0.27289120416750151</v>
      </c>
      <c r="Y96" s="359">
        <v>-0.13191598360655737</v>
      </c>
      <c r="Z96" s="359">
        <v>-6.1967706511571158E-2</v>
      </c>
      <c r="AA96" s="359">
        <v>-2.3255813953488372E-2</v>
      </c>
      <c r="AB96" s="359">
        <v>6.3595388672788057E-3</v>
      </c>
      <c r="AC96" s="359">
        <v>-1.0996658046890437E-2</v>
      </c>
      <c r="AD96" s="359">
        <v>-9.3116042373468114E-2</v>
      </c>
      <c r="AE96" s="359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359">
        <v>-0.28169368915441506</v>
      </c>
      <c r="AL96" s="359">
        <v>0.13046930743204363</v>
      </c>
      <c r="AM96" s="359">
        <v>0.75697342050793437</v>
      </c>
      <c r="AN96" s="359">
        <v>0.51095642589286783</v>
      </c>
      <c r="AO96" s="359">
        <v>0.2865965954762365</v>
      </c>
      <c r="AP96" s="359">
        <v>0.19582542036299938</v>
      </c>
      <c r="AQ96" s="359">
        <v>0.18400909875805274</v>
      </c>
      <c r="AR96" s="359">
        <v>0.18671446351254228</v>
      </c>
      <c r="AS96" s="359">
        <v>0.25109669124992401</v>
      </c>
      <c r="AT96" s="359">
        <v>0.34374194779787182</v>
      </c>
      <c r="AU96" s="359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  <c r="AZ96" s="359">
        <v>0.41057299365272587</v>
      </c>
      <c r="BA96" s="359">
        <v>0.61642909036250215</v>
      </c>
      <c r="BB96" s="359">
        <v>0.49359163604157547</v>
      </c>
      <c r="BC96" s="359" t="s">
        <v>173</v>
      </c>
    </row>
    <row r="97" spans="1:55" x14ac:dyDescent="0.3">
      <c r="A97" s="447"/>
      <c r="B97" s="433"/>
      <c r="C97" s="409" t="s">
        <v>142</v>
      </c>
      <c r="D97" s="381">
        <v>36.518905217417547</v>
      </c>
      <c r="E97" s="381">
        <v>35.691606628622061</v>
      </c>
      <c r="F97" s="381">
        <v>35.992717728818569</v>
      </c>
      <c r="G97" s="381">
        <v>37.650363141171127</v>
      </c>
      <c r="H97" s="381">
        <v>37.65386391156256</v>
      </c>
      <c r="I97" s="381">
        <v>37.755264273600908</v>
      </c>
      <c r="J97" s="381">
        <v>39.343555537479155</v>
      </c>
      <c r="K97" s="381">
        <v>40.525769517693227</v>
      </c>
      <c r="L97" s="381">
        <v>37.628888712480041</v>
      </c>
      <c r="M97" s="381">
        <v>36.992585846957446</v>
      </c>
      <c r="N97" s="381">
        <v>37.540677144637542</v>
      </c>
      <c r="O97" s="38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381">
        <v>35.191916647172086</v>
      </c>
      <c r="V97" s="381">
        <v>37.624001657191521</v>
      </c>
      <c r="W97" s="381">
        <v>39.545618819200307</v>
      </c>
      <c r="X97" s="381">
        <v>38.048570093569907</v>
      </c>
      <c r="Y97" s="381">
        <v>37.780445864409195</v>
      </c>
      <c r="Z97" s="381">
        <v>38.325658836077935</v>
      </c>
      <c r="AA97" s="381">
        <v>38.887228531580007</v>
      </c>
      <c r="AB97" s="381">
        <v>36.637334127999722</v>
      </c>
      <c r="AC97" s="381">
        <v>36.16257959155309</v>
      </c>
      <c r="AD97" s="381">
        <v>37.527317841294071</v>
      </c>
      <c r="AE97" s="381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381">
        <v>37.460229977202694</v>
      </c>
      <c r="AL97" s="381">
        <v>37.049403955981312</v>
      </c>
      <c r="AM97" s="381">
        <v>36.98505899732595</v>
      </c>
      <c r="AN97" s="381">
        <v>36.985291202473938</v>
      </c>
      <c r="AO97" s="381">
        <v>36.998608123497405</v>
      </c>
      <c r="AP97" s="381">
        <v>38.004626574521936</v>
      </c>
      <c r="AQ97" s="381">
        <v>39.525736041676893</v>
      </c>
      <c r="AR97" s="381">
        <v>37.011159774588805</v>
      </c>
      <c r="AS97" s="381">
        <v>36.204825551119605</v>
      </c>
      <c r="AT97" s="381">
        <v>37.108320786341295</v>
      </c>
      <c r="AU97" s="381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  <c r="AZ97" s="381">
        <v>35.038217345743696</v>
      </c>
      <c r="BA97" s="381">
        <v>35.054941648714411</v>
      </c>
      <c r="BB97" s="381">
        <v>35.800214017462181</v>
      </c>
      <c r="BC97" s="381" t="s">
        <v>173</v>
      </c>
    </row>
    <row r="98" spans="1:55" x14ac:dyDescent="0.3">
      <c r="A98" s="447"/>
      <c r="B98" s="433"/>
      <c r="C98" s="409" t="s">
        <v>45</v>
      </c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450"/>
      <c r="Q98" s="451"/>
      <c r="R98" s="451"/>
      <c r="S98" s="451"/>
      <c r="T98" s="359">
        <v>-1.6360681187736509E-2</v>
      </c>
      <c r="U98" s="359">
        <v>-1.4000209815415278E-2</v>
      </c>
      <c r="V98" s="359">
        <v>4.532261055315695E-2</v>
      </c>
      <c r="W98" s="359">
        <v>5.0338310706934328E-2</v>
      </c>
      <c r="X98" s="359">
        <v>1.0482488143431751E-2</v>
      </c>
      <c r="Y98" s="359">
        <v>6.6696899870185525E-4</v>
      </c>
      <c r="Z98" s="359">
        <v>-2.5872005910384972E-2</v>
      </c>
      <c r="AA98" s="359">
        <v>-4.0432075827649523E-2</v>
      </c>
      <c r="AB98" s="359">
        <v>-2.635088673643075E-2</v>
      </c>
      <c r="AC98" s="359">
        <v>-2.2437097499433727E-2</v>
      </c>
      <c r="AD98" s="359">
        <v>-3.5586207707441367E-4</v>
      </c>
      <c r="AE98" s="359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359">
        <v>6.4455521214496936E-2</v>
      </c>
      <c r="AL98" s="359">
        <v>-1.5272104930400968E-2</v>
      </c>
      <c r="AM98" s="359">
        <v>-6.4749519626461027E-2</v>
      </c>
      <c r="AN98" s="359">
        <v>-2.7945304869043158E-2</v>
      </c>
      <c r="AO98" s="359">
        <v>-2.0694243358528354E-2</v>
      </c>
      <c r="AP98" s="359">
        <v>-8.3764316467221291E-3</v>
      </c>
      <c r="AQ98" s="359">
        <v>1.6419465572825778E-2</v>
      </c>
      <c r="AR98" s="359">
        <v>1.0203407411768811E-2</v>
      </c>
      <c r="AS98" s="359">
        <v>1.168223064938167E-3</v>
      </c>
      <c r="AT98" s="359">
        <v>-1.1165121278444323E-2</v>
      </c>
      <c r="AU98" s="359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  <c r="AZ98" s="359">
        <v>-5.3328154828452975E-2</v>
      </c>
      <c r="BA98" s="359">
        <v>-6.420911804204292E-2</v>
      </c>
      <c r="BB98" s="359">
        <v>-3.371687004744537E-2</v>
      </c>
      <c r="BC98" s="359" t="s">
        <v>173</v>
      </c>
    </row>
    <row r="99" spans="1:55" x14ac:dyDescent="0.3">
      <c r="A99" s="447" t="s">
        <v>143</v>
      </c>
      <c r="B99" s="433"/>
      <c r="C99" s="409" t="s">
        <v>140</v>
      </c>
      <c r="D99" s="381">
        <v>3388.1</v>
      </c>
      <c r="E99" s="381">
        <v>3152.1</v>
      </c>
      <c r="F99" s="381">
        <v>3587.6</v>
      </c>
      <c r="G99" s="381">
        <v>3572.3</v>
      </c>
      <c r="H99" s="381">
        <v>3868.1000000000004</v>
      </c>
      <c r="I99" s="381">
        <v>3794.7000000000003</v>
      </c>
      <c r="J99" s="381">
        <v>4180.8999999999996</v>
      </c>
      <c r="K99" s="381">
        <v>4177.5</v>
      </c>
      <c r="L99" s="381">
        <v>3750.3</v>
      </c>
      <c r="M99" s="381">
        <v>3855.2</v>
      </c>
      <c r="N99" s="381">
        <v>4030.1</v>
      </c>
      <c r="O99" s="38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381">
        <v>3638.3</v>
      </c>
      <c r="V99" s="381">
        <v>3098.9</v>
      </c>
      <c r="W99" s="381">
        <v>2354.1</v>
      </c>
      <c r="X99" s="381">
        <v>3106.6</v>
      </c>
      <c r="Y99" s="381">
        <v>3610.2999999999997</v>
      </c>
      <c r="Z99" s="381">
        <v>4156.8999999999996</v>
      </c>
      <c r="AA99" s="381">
        <v>4217.1000000000004</v>
      </c>
      <c r="AB99" s="381">
        <v>3901.7000000000003</v>
      </c>
      <c r="AC99" s="381">
        <v>3944.9</v>
      </c>
      <c r="AD99" s="381">
        <v>3795.8999999999996</v>
      </c>
      <c r="AE99" s="381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381">
        <v>2926</v>
      </c>
      <c r="AL99" s="381">
        <v>3559.6000000000004</v>
      </c>
      <c r="AM99" s="381">
        <v>3841</v>
      </c>
      <c r="AN99" s="381">
        <v>4443.3</v>
      </c>
      <c r="AO99" s="381">
        <v>4381</v>
      </c>
      <c r="AP99" s="381">
        <v>4806</v>
      </c>
      <c r="AQ99" s="381">
        <v>4874.8</v>
      </c>
      <c r="AR99" s="381">
        <v>4536.5999999999995</v>
      </c>
      <c r="AS99" s="381">
        <v>4714.7000000000007</v>
      </c>
      <c r="AT99" s="381">
        <v>4849.8</v>
      </c>
      <c r="AU99" s="381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  <c r="AZ99" s="381">
        <v>4314.8999999999996</v>
      </c>
      <c r="BA99" s="381">
        <v>4233.3999999999996</v>
      </c>
      <c r="BB99" s="381">
        <v>4844.0999999999995</v>
      </c>
      <c r="BC99" s="381" t="s">
        <v>173</v>
      </c>
    </row>
    <row r="100" spans="1:55" x14ac:dyDescent="0.3">
      <c r="A100" s="418"/>
      <c r="B100" s="433"/>
      <c r="C100" s="409" t="s">
        <v>45</v>
      </c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450"/>
      <c r="Q100" s="451"/>
      <c r="R100" s="451"/>
      <c r="S100" s="451"/>
      <c r="T100" s="359">
        <v>0.11068150290723415</v>
      </c>
      <c r="U100" s="359">
        <v>0.15424637543225161</v>
      </c>
      <c r="V100" s="359">
        <v>-0.13621919946482322</v>
      </c>
      <c r="W100" s="359">
        <v>-0.3410127928785377</v>
      </c>
      <c r="X100" s="359">
        <v>-0.19686667873116009</v>
      </c>
      <c r="Y100" s="359">
        <v>-4.8594091759559525E-2</v>
      </c>
      <c r="Z100" s="359">
        <v>-5.740390824941999E-3</v>
      </c>
      <c r="AA100" s="359">
        <v>9.4793536804309662E-3</v>
      </c>
      <c r="AB100" s="359">
        <v>4.0370103725035356E-2</v>
      </c>
      <c r="AC100" s="359">
        <v>2.3267275368333749E-2</v>
      </c>
      <c r="AD100" s="359">
        <v>-5.8112701918066619E-2</v>
      </c>
      <c r="AE100" s="359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359">
        <v>-0.1957782480828959</v>
      </c>
      <c r="AL100" s="359">
        <v>0.14866565555519709</v>
      </c>
      <c r="AM100" s="359">
        <v>0.63162142644747465</v>
      </c>
      <c r="AN100" s="359">
        <v>0.43027747376553155</v>
      </c>
      <c r="AO100" s="359">
        <v>0.21347256460681946</v>
      </c>
      <c r="AP100" s="359">
        <v>0.1561500156366524</v>
      </c>
      <c r="AQ100" s="359">
        <v>0.15596025704868269</v>
      </c>
      <c r="AR100" s="359">
        <v>0.16272394084629754</v>
      </c>
      <c r="AS100" s="359">
        <v>0.19513802631245422</v>
      </c>
      <c r="AT100" s="359">
        <v>0.27764166600806151</v>
      </c>
      <c r="AU100" s="359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  <c r="AZ100" s="359">
        <v>0.30734737161036196</v>
      </c>
      <c r="BA100" s="359">
        <v>0.44682159945317829</v>
      </c>
      <c r="BB100" s="359">
        <v>0.36085515226429904</v>
      </c>
      <c r="BC100" s="359" t="s">
        <v>173</v>
      </c>
    </row>
    <row r="101" spans="1:55" x14ac:dyDescent="0.3">
      <c r="A101" s="447"/>
      <c r="B101" s="433"/>
      <c r="C101" s="409" t="s">
        <v>141</v>
      </c>
      <c r="D101" s="381">
        <v>95200</v>
      </c>
      <c r="E101" s="381">
        <v>90640</v>
      </c>
      <c r="F101" s="381">
        <v>102732</v>
      </c>
      <c r="G101" s="381">
        <v>98707</v>
      </c>
      <c r="H101" s="381">
        <v>107027</v>
      </c>
      <c r="I101" s="381">
        <v>104975</v>
      </c>
      <c r="J101" s="381">
        <v>111752</v>
      </c>
      <c r="K101" s="381">
        <v>108911</v>
      </c>
      <c r="L101" s="381">
        <v>104069</v>
      </c>
      <c r="M101" s="381">
        <v>108265</v>
      </c>
      <c r="N101" s="381">
        <v>109532</v>
      </c>
      <c r="O101" s="38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381">
        <v>105662</v>
      </c>
      <c r="V101" s="381">
        <v>83479</v>
      </c>
      <c r="W101" s="381">
        <v>59929</v>
      </c>
      <c r="X101" s="381">
        <v>82200</v>
      </c>
      <c r="Y101" s="381">
        <v>96407</v>
      </c>
      <c r="Z101" s="381">
        <v>110482</v>
      </c>
      <c r="AA101" s="381">
        <v>111746</v>
      </c>
      <c r="AB101" s="381">
        <v>108404</v>
      </c>
      <c r="AC101" s="381">
        <v>110578</v>
      </c>
      <c r="AD101" s="381">
        <v>102038</v>
      </c>
      <c r="AE101" s="381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381">
        <v>78558</v>
      </c>
      <c r="AL101" s="381">
        <v>96633</v>
      </c>
      <c r="AM101" s="381">
        <v>104737</v>
      </c>
      <c r="AN101" s="381">
        <v>122032</v>
      </c>
      <c r="AO101" s="381">
        <v>120693</v>
      </c>
      <c r="AP101" s="381">
        <v>129695</v>
      </c>
      <c r="AQ101" s="381">
        <v>128374</v>
      </c>
      <c r="AR101" s="381">
        <v>125530</v>
      </c>
      <c r="AS101" s="381">
        <v>133587</v>
      </c>
      <c r="AT101" s="381">
        <v>132438</v>
      </c>
      <c r="AU101" s="381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  <c r="AZ101" s="381">
        <v>124408</v>
      </c>
      <c r="BA101" s="381">
        <v>122138</v>
      </c>
      <c r="BB101" s="381">
        <v>137254</v>
      </c>
      <c r="BC101" s="381" t="s">
        <v>173</v>
      </c>
    </row>
    <row r="102" spans="1:55" x14ac:dyDescent="0.3">
      <c r="A102" s="419"/>
      <c r="B102" s="433"/>
      <c r="C102" s="409" t="s">
        <v>45</v>
      </c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450"/>
      <c r="Q102" s="451"/>
      <c r="R102" s="451"/>
      <c r="S102" s="451"/>
      <c r="T102" s="359">
        <v>0.12557773109243697</v>
      </c>
      <c r="U102" s="359">
        <v>0.1657325684024713</v>
      </c>
      <c r="V102" s="359">
        <v>-0.18740995989565082</v>
      </c>
      <c r="W102" s="359">
        <v>-0.39285967560558016</v>
      </c>
      <c r="X102" s="359">
        <v>-0.23196950302260178</v>
      </c>
      <c r="Y102" s="359">
        <v>-8.1619433198380567E-2</v>
      </c>
      <c r="Z102" s="359">
        <v>-1.1364449853246474E-2</v>
      </c>
      <c r="AA102" s="359">
        <v>2.603042851502603E-2</v>
      </c>
      <c r="AB102" s="359">
        <v>4.1655055780299606E-2</v>
      </c>
      <c r="AC102" s="359">
        <v>2.1364245139241674E-2</v>
      </c>
      <c r="AD102" s="359">
        <v>-6.8418361757294668E-2</v>
      </c>
      <c r="AE102" s="359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359">
        <v>-0.25651606064621152</v>
      </c>
      <c r="AL102" s="359">
        <v>0.15757256315959703</v>
      </c>
      <c r="AM102" s="359">
        <v>0.747684760299688</v>
      </c>
      <c r="AN102" s="359">
        <v>0.48457420924574207</v>
      </c>
      <c r="AO102" s="359">
        <v>0.2519111682761625</v>
      </c>
      <c r="AP102" s="359">
        <v>0.17390163103491971</v>
      </c>
      <c r="AQ102" s="359">
        <v>0.14880174681867808</v>
      </c>
      <c r="AR102" s="359">
        <v>0.15798310025460316</v>
      </c>
      <c r="AS102" s="359">
        <v>0.20807936479227332</v>
      </c>
      <c r="AT102" s="359">
        <v>0.29792822281894982</v>
      </c>
      <c r="AU102" s="359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  <c r="AZ102" s="359">
        <v>0.38318712962654128</v>
      </c>
      <c r="BA102" s="359">
        <v>0.55474935716286056</v>
      </c>
      <c r="BB102" s="359">
        <v>0.42036364388976849</v>
      </c>
      <c r="BC102" s="359" t="s">
        <v>173</v>
      </c>
    </row>
    <row r="103" spans="1:55" x14ac:dyDescent="0.3">
      <c r="A103" s="447"/>
      <c r="B103" s="433"/>
      <c r="C103" s="409" t="s">
        <v>142</v>
      </c>
      <c r="D103" s="381">
        <v>35.589285714285715</v>
      </c>
      <c r="E103" s="381">
        <v>34.776037069726392</v>
      </c>
      <c r="F103" s="381">
        <v>34.921932796012925</v>
      </c>
      <c r="G103" s="381">
        <v>36.190948970184486</v>
      </c>
      <c r="H103" s="381">
        <v>36.141347510441292</v>
      </c>
      <c r="I103" s="381">
        <v>36.148606811145513</v>
      </c>
      <c r="J103" s="381">
        <v>37.412305820030063</v>
      </c>
      <c r="K103" s="381">
        <v>38.357007097538357</v>
      </c>
      <c r="L103" s="381">
        <v>36.036667979897949</v>
      </c>
      <c r="M103" s="381">
        <v>35.60892255114765</v>
      </c>
      <c r="N103" s="381">
        <v>36.793813680020449</v>
      </c>
      <c r="O103" s="38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381">
        <v>34.433381915920577</v>
      </c>
      <c r="V103" s="381">
        <v>37.121910899747242</v>
      </c>
      <c r="W103" s="381">
        <v>39.281483088321181</v>
      </c>
      <c r="X103" s="381">
        <v>37.793187347931877</v>
      </c>
      <c r="Y103" s="381">
        <v>37.44852552200566</v>
      </c>
      <c r="Z103" s="381">
        <v>37.625133505910462</v>
      </c>
      <c r="AA103" s="381">
        <v>37.738263562006694</v>
      </c>
      <c r="AB103" s="381">
        <v>35.992214309435077</v>
      </c>
      <c r="AC103" s="381">
        <v>35.675269945197059</v>
      </c>
      <c r="AD103" s="381">
        <v>37.200846743370114</v>
      </c>
      <c r="AE103" s="381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381">
        <v>37.246365742508722</v>
      </c>
      <c r="AL103" s="381">
        <v>36.836277462150619</v>
      </c>
      <c r="AM103" s="381">
        <v>36.672809035966274</v>
      </c>
      <c r="AN103" s="381">
        <v>36.410941392421662</v>
      </c>
      <c r="AO103" s="381">
        <v>36.298708292941598</v>
      </c>
      <c r="AP103" s="381">
        <v>37.056170245576162</v>
      </c>
      <c r="AQ103" s="381">
        <v>37.973421409319641</v>
      </c>
      <c r="AR103" s="381">
        <v>36.139568230701819</v>
      </c>
      <c r="AS103" s="381">
        <v>35.29310486798866</v>
      </c>
      <c r="AT103" s="381">
        <v>36.619399266071675</v>
      </c>
      <c r="AU103" s="381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  <c r="AZ103" s="381">
        <v>34.683460870683554</v>
      </c>
      <c r="BA103" s="381">
        <v>34.660793528631551</v>
      </c>
      <c r="BB103" s="381">
        <v>35.292960496597544</v>
      </c>
      <c r="BC103" s="381" t="s">
        <v>173</v>
      </c>
    </row>
    <row r="104" spans="1:55" x14ac:dyDescent="0.3">
      <c r="A104" s="447"/>
      <c r="B104" s="433"/>
      <c r="C104" s="409" t="s">
        <v>45</v>
      </c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450"/>
      <c r="Q104" s="451"/>
      <c r="R104" s="451"/>
      <c r="S104" s="451"/>
      <c r="T104" s="359">
        <v>-1.3234295396680725E-2</v>
      </c>
      <c r="U104" s="359">
        <v>-9.8531972783094009E-3</v>
      </c>
      <c r="V104" s="359">
        <v>6.2997031595728017E-2</v>
      </c>
      <c r="W104" s="359">
        <v>8.539522190155327E-2</v>
      </c>
      <c r="X104" s="359">
        <v>4.5704987535768141E-2</v>
      </c>
      <c r="Y104" s="359">
        <v>3.5960409695771467E-2</v>
      </c>
      <c r="Z104" s="359">
        <v>5.6887080658485738E-3</v>
      </c>
      <c r="AA104" s="359">
        <v>-1.6131173476550336E-2</v>
      </c>
      <c r="AB104" s="359">
        <v>-1.2335677229556568E-3</v>
      </c>
      <c r="AC104" s="359">
        <v>1.8632238578437489E-3</v>
      </c>
      <c r="AD104" s="359">
        <v>1.1062540754526076E-2</v>
      </c>
      <c r="AE104" s="359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359">
        <v>8.169350990433899E-2</v>
      </c>
      <c r="AL104" s="359">
        <v>-7.6944702110840844E-3</v>
      </c>
      <c r="AM104" s="359">
        <v>-6.6409764786363026E-2</v>
      </c>
      <c r="AN104" s="359">
        <v>-3.6573945001911932E-2</v>
      </c>
      <c r="AO104" s="359">
        <v>-3.0703938620718244E-2</v>
      </c>
      <c r="AP104" s="359">
        <v>-1.5121893461053703E-2</v>
      </c>
      <c r="AQ104" s="359">
        <v>6.2312842488517397E-3</v>
      </c>
      <c r="AR104" s="359">
        <v>4.0940498964553611E-3</v>
      </c>
      <c r="AS104" s="359">
        <v>-1.0712324750323273E-2</v>
      </c>
      <c r="AT104" s="359">
        <v>-1.562995276181622E-2</v>
      </c>
      <c r="AU104" s="359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  <c r="AZ104" s="359">
        <v>-5.4829716378763584E-2</v>
      </c>
      <c r="BA104" s="359">
        <v>-6.9418107306139024E-2</v>
      </c>
      <c r="BB104" s="359">
        <v>-4.1896659268538666E-2</v>
      </c>
      <c r="BC104" s="359" t="s">
        <v>173</v>
      </c>
    </row>
    <row r="105" spans="1:55" x14ac:dyDescent="0.3">
      <c r="A105" s="447" t="s">
        <v>144</v>
      </c>
      <c r="B105" s="433"/>
      <c r="C105" s="409" t="s">
        <v>140</v>
      </c>
      <c r="D105" s="381">
        <v>3172.7</v>
      </c>
      <c r="E105" s="381">
        <v>2957</v>
      </c>
      <c r="F105" s="381">
        <v>3358.4</v>
      </c>
      <c r="G105" s="381">
        <v>3332</v>
      </c>
      <c r="H105" s="381">
        <v>3629.3</v>
      </c>
      <c r="I105" s="381">
        <v>3543.9</v>
      </c>
      <c r="J105" s="381">
        <v>3905.1</v>
      </c>
      <c r="K105" s="381">
        <v>3893.9</v>
      </c>
      <c r="L105" s="381">
        <v>3496.3</v>
      </c>
      <c r="M105" s="381">
        <v>3596.1</v>
      </c>
      <c r="N105" s="381">
        <v>3767.6</v>
      </c>
      <c r="O105" s="38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381">
        <v>3392.8</v>
      </c>
      <c r="V105" s="381">
        <v>2922.5</v>
      </c>
      <c r="W105" s="381">
        <v>2200.1</v>
      </c>
      <c r="X105" s="381">
        <v>2922.6</v>
      </c>
      <c r="Y105" s="381">
        <v>3414.2</v>
      </c>
      <c r="Z105" s="381">
        <v>3932.4</v>
      </c>
      <c r="AA105" s="381">
        <v>3989.6</v>
      </c>
      <c r="AB105" s="381">
        <v>3677.3</v>
      </c>
      <c r="AC105" s="381">
        <v>3716.4</v>
      </c>
      <c r="AD105" s="381">
        <v>3545.7</v>
      </c>
      <c r="AE105" s="381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381">
        <v>2667.7</v>
      </c>
      <c r="AL105" s="381">
        <v>3265.3</v>
      </c>
      <c r="AM105" s="381">
        <v>3560.5</v>
      </c>
      <c r="AN105" s="381">
        <v>4132.1000000000004</v>
      </c>
      <c r="AO105" s="381">
        <v>4065.8</v>
      </c>
      <c r="AP105" s="381">
        <v>4458.7</v>
      </c>
      <c r="AQ105" s="381">
        <v>4502.2</v>
      </c>
      <c r="AR105" s="381">
        <v>4177.3999999999996</v>
      </c>
      <c r="AS105" s="381">
        <v>4340.1000000000004</v>
      </c>
      <c r="AT105" s="381">
        <v>4444.3</v>
      </c>
      <c r="AU105" s="381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  <c r="AZ105" s="381">
        <v>3948.2</v>
      </c>
      <c r="BA105" s="381">
        <v>3882.5</v>
      </c>
      <c r="BB105" s="381">
        <v>4445.3999999999996</v>
      </c>
      <c r="BC105" s="381" t="s">
        <v>173</v>
      </c>
    </row>
    <row r="106" spans="1:55" x14ac:dyDescent="0.3">
      <c r="A106" s="418"/>
      <c r="B106" s="433"/>
      <c r="C106" s="409" t="s">
        <v>45</v>
      </c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450"/>
      <c r="Q106" s="451"/>
      <c r="R106" s="451"/>
      <c r="S106" s="451"/>
      <c r="T106" s="359">
        <v>0.10369716645128756</v>
      </c>
      <c r="U106" s="359">
        <v>0.14737910043963481</v>
      </c>
      <c r="V106" s="359">
        <v>-0.12979394949976181</v>
      </c>
      <c r="W106" s="359">
        <v>-0.33970588235294119</v>
      </c>
      <c r="X106" s="359">
        <v>-0.19472074504725437</v>
      </c>
      <c r="Y106" s="359">
        <v>-3.6598098140466793E-2</v>
      </c>
      <c r="Z106" s="359">
        <v>6.990858108627227E-3</v>
      </c>
      <c r="AA106" s="359">
        <v>2.4576902334420458E-2</v>
      </c>
      <c r="AB106" s="359">
        <v>5.1769012956554068E-2</v>
      </c>
      <c r="AC106" s="359">
        <v>3.3452907316259335E-2</v>
      </c>
      <c r="AD106" s="359">
        <v>-5.8896910500053107E-2</v>
      </c>
      <c r="AE106" s="359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359">
        <v>-0.21371728365951437</v>
      </c>
      <c r="AL106" s="359">
        <v>0.11729683490162539</v>
      </c>
      <c r="AM106" s="359">
        <v>0.61833553020317267</v>
      </c>
      <c r="AN106" s="359">
        <v>0.41384383767877936</v>
      </c>
      <c r="AO106" s="359">
        <v>0.19084997949739335</v>
      </c>
      <c r="AP106" s="359">
        <v>0.13383684264062651</v>
      </c>
      <c r="AQ106" s="359">
        <v>0.1284840585522358</v>
      </c>
      <c r="AR106" s="359">
        <v>0.13599651918527164</v>
      </c>
      <c r="AS106" s="359">
        <v>0.16782370035518251</v>
      </c>
      <c r="AT106" s="359">
        <v>0.25343373663874563</v>
      </c>
      <c r="AU106" s="359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  <c r="AZ106" s="359">
        <v>0.29313507140049788</v>
      </c>
      <c r="BA106" s="359">
        <v>0.45537354275218361</v>
      </c>
      <c r="BB106" s="359">
        <v>0.36140630263681728</v>
      </c>
      <c r="BC106" s="359" t="s">
        <v>173</v>
      </c>
    </row>
    <row r="107" spans="1:55" x14ac:dyDescent="0.3">
      <c r="A107" s="447"/>
      <c r="B107" s="433"/>
      <c r="C107" s="409" t="s">
        <v>141</v>
      </c>
      <c r="D107" s="381">
        <v>90330</v>
      </c>
      <c r="E107" s="381">
        <v>86154</v>
      </c>
      <c r="F107" s="381">
        <v>97616</v>
      </c>
      <c r="G107" s="381">
        <v>93396</v>
      </c>
      <c r="H107" s="381">
        <v>101669</v>
      </c>
      <c r="I107" s="381">
        <v>99479</v>
      </c>
      <c r="J107" s="381">
        <v>105816</v>
      </c>
      <c r="K107" s="381">
        <v>102920</v>
      </c>
      <c r="L107" s="381">
        <v>98203</v>
      </c>
      <c r="M107" s="381">
        <v>102130</v>
      </c>
      <c r="N107" s="381">
        <v>103343</v>
      </c>
      <c r="O107" s="38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381">
        <v>99863</v>
      </c>
      <c r="V107" s="381">
        <v>78604</v>
      </c>
      <c r="W107" s="381">
        <v>55378</v>
      </c>
      <c r="X107" s="381">
        <v>77156</v>
      </c>
      <c r="Y107" s="381">
        <v>91271</v>
      </c>
      <c r="Z107" s="381">
        <v>104927</v>
      </c>
      <c r="AA107" s="381">
        <v>105997</v>
      </c>
      <c r="AB107" s="381">
        <v>102264</v>
      </c>
      <c r="AC107" s="381">
        <v>104015</v>
      </c>
      <c r="AD107" s="381">
        <v>95484</v>
      </c>
      <c r="AE107" s="381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381">
        <v>71920</v>
      </c>
      <c r="AL107" s="381">
        <v>89027</v>
      </c>
      <c r="AM107" s="381">
        <v>97477</v>
      </c>
      <c r="AN107" s="381">
        <v>114221</v>
      </c>
      <c r="AO107" s="381">
        <v>112659</v>
      </c>
      <c r="AP107" s="381">
        <v>121112</v>
      </c>
      <c r="AQ107" s="381">
        <v>119815</v>
      </c>
      <c r="AR107" s="381">
        <v>116812</v>
      </c>
      <c r="AS107" s="381">
        <v>123660</v>
      </c>
      <c r="AT107" s="381">
        <v>122395</v>
      </c>
      <c r="AU107" s="381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  <c r="AZ107" s="381">
        <v>114604</v>
      </c>
      <c r="BA107" s="381">
        <v>112799</v>
      </c>
      <c r="BB107" s="381">
        <v>126750</v>
      </c>
      <c r="BC107" s="381" t="s">
        <v>173</v>
      </c>
    </row>
    <row r="108" spans="1:55" x14ac:dyDescent="0.3">
      <c r="A108" s="419"/>
      <c r="B108" s="433"/>
      <c r="C108" s="409" t="s">
        <v>45</v>
      </c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450"/>
      <c r="Q108" s="451"/>
      <c r="R108" s="451"/>
      <c r="S108" s="451"/>
      <c r="T108" s="359">
        <v>0.11797852319273774</v>
      </c>
      <c r="U108" s="359">
        <v>0.15912203728207627</v>
      </c>
      <c r="V108" s="359">
        <v>-0.19476315358138011</v>
      </c>
      <c r="W108" s="359">
        <v>-0.40706240095935586</v>
      </c>
      <c r="X108" s="359">
        <v>-0.24110594183084322</v>
      </c>
      <c r="Y108" s="359">
        <v>-8.2509876456337519E-2</v>
      </c>
      <c r="Z108" s="359">
        <v>-8.4013759733877671E-3</v>
      </c>
      <c r="AA108" s="359">
        <v>2.9897007384376215E-2</v>
      </c>
      <c r="AB108" s="359">
        <v>4.1353115485270306E-2</v>
      </c>
      <c r="AC108" s="359">
        <v>1.8456868696759034E-2</v>
      </c>
      <c r="AD108" s="359">
        <v>-7.604772456770173E-2</v>
      </c>
      <c r="AE108" s="359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359">
        <v>-0.27981334428166588</v>
      </c>
      <c r="AL108" s="359">
        <v>0.13260139433107729</v>
      </c>
      <c r="AM108" s="359">
        <v>0.76021163638990208</v>
      </c>
      <c r="AN108" s="359">
        <v>0.48039037793561096</v>
      </c>
      <c r="AO108" s="359">
        <v>0.23433511191944867</v>
      </c>
      <c r="AP108" s="359">
        <v>0.15425009768696332</v>
      </c>
      <c r="AQ108" s="359">
        <v>0.13036218006169986</v>
      </c>
      <c r="AR108" s="359">
        <v>0.14225925056715952</v>
      </c>
      <c r="AS108" s="359">
        <v>0.18886699033793203</v>
      </c>
      <c r="AT108" s="359">
        <v>0.28183779481379079</v>
      </c>
      <c r="AU108" s="359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  <c r="AZ108" s="359">
        <v>0.37670730974833322</v>
      </c>
      <c r="BA108" s="359">
        <v>0.5683954393770857</v>
      </c>
      <c r="BB108" s="359">
        <v>0.42372538668044524</v>
      </c>
      <c r="BC108" s="359" t="s">
        <v>173</v>
      </c>
    </row>
    <row r="109" spans="1:55" x14ac:dyDescent="0.3">
      <c r="A109" s="447"/>
      <c r="B109" s="433"/>
      <c r="C109" s="409" t="s">
        <v>142</v>
      </c>
      <c r="D109" s="381">
        <v>35.123436289161958</v>
      </c>
      <c r="E109" s="381">
        <v>34.322260138821179</v>
      </c>
      <c r="F109" s="381">
        <v>34.404196033437138</v>
      </c>
      <c r="G109" s="381">
        <v>35.67604608334404</v>
      </c>
      <c r="H109" s="381">
        <v>35.69721350657526</v>
      </c>
      <c r="I109" s="381">
        <v>35.624604187818534</v>
      </c>
      <c r="J109" s="381">
        <v>36.904626899523699</v>
      </c>
      <c r="K109" s="381">
        <v>37.834240186552663</v>
      </c>
      <c r="L109" s="381">
        <v>35.602781992403493</v>
      </c>
      <c r="M109" s="381">
        <v>35.211005581122102</v>
      </c>
      <c r="N109" s="381">
        <v>36.457234645791203</v>
      </c>
      <c r="O109" s="38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381">
        <v>33.974545126823749</v>
      </c>
      <c r="V109" s="381">
        <v>37.180041728156326</v>
      </c>
      <c r="W109" s="381">
        <v>39.728773159016214</v>
      </c>
      <c r="X109" s="381">
        <v>37.879102078905078</v>
      </c>
      <c r="Y109" s="381">
        <v>37.407281611903016</v>
      </c>
      <c r="Z109" s="381">
        <v>37.477484346259779</v>
      </c>
      <c r="AA109" s="381">
        <v>37.638801098144285</v>
      </c>
      <c r="AB109" s="381">
        <v>35.958890714229838</v>
      </c>
      <c r="AC109" s="381">
        <v>35.729462096812959</v>
      </c>
      <c r="AD109" s="381">
        <v>37.133970089229607</v>
      </c>
      <c r="AE109" s="381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381">
        <v>37.092602892102335</v>
      </c>
      <c r="AL109" s="381">
        <v>36.677637121322746</v>
      </c>
      <c r="AM109" s="381">
        <v>36.526565241031214</v>
      </c>
      <c r="AN109" s="381">
        <v>36.176359863772866</v>
      </c>
      <c r="AO109" s="381">
        <v>36.089438038683106</v>
      </c>
      <c r="AP109" s="381">
        <v>36.814683928925291</v>
      </c>
      <c r="AQ109" s="381">
        <v>37.576263406084379</v>
      </c>
      <c r="AR109" s="381">
        <v>35.761736807862199</v>
      </c>
      <c r="AS109" s="381">
        <v>35.097040271712764</v>
      </c>
      <c r="AT109" s="381">
        <v>36.3111238204175</v>
      </c>
      <c r="AU109" s="381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  <c r="AZ109" s="381">
        <v>34.450804509441205</v>
      </c>
      <c r="BA109" s="381">
        <v>34.419631379710815</v>
      </c>
      <c r="BB109" s="381">
        <v>35.072189349112428</v>
      </c>
      <c r="BC109" s="381" t="s">
        <v>173</v>
      </c>
    </row>
    <row r="110" spans="1:55" x14ac:dyDescent="0.3">
      <c r="A110" s="447"/>
      <c r="B110" s="433"/>
      <c r="C110" s="409" t="s">
        <v>45</v>
      </c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450"/>
      <c r="Q110" s="451"/>
      <c r="R110" s="451"/>
      <c r="S110" s="451"/>
      <c r="T110" s="359">
        <v>-1.2774267524089103E-2</v>
      </c>
      <c r="U110" s="359">
        <v>-1.0130889125338709E-2</v>
      </c>
      <c r="V110" s="359">
        <v>8.0683347229546273E-2</v>
      </c>
      <c r="W110" s="359">
        <v>0.1135979885832768</v>
      </c>
      <c r="X110" s="359">
        <v>6.1122097721378853E-2</v>
      </c>
      <c r="Y110" s="359">
        <v>5.0040624021699329E-2</v>
      </c>
      <c r="Z110" s="359">
        <v>1.5522645664342796E-2</v>
      </c>
      <c r="AA110" s="359">
        <v>-5.1656670636098133E-3</v>
      </c>
      <c r="AB110" s="359">
        <v>1.0002272347771238E-2</v>
      </c>
      <c r="AC110" s="359">
        <v>1.4724274616252964E-2</v>
      </c>
      <c r="AD110" s="359">
        <v>1.8562445835878249E-2</v>
      </c>
      <c r="AE110" s="359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359">
        <v>9.1776291739570678E-2</v>
      </c>
      <c r="AL110" s="359">
        <v>-1.3512749945439407E-2</v>
      </c>
      <c r="AM110" s="359">
        <v>-8.0601731776816204E-2</v>
      </c>
      <c r="AN110" s="359">
        <v>-4.4952021607726302E-2</v>
      </c>
      <c r="AO110" s="359">
        <v>-3.5229600132199182E-2</v>
      </c>
      <c r="AP110" s="359">
        <v>-1.7685296355827433E-2</v>
      </c>
      <c r="AQ110" s="359">
        <v>-1.6615218932408699E-3</v>
      </c>
      <c r="AR110" s="359">
        <v>-5.4827582957007095E-3</v>
      </c>
      <c r="AS110" s="359">
        <v>-1.7700289564577764E-2</v>
      </c>
      <c r="AT110" s="359">
        <v>-2.2158855270117388E-2</v>
      </c>
      <c r="AU110" s="359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  <c r="AZ110" s="359">
        <v>-6.070443423672444E-2</v>
      </c>
      <c r="BA110" s="359">
        <v>-7.2062117618622079E-2</v>
      </c>
      <c r="BB110" s="359">
        <v>-4.3771842959779511E-2</v>
      </c>
      <c r="BC110" s="359" t="s">
        <v>173</v>
      </c>
    </row>
    <row r="111" spans="1:55" x14ac:dyDescent="0.3">
      <c r="A111" s="447" t="s">
        <v>145</v>
      </c>
      <c r="B111" s="433"/>
      <c r="C111" s="409" t="s">
        <v>140</v>
      </c>
      <c r="D111" s="381">
        <v>215.4</v>
      </c>
      <c r="E111" s="381">
        <v>195.1</v>
      </c>
      <c r="F111" s="381">
        <v>229.2</v>
      </c>
      <c r="G111" s="381">
        <v>240.3</v>
      </c>
      <c r="H111" s="381">
        <v>238.8</v>
      </c>
      <c r="I111" s="381">
        <v>250.8</v>
      </c>
      <c r="J111" s="381">
        <v>275.8</v>
      </c>
      <c r="K111" s="381">
        <v>283.60000000000002</v>
      </c>
      <c r="L111" s="381">
        <v>254</v>
      </c>
      <c r="M111" s="381">
        <v>259.10000000000002</v>
      </c>
      <c r="N111" s="381">
        <v>262.5</v>
      </c>
      <c r="O111" s="38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381">
        <v>245.5</v>
      </c>
      <c r="V111" s="381">
        <v>176.4</v>
      </c>
      <c r="W111" s="381">
        <v>154</v>
      </c>
      <c r="X111" s="381">
        <v>184</v>
      </c>
      <c r="Y111" s="381">
        <v>196.1</v>
      </c>
      <c r="Z111" s="381">
        <v>224.5</v>
      </c>
      <c r="AA111" s="381">
        <v>227.5</v>
      </c>
      <c r="AB111" s="381">
        <v>224.4</v>
      </c>
      <c r="AC111" s="381">
        <v>228.5</v>
      </c>
      <c r="AD111" s="381">
        <v>250.2</v>
      </c>
      <c r="AE111" s="381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381">
        <v>258.3</v>
      </c>
      <c r="AL111" s="381">
        <v>294.3</v>
      </c>
      <c r="AM111" s="381">
        <v>280.5</v>
      </c>
      <c r="AN111" s="381">
        <v>311.2</v>
      </c>
      <c r="AO111" s="381">
        <v>315.2</v>
      </c>
      <c r="AP111" s="381">
        <v>347.3</v>
      </c>
      <c r="AQ111" s="381">
        <v>372.6</v>
      </c>
      <c r="AR111" s="381">
        <v>359.2</v>
      </c>
      <c r="AS111" s="381">
        <v>374.6</v>
      </c>
      <c r="AT111" s="381">
        <v>405.5</v>
      </c>
      <c r="AU111" s="381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  <c r="AZ111" s="381">
        <v>366.7</v>
      </c>
      <c r="BA111" s="381">
        <v>350.9</v>
      </c>
      <c r="BB111" s="381">
        <v>398.7</v>
      </c>
      <c r="BC111" s="381" t="s">
        <v>173</v>
      </c>
    </row>
    <row r="112" spans="1:55" x14ac:dyDescent="0.3">
      <c r="A112" s="418"/>
      <c r="B112" s="433"/>
      <c r="C112" s="409" t="s">
        <v>45</v>
      </c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450"/>
      <c r="Q112" s="451"/>
      <c r="R112" s="451"/>
      <c r="S112" s="451"/>
      <c r="T112" s="359">
        <v>0.21355617455895995</v>
      </c>
      <c r="U112" s="359">
        <v>0.25832906201947725</v>
      </c>
      <c r="V112" s="359">
        <v>-0.2303664921465968</v>
      </c>
      <c r="W112" s="359">
        <v>-0.3591344153141906</v>
      </c>
      <c r="X112" s="359">
        <v>-0.2294807370184255</v>
      </c>
      <c r="Y112" s="359">
        <v>-0.21810207336523132</v>
      </c>
      <c r="Z112" s="359">
        <v>-0.18600435097897031</v>
      </c>
      <c r="AA112" s="359">
        <v>-0.19781382228490837</v>
      </c>
      <c r="AB112" s="359">
        <v>-0.11653543307086613</v>
      </c>
      <c r="AC112" s="359">
        <v>-0.11810111925897344</v>
      </c>
      <c r="AD112" s="359">
        <v>-4.6857142857142903E-2</v>
      </c>
      <c r="AE112" s="359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359">
        <v>5.2138492871690471E-2</v>
      </c>
      <c r="AL112" s="359">
        <v>0.66836734693877553</v>
      </c>
      <c r="AM112" s="359">
        <v>0.8214285714285714</v>
      </c>
      <c r="AN112" s="359">
        <v>0.69130434782608685</v>
      </c>
      <c r="AO112" s="359">
        <v>0.60734319224885258</v>
      </c>
      <c r="AP112" s="359">
        <v>0.54699331848552346</v>
      </c>
      <c r="AQ112" s="359">
        <v>0.63780219780219793</v>
      </c>
      <c r="AR112" s="359">
        <v>0.60071301247771824</v>
      </c>
      <c r="AS112" s="359">
        <v>0.6393873085339169</v>
      </c>
      <c r="AT112" s="359">
        <v>0.62070343725019994</v>
      </c>
      <c r="AU112" s="359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  <c r="AZ112" s="359">
        <v>0.48281439547108762</v>
      </c>
      <c r="BA112" s="359">
        <v>0.35849787069299249</v>
      </c>
      <c r="BB112" s="359">
        <v>0.3547400611620794</v>
      </c>
      <c r="BC112" s="359" t="s">
        <v>173</v>
      </c>
    </row>
    <row r="113" spans="1:55" x14ac:dyDescent="0.3">
      <c r="A113" s="447"/>
      <c r="B113" s="433"/>
      <c r="C113" s="409" t="s">
        <v>141</v>
      </c>
      <c r="D113" s="381">
        <v>4870</v>
      </c>
      <c r="E113" s="381">
        <v>4486</v>
      </c>
      <c r="F113" s="381">
        <v>5116</v>
      </c>
      <c r="G113" s="381">
        <v>5311</v>
      </c>
      <c r="H113" s="381">
        <v>5358</v>
      </c>
      <c r="I113" s="381">
        <v>5496</v>
      </c>
      <c r="J113" s="381">
        <v>5936</v>
      </c>
      <c r="K113" s="381">
        <v>5991</v>
      </c>
      <c r="L113" s="381">
        <v>5866</v>
      </c>
      <c r="M113" s="381">
        <v>6135</v>
      </c>
      <c r="N113" s="381">
        <v>6189</v>
      </c>
      <c r="O113" s="38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381">
        <v>5799</v>
      </c>
      <c r="V113" s="381">
        <v>4875</v>
      </c>
      <c r="W113" s="381">
        <v>4551</v>
      </c>
      <c r="X113" s="381">
        <v>5044</v>
      </c>
      <c r="Y113" s="381">
        <v>5136</v>
      </c>
      <c r="Z113" s="381">
        <v>5555</v>
      </c>
      <c r="AA113" s="381">
        <v>5749</v>
      </c>
      <c r="AB113" s="381">
        <v>6140</v>
      </c>
      <c r="AC113" s="381">
        <v>6563</v>
      </c>
      <c r="AD113" s="381">
        <v>6554</v>
      </c>
      <c r="AE113" s="381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381">
        <v>6638</v>
      </c>
      <c r="AL113" s="381">
        <v>7606</v>
      </c>
      <c r="AM113" s="381">
        <v>7260</v>
      </c>
      <c r="AN113" s="381">
        <v>7811</v>
      </c>
      <c r="AO113" s="381">
        <v>8034</v>
      </c>
      <c r="AP113" s="381">
        <v>8583</v>
      </c>
      <c r="AQ113" s="381">
        <v>8559</v>
      </c>
      <c r="AR113" s="381">
        <v>8718</v>
      </c>
      <c r="AS113" s="381">
        <v>9927</v>
      </c>
      <c r="AT113" s="381">
        <v>10043</v>
      </c>
      <c r="AU113" s="381">
        <v>10371</v>
      </c>
      <c r="AV113" s="450">
        <v>20942</v>
      </c>
      <c r="AW113" s="451">
        <v>23105</v>
      </c>
      <c r="AX113" s="451">
        <v>25860</v>
      </c>
      <c r="AY113" s="453">
        <v>30341</v>
      </c>
      <c r="AZ113" s="381">
        <v>9804</v>
      </c>
      <c r="BA113" s="381">
        <v>9339</v>
      </c>
      <c r="BB113" s="381">
        <v>10504</v>
      </c>
      <c r="BC113" s="381" t="s">
        <v>173</v>
      </c>
    </row>
    <row r="114" spans="1:55" x14ac:dyDescent="0.3">
      <c r="A114" s="419"/>
      <c r="B114" s="433"/>
      <c r="C114" s="409" t="s">
        <v>45</v>
      </c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450"/>
      <c r="Q114" s="451"/>
      <c r="R114" s="451"/>
      <c r="S114" s="451"/>
      <c r="T114" s="359">
        <v>0.26652977412731005</v>
      </c>
      <c r="U114" s="359">
        <v>0.29268836379848417</v>
      </c>
      <c r="V114" s="359">
        <v>-4.7107114933541833E-2</v>
      </c>
      <c r="W114" s="359">
        <v>-0.14309922801732253</v>
      </c>
      <c r="X114" s="359">
        <v>-5.8603956700261292E-2</v>
      </c>
      <c r="Y114" s="359">
        <v>-6.5502183406113537E-2</v>
      </c>
      <c r="Z114" s="359">
        <v>-6.4184636118598384E-2</v>
      </c>
      <c r="AA114" s="359">
        <v>-4.0393924219662827E-2</v>
      </c>
      <c r="AB114" s="359">
        <v>4.6709853392430958E-2</v>
      </c>
      <c r="AC114" s="359">
        <v>6.9763651181744088E-2</v>
      </c>
      <c r="AD114" s="359">
        <v>5.8975601874293099E-2</v>
      </c>
      <c r="AE114" s="359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359">
        <v>0.14468011726159682</v>
      </c>
      <c r="AL114" s="359">
        <v>0.56020512820512824</v>
      </c>
      <c r="AM114" s="359">
        <v>0.59525379037574155</v>
      </c>
      <c r="AN114" s="359">
        <v>0.54857256145915945</v>
      </c>
      <c r="AO114" s="359">
        <v>0.56425233644859818</v>
      </c>
      <c r="AP114" s="359">
        <v>0.54509450945094506</v>
      </c>
      <c r="AQ114" s="359">
        <v>0.48878065750565314</v>
      </c>
      <c r="AR114" s="359">
        <v>0.41986970684039088</v>
      </c>
      <c r="AS114" s="359">
        <v>0.51257047082127072</v>
      </c>
      <c r="AT114" s="359">
        <v>0.53234665852914254</v>
      </c>
      <c r="AU114" s="359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  <c r="AZ114" s="359">
        <v>0.46372051358614513</v>
      </c>
      <c r="BA114" s="359">
        <v>0.40689966857487198</v>
      </c>
      <c r="BB114" s="359">
        <v>0.38101498816723639</v>
      </c>
      <c r="BC114" s="359" t="s">
        <v>173</v>
      </c>
    </row>
    <row r="115" spans="1:55" x14ac:dyDescent="0.3">
      <c r="A115" s="447"/>
      <c r="B115" s="433"/>
      <c r="C115" s="409" t="s">
        <v>142</v>
      </c>
      <c r="D115" s="381">
        <v>44.229979466119097</v>
      </c>
      <c r="E115" s="381">
        <v>43.490860454748102</v>
      </c>
      <c r="F115" s="381">
        <v>44.800625488663016</v>
      </c>
      <c r="G115" s="381">
        <v>45.245716437582374</v>
      </c>
      <c r="H115" s="381">
        <v>44.568868980963046</v>
      </c>
      <c r="I115" s="381">
        <v>45.633187772925766</v>
      </c>
      <c r="J115" s="381">
        <v>46.462264150943398</v>
      </c>
      <c r="K115" s="381">
        <v>47.337673176431316</v>
      </c>
      <c r="L115" s="381">
        <v>43.300375042618477</v>
      </c>
      <c r="M115" s="381">
        <v>42.233088834555829</v>
      </c>
      <c r="N115" s="381">
        <v>42.413960252060107</v>
      </c>
      <c r="O115" s="38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381">
        <v>42.334885325056042</v>
      </c>
      <c r="V115" s="381">
        <v>36.184615384615384</v>
      </c>
      <c r="W115" s="381">
        <v>33.838716765546032</v>
      </c>
      <c r="X115" s="381">
        <v>36.478984932593178</v>
      </c>
      <c r="Y115" s="381">
        <v>38.181464174454831</v>
      </c>
      <c r="Z115" s="381">
        <v>40.414041404140413</v>
      </c>
      <c r="AA115" s="381">
        <v>39.572099495564444</v>
      </c>
      <c r="AB115" s="381">
        <v>36.547231270358303</v>
      </c>
      <c r="AC115" s="381">
        <v>34.816394941337805</v>
      </c>
      <c r="AD115" s="381">
        <v>38.175160207506863</v>
      </c>
      <c r="AE115" s="381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381">
        <v>38.912322988852061</v>
      </c>
      <c r="AL115" s="381">
        <v>38.693136997107544</v>
      </c>
      <c r="AM115" s="381">
        <v>38.636363636363633</v>
      </c>
      <c r="AN115" s="381">
        <v>39.841249519907819</v>
      </c>
      <c r="AO115" s="381">
        <v>39.233258650734378</v>
      </c>
      <c r="AP115" s="381">
        <v>40.463707328439938</v>
      </c>
      <c r="AQ115" s="381">
        <v>43.533123028391167</v>
      </c>
      <c r="AR115" s="381">
        <v>41.202110575820143</v>
      </c>
      <c r="AS115" s="381">
        <v>37.735468923138917</v>
      </c>
      <c r="AT115" s="381">
        <v>40.376381559295034</v>
      </c>
      <c r="AU115" s="381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  <c r="AZ115" s="381">
        <v>37.403100775193799</v>
      </c>
      <c r="BA115" s="381">
        <v>37.573616018845698</v>
      </c>
      <c r="BB115" s="381">
        <v>37.956968773800455</v>
      </c>
      <c r="BC115" s="381" t="s">
        <v>173</v>
      </c>
    </row>
    <row r="116" spans="1:55" x14ac:dyDescent="0.3">
      <c r="A116" s="447"/>
      <c r="B116" s="433"/>
      <c r="C116" s="409" t="s">
        <v>45</v>
      </c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450"/>
      <c r="Q116" s="451"/>
      <c r="R116" s="451"/>
      <c r="S116" s="451"/>
      <c r="T116" s="359">
        <v>-4.1825783057371148E-2</v>
      </c>
      <c r="U116" s="359">
        <v>-2.657972543207883E-2</v>
      </c>
      <c r="V116" s="359">
        <v>-0.19231896898912604</v>
      </c>
      <c r="W116" s="359">
        <v>-0.25211225658836878</v>
      </c>
      <c r="X116" s="359">
        <v>-0.18151423254257015</v>
      </c>
      <c r="Y116" s="359">
        <v>-0.16329614392821473</v>
      </c>
      <c r="Z116" s="359">
        <v>-0.13017494642865307</v>
      </c>
      <c r="AA116" s="359">
        <v>-0.16404637490152832</v>
      </c>
      <c r="AB116" s="359">
        <v>-0.15596039908692197</v>
      </c>
      <c r="AC116" s="359">
        <v>-0.17561334247353369</v>
      </c>
      <c r="AD116" s="359">
        <v>-9.9938794193295336E-2</v>
      </c>
      <c r="AE116" s="359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359">
        <v>-8.0844965326463902E-2</v>
      </c>
      <c r="AL116" s="359">
        <v>6.9325639801016331E-2</v>
      </c>
      <c r="AM116" s="359">
        <v>0.1417798110979929</v>
      </c>
      <c r="AN116" s="359">
        <v>9.21699053174731E-2</v>
      </c>
      <c r="AO116" s="359">
        <v>2.7547253595980373E-2</v>
      </c>
      <c r="AP116" s="359">
        <v>1.2289274364537253E-3</v>
      </c>
      <c r="AQ116" s="359">
        <v>0.10009637050646518</v>
      </c>
      <c r="AR116" s="359">
        <v>0.12736612716370632</v>
      </c>
      <c r="AS116" s="359">
        <v>8.3841936728930852E-2</v>
      </c>
      <c r="AT116" s="359">
        <v>5.7661090086409551E-2</v>
      </c>
      <c r="AU116" s="359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  <c r="AZ116" s="359">
        <v>1.3044759370190359E-2</v>
      </c>
      <c r="BA116" s="359">
        <v>-3.4403162473489124E-2</v>
      </c>
      <c r="BB116" s="359">
        <v>-1.9025808720603884E-2</v>
      </c>
      <c r="BC116" s="359" t="s">
        <v>173</v>
      </c>
    </row>
    <row r="117" spans="1:55" x14ac:dyDescent="0.3">
      <c r="A117" s="447" t="s">
        <v>232</v>
      </c>
      <c r="B117" s="433"/>
      <c r="C117" s="409" t="s">
        <v>140</v>
      </c>
      <c r="D117" s="381">
        <v>242.5</v>
      </c>
      <c r="E117" s="381">
        <v>231.5</v>
      </c>
      <c r="F117" s="381">
        <v>307.10000000000002</v>
      </c>
      <c r="G117" s="381">
        <v>409</v>
      </c>
      <c r="H117" s="381">
        <v>454.3</v>
      </c>
      <c r="I117" s="381">
        <v>479.8</v>
      </c>
      <c r="J117" s="381">
        <v>655.8</v>
      </c>
      <c r="K117" s="381">
        <v>820.3</v>
      </c>
      <c r="L117" s="381">
        <v>515.79999999999995</v>
      </c>
      <c r="M117" s="381">
        <v>450.7</v>
      </c>
      <c r="N117" s="381">
        <v>307.5</v>
      </c>
      <c r="O117" s="38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381">
        <v>273</v>
      </c>
      <c r="V117" s="381">
        <v>170.4</v>
      </c>
      <c r="W117" s="381">
        <v>53.2</v>
      </c>
      <c r="X117" s="381">
        <v>69.2</v>
      </c>
      <c r="Y117" s="381">
        <v>102.8</v>
      </c>
      <c r="Z117" s="381">
        <v>262.7</v>
      </c>
      <c r="AA117" s="381">
        <v>467.1</v>
      </c>
      <c r="AB117" s="381">
        <v>278.39999999999998</v>
      </c>
      <c r="AC117" s="381">
        <v>218.1</v>
      </c>
      <c r="AD117" s="381">
        <v>136.4</v>
      </c>
      <c r="AE117" s="381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381">
        <v>64.599999999999994</v>
      </c>
      <c r="AL117" s="381">
        <v>79.8</v>
      </c>
      <c r="AM117" s="381">
        <v>114.7</v>
      </c>
      <c r="AN117" s="381">
        <v>221.1</v>
      </c>
      <c r="AO117" s="381">
        <v>297.39999999999998</v>
      </c>
      <c r="AP117" s="381">
        <v>434.8</v>
      </c>
      <c r="AQ117" s="381">
        <v>762.4</v>
      </c>
      <c r="AR117" s="381">
        <v>474.6</v>
      </c>
      <c r="AS117" s="381">
        <v>499.7</v>
      </c>
      <c r="AT117" s="381">
        <v>375.2</v>
      </c>
      <c r="AU117" s="381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  <c r="AZ117" s="381">
        <v>232.5</v>
      </c>
      <c r="BA117" s="381">
        <v>290.3</v>
      </c>
      <c r="BB117" s="381">
        <v>408.4</v>
      </c>
      <c r="BC117" s="381" t="s">
        <v>173</v>
      </c>
    </row>
    <row r="118" spans="1:55" x14ac:dyDescent="0.3">
      <c r="A118" s="418"/>
      <c r="B118" s="433"/>
      <c r="C118" s="409" t="s">
        <v>45</v>
      </c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450"/>
      <c r="Q118" s="451"/>
      <c r="R118" s="451"/>
      <c r="S118" s="451"/>
      <c r="T118" s="359">
        <v>0.11835051546391748</v>
      </c>
      <c r="U118" s="359">
        <v>0.17926565874730022</v>
      </c>
      <c r="V118" s="359">
        <v>-0.44513187886681865</v>
      </c>
      <c r="W118" s="359">
        <v>-0.86992665036674821</v>
      </c>
      <c r="X118" s="359">
        <v>-0.84767774598283074</v>
      </c>
      <c r="Y118" s="359">
        <v>-0.7857440600250104</v>
      </c>
      <c r="Z118" s="359">
        <v>-0.59942055504727054</v>
      </c>
      <c r="AA118" s="359">
        <v>-0.4305741801779836</v>
      </c>
      <c r="AB118" s="359">
        <v>-0.46025591314462971</v>
      </c>
      <c r="AC118" s="359">
        <v>-0.51608608830707792</v>
      </c>
      <c r="AD118" s="359">
        <v>-0.55642276422764225</v>
      </c>
      <c r="AE118" s="359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359">
        <v>-0.76336996336996343</v>
      </c>
      <c r="AL118" s="359">
        <v>-0.53169014084507049</v>
      </c>
      <c r="AM118" s="359">
        <v>1.1560150375939848</v>
      </c>
      <c r="AN118" s="359">
        <v>2.1950867052023115</v>
      </c>
      <c r="AO118" s="359">
        <v>1.8929961089494161</v>
      </c>
      <c r="AP118" s="359">
        <v>0.65511990864103553</v>
      </c>
      <c r="AQ118" s="359">
        <v>0.6321986726611003</v>
      </c>
      <c r="AR118" s="359">
        <v>0.70474137931034508</v>
      </c>
      <c r="AS118" s="359">
        <v>1.2911508482347549</v>
      </c>
      <c r="AT118" s="359">
        <v>1.7507331378299118</v>
      </c>
      <c r="AU118" s="359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  <c r="AZ118" s="359">
        <v>1.2163965681601525</v>
      </c>
      <c r="BA118" s="359">
        <v>3.4938080495356041</v>
      </c>
      <c r="BB118" s="359">
        <v>4.1177944862155389</v>
      </c>
      <c r="BC118" s="359" t="s">
        <v>173</v>
      </c>
    </row>
    <row r="119" spans="1:55" x14ac:dyDescent="0.3">
      <c r="A119" s="447"/>
      <c r="B119" s="433"/>
      <c r="C119" s="409" t="s">
        <v>141</v>
      </c>
      <c r="D119" s="381">
        <v>4217</v>
      </c>
      <c r="E119" s="381">
        <v>4161</v>
      </c>
      <c r="F119" s="381">
        <v>5476</v>
      </c>
      <c r="G119" s="381">
        <v>7037</v>
      </c>
      <c r="H119" s="381">
        <v>7766</v>
      </c>
      <c r="I119" s="381">
        <v>8241</v>
      </c>
      <c r="J119" s="381">
        <v>11183</v>
      </c>
      <c r="K119" s="381">
        <v>14413</v>
      </c>
      <c r="L119" s="381">
        <v>9304</v>
      </c>
      <c r="M119" s="381">
        <v>8134</v>
      </c>
      <c r="N119" s="381">
        <v>6012</v>
      </c>
      <c r="O119" s="38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381">
        <v>5480</v>
      </c>
      <c r="V119" s="381">
        <v>3415</v>
      </c>
      <c r="W119" s="381">
        <v>945</v>
      </c>
      <c r="X119" s="381">
        <v>1267</v>
      </c>
      <c r="Y119" s="381">
        <v>1874</v>
      </c>
      <c r="Z119" s="381">
        <v>4835</v>
      </c>
      <c r="AA119" s="381">
        <v>8710</v>
      </c>
      <c r="AB119" s="381">
        <v>5690</v>
      </c>
      <c r="AC119" s="381">
        <v>4541</v>
      </c>
      <c r="AD119" s="381">
        <v>2747</v>
      </c>
      <c r="AE119" s="381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381">
        <v>1276</v>
      </c>
      <c r="AL119" s="381">
        <v>1598</v>
      </c>
      <c r="AM119" s="381">
        <v>2217</v>
      </c>
      <c r="AN119" s="381">
        <v>4083</v>
      </c>
      <c r="AO119" s="381">
        <v>5755</v>
      </c>
      <c r="AP119" s="381">
        <v>8204</v>
      </c>
      <c r="AQ119" s="381">
        <v>14247</v>
      </c>
      <c r="AR119" s="381">
        <v>9867</v>
      </c>
      <c r="AS119" s="381">
        <v>10438</v>
      </c>
      <c r="AT119" s="381">
        <v>8366</v>
      </c>
      <c r="AU119" s="381">
        <v>6895</v>
      </c>
      <c r="AV119" s="450">
        <v>4939</v>
      </c>
      <c r="AW119" s="451">
        <v>12055</v>
      </c>
      <c r="AX119" s="451">
        <v>32318</v>
      </c>
      <c r="AY119" s="453">
        <v>25699</v>
      </c>
      <c r="AZ119" s="381">
        <v>5376</v>
      </c>
      <c r="BA119" s="381">
        <v>6908</v>
      </c>
      <c r="BB119" s="381">
        <v>9463</v>
      </c>
      <c r="BC119" s="381" t="s">
        <v>173</v>
      </c>
    </row>
    <row r="120" spans="1:55" x14ac:dyDescent="0.3">
      <c r="A120" s="419"/>
      <c r="B120" s="433"/>
      <c r="C120" s="409" t="s">
        <v>45</v>
      </c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450"/>
      <c r="Q120" s="451"/>
      <c r="R120" s="451"/>
      <c r="S120" s="451"/>
      <c r="T120" s="359">
        <v>0.22219587384396491</v>
      </c>
      <c r="U120" s="359">
        <v>0.31699110790675317</v>
      </c>
      <c r="V120" s="359">
        <v>-0.37636961285609932</v>
      </c>
      <c r="W120" s="359">
        <v>-0.86570981952536596</v>
      </c>
      <c r="X120" s="359">
        <v>-0.83685294875096572</v>
      </c>
      <c r="Y120" s="359">
        <v>-0.77260041257128986</v>
      </c>
      <c r="Z120" s="359">
        <v>-0.56764732182777433</v>
      </c>
      <c r="AA120" s="359">
        <v>-0.39568445153680704</v>
      </c>
      <c r="AB120" s="359">
        <v>-0.38843508168529667</v>
      </c>
      <c r="AC120" s="359">
        <v>-0.44172608802557167</v>
      </c>
      <c r="AD120" s="359">
        <v>-0.54308050565535593</v>
      </c>
      <c r="AE120" s="359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359">
        <v>-0.76715328467153288</v>
      </c>
      <c r="AL120" s="359">
        <v>-0.53206442166910684</v>
      </c>
      <c r="AM120" s="359">
        <v>1.3460317460317461</v>
      </c>
      <c r="AN120" s="359">
        <v>2.222573007103394</v>
      </c>
      <c r="AO120" s="359">
        <v>2.0709711846318037</v>
      </c>
      <c r="AP120" s="359">
        <v>0.69679420889348498</v>
      </c>
      <c r="AQ120" s="359">
        <v>0.63570608495981629</v>
      </c>
      <c r="AR120" s="359">
        <v>0.73409490333919158</v>
      </c>
      <c r="AS120" s="359">
        <v>1.2986126403875797</v>
      </c>
      <c r="AT120" s="359">
        <v>2.0455041863851475</v>
      </c>
      <c r="AU120" s="359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  <c r="AZ120" s="359">
        <v>1.6033898305084746</v>
      </c>
      <c r="BA120" s="359">
        <v>4.4137931034482758</v>
      </c>
      <c r="BB120" s="359">
        <v>4.9217772215269084</v>
      </c>
      <c r="BC120" s="359" t="s">
        <v>173</v>
      </c>
    </row>
    <row r="121" spans="1:55" x14ac:dyDescent="0.3">
      <c r="A121" s="447"/>
      <c r="B121" s="433"/>
      <c r="C121" s="409" t="s">
        <v>142</v>
      </c>
      <c r="D121" s="381">
        <v>57.505335546597109</v>
      </c>
      <c r="E121" s="381">
        <v>55.635664503725067</v>
      </c>
      <c r="F121" s="381">
        <v>56.081081081081081</v>
      </c>
      <c r="G121" s="381">
        <v>58.121358533465965</v>
      </c>
      <c r="H121" s="381">
        <v>58.498583569405099</v>
      </c>
      <c r="I121" s="381">
        <v>58.2210896735833</v>
      </c>
      <c r="J121" s="381">
        <v>58.642582491281409</v>
      </c>
      <c r="K121" s="381">
        <v>56.913897176160411</v>
      </c>
      <c r="L121" s="381">
        <v>55.438521066208075</v>
      </c>
      <c r="M121" s="381">
        <v>55.409392672731741</v>
      </c>
      <c r="N121" s="381">
        <v>51.147704590818364</v>
      </c>
      <c r="O121" s="38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381">
        <v>49.817518248175183</v>
      </c>
      <c r="V121" s="381">
        <v>49.897510980966324</v>
      </c>
      <c r="W121" s="381">
        <v>56.296296296296298</v>
      </c>
      <c r="X121" s="381">
        <v>54.617205998421468</v>
      </c>
      <c r="Y121" s="381">
        <v>54.85592315901814</v>
      </c>
      <c r="Z121" s="381">
        <v>54.332988624612206</v>
      </c>
      <c r="AA121" s="381">
        <v>53.628013777267512</v>
      </c>
      <c r="AB121" s="381">
        <v>48.927943760984185</v>
      </c>
      <c r="AC121" s="381">
        <v>48.029068487117378</v>
      </c>
      <c r="AD121" s="381">
        <v>49.654168183472876</v>
      </c>
      <c r="AE121" s="381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381">
        <v>50.626959247648898</v>
      </c>
      <c r="AL121" s="381">
        <v>49.93742177722153</v>
      </c>
      <c r="AM121" s="381">
        <v>51.736580965268381</v>
      </c>
      <c r="AN121" s="381">
        <v>54.151359294636293</v>
      </c>
      <c r="AO121" s="381">
        <v>51.676802780191139</v>
      </c>
      <c r="AP121" s="381">
        <v>52.998537298878595</v>
      </c>
      <c r="AQ121" s="381">
        <v>53.513020284972278</v>
      </c>
      <c r="AR121" s="381">
        <v>48.099726360595923</v>
      </c>
      <c r="AS121" s="381">
        <v>47.873155776968765</v>
      </c>
      <c r="AT121" s="381">
        <v>44.848195075304808</v>
      </c>
      <c r="AU121" s="381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  <c r="AZ121" s="381">
        <v>43.247767857142854</v>
      </c>
      <c r="BA121" s="381">
        <v>42.023740590619575</v>
      </c>
      <c r="BB121" s="381">
        <v>43.157561027158408</v>
      </c>
      <c r="BC121" s="381" t="s">
        <v>173</v>
      </c>
    </row>
    <row r="122" spans="1:55" x14ac:dyDescent="0.3">
      <c r="A122" s="447"/>
      <c r="B122" s="433"/>
      <c r="C122" s="409" t="s">
        <v>45</v>
      </c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450"/>
      <c r="Q122" s="451"/>
      <c r="R122" s="451"/>
      <c r="S122" s="451"/>
      <c r="T122" s="359">
        <v>-8.4966215810760554E-2</v>
      </c>
      <c r="U122" s="359">
        <v>-0.10457583831249705</v>
      </c>
      <c r="V122" s="359">
        <v>-0.11026124997794988</v>
      </c>
      <c r="W122" s="359">
        <v>-3.140088744000722E-2</v>
      </c>
      <c r="X122" s="359">
        <v>-6.6349941043933255E-2</v>
      </c>
      <c r="Y122" s="359">
        <v>-5.7799785841041035E-2</v>
      </c>
      <c r="Z122" s="359">
        <v>-7.3489155551939161E-2</v>
      </c>
      <c r="AA122" s="359">
        <v>-5.7734289196932048E-2</v>
      </c>
      <c r="AB122" s="359">
        <v>-0.11743778838271245</v>
      </c>
      <c r="AC122" s="359">
        <v>-0.13319626564408082</v>
      </c>
      <c r="AD122" s="359">
        <v>-2.9200458149466903E-2</v>
      </c>
      <c r="AE122" s="359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359">
        <v>1.6248119696395447E-2</v>
      </c>
      <c r="AL122" s="359">
        <v>7.9985545311930968E-4</v>
      </c>
      <c r="AM122" s="359">
        <v>-8.0994943380101159E-2</v>
      </c>
      <c r="AN122" s="359">
        <v>-8.5293030880898377E-3</v>
      </c>
      <c r="AO122" s="359">
        <v>-5.7954003793013624E-2</v>
      </c>
      <c r="AP122" s="359">
        <v>-2.4560609668526859E-2</v>
      </c>
      <c r="AQ122" s="359">
        <v>-2.1442802780806858E-3</v>
      </c>
      <c r="AR122" s="359">
        <v>-1.6927288104199745E-2</v>
      </c>
      <c r="AS122" s="359">
        <v>-3.2462155744376431E-3</v>
      </c>
      <c r="AT122" s="359">
        <v>-9.6788915895437561E-2</v>
      </c>
      <c r="AU122" s="359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  <c r="AZ122" s="359">
        <v>-0.1486497557197331</v>
      </c>
      <c r="BA122" s="359">
        <v>-0.16993354499023866</v>
      </c>
      <c r="BB122" s="366">
        <v>-0.13576713632331916</v>
      </c>
      <c r="BC122" s="366" t="s">
        <v>173</v>
      </c>
    </row>
    <row r="123" spans="1:55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  <c r="AZ123" s="415"/>
      <c r="BA123" s="543"/>
      <c r="BB123" s="553"/>
    </row>
    <row r="124" spans="1:55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  <c r="AZ124" s="381">
        <v>2143.9</v>
      </c>
      <c r="BA124" s="381">
        <v>2211.6</v>
      </c>
      <c r="BB124" s="381">
        <v>2435.4</v>
      </c>
      <c r="BC124" s="381" t="s">
        <v>173</v>
      </c>
    </row>
    <row r="125" spans="1:55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  <c r="AZ125" s="359">
        <v>0.15059303386464881</v>
      </c>
      <c r="BA125" s="359">
        <v>0.28581395348837202</v>
      </c>
      <c r="BB125" s="359">
        <v>0.15783968812398996</v>
      </c>
      <c r="BC125" s="359" t="s">
        <v>173</v>
      </c>
    </row>
    <row r="126" spans="1:55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  <c r="AZ126" s="381">
        <v>27907</v>
      </c>
      <c r="BA126" s="381">
        <v>28914</v>
      </c>
      <c r="BB126" s="381">
        <v>31662</v>
      </c>
      <c r="BC126" s="381" t="s">
        <v>173</v>
      </c>
    </row>
    <row r="127" spans="1:55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  <c r="AZ127" s="359">
        <v>0.20371808143547274</v>
      </c>
      <c r="BA127" s="359">
        <v>0.38284949064995932</v>
      </c>
      <c r="BB127" s="359">
        <v>0.20704509930997675</v>
      </c>
      <c r="BC127" s="359" t="s">
        <v>173</v>
      </c>
    </row>
    <row r="128" spans="1:55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  <c r="AZ128" s="381">
        <v>76.823019314150571</v>
      </c>
      <c r="BA128" s="381">
        <v>76.488898111641419</v>
      </c>
      <c r="BB128" s="381">
        <v>76.918703808982372</v>
      </c>
      <c r="BC128" s="381" t="s">
        <v>173</v>
      </c>
    </row>
    <row r="129" spans="1:55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  <c r="AZ129" s="359">
        <v>-4.4134127741497962E-2</v>
      </c>
      <c r="BA129" s="359">
        <v>-7.0170714757959093E-2</v>
      </c>
      <c r="BB129" s="359">
        <v>-4.0765180368252808E-2</v>
      </c>
      <c r="BC129" s="359" t="s">
        <v>173</v>
      </c>
    </row>
    <row r="130" spans="1:55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  <c r="AZ130" s="381">
        <v>2054.9</v>
      </c>
      <c r="BA130" s="381">
        <v>2119.6999999999998</v>
      </c>
      <c r="BB130" s="381">
        <v>2320.1</v>
      </c>
      <c r="BC130" s="381" t="s">
        <v>173</v>
      </c>
    </row>
    <row r="131" spans="1:55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  <c r="AZ131" s="359">
        <v>0.14574853638137725</v>
      </c>
      <c r="BA131" s="359">
        <v>0.27034639817811335</v>
      </c>
      <c r="BB131" s="359">
        <v>0.13680239110196485</v>
      </c>
      <c r="BC131" s="359" t="s">
        <v>173</v>
      </c>
    </row>
    <row r="132" spans="1:55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  <c r="AZ132" s="381">
        <v>27185</v>
      </c>
      <c r="BA132" s="381">
        <v>28161</v>
      </c>
      <c r="BB132" s="381">
        <v>30737</v>
      </c>
      <c r="BC132" s="381" t="s">
        <v>173</v>
      </c>
    </row>
    <row r="133" spans="1:55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  <c r="AZ133" s="359">
        <v>0.20075088339222616</v>
      </c>
      <c r="BA133" s="359">
        <v>0.37250219319621797</v>
      </c>
      <c r="BB133" s="359">
        <v>0.19357719788754271</v>
      </c>
      <c r="BC133" s="359" t="s">
        <v>173</v>
      </c>
    </row>
    <row r="134" spans="1:55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  <c r="AZ134" s="381">
        <v>75.589479492367118</v>
      </c>
      <c r="BA134" s="381">
        <v>75.270764532509503</v>
      </c>
      <c r="BB134" s="381">
        <v>75.48231772781989</v>
      </c>
      <c r="BC134" s="381" t="s">
        <v>173</v>
      </c>
    </row>
    <row r="135" spans="1:55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  <c r="AZ135" s="359">
        <v>-4.5806626313247049E-2</v>
      </c>
      <c r="BA135" s="359">
        <v>-7.4430332807125826E-2</v>
      </c>
      <c r="BB135" s="359">
        <v>-4.7566933153599882E-2</v>
      </c>
      <c r="BC135" s="359" t="s">
        <v>173</v>
      </c>
    </row>
    <row r="136" spans="1:55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  <c r="AZ136" s="381">
        <v>2034</v>
      </c>
      <c r="BA136" s="381">
        <v>2097</v>
      </c>
      <c r="BB136" s="381">
        <v>2293</v>
      </c>
      <c r="BC136" s="381" t="s">
        <v>173</v>
      </c>
    </row>
    <row r="137" spans="1:55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  <c r="AZ137" s="359">
        <v>0.14552827213336342</v>
      </c>
      <c r="BA137" s="359">
        <v>0.2716026923776606</v>
      </c>
      <c r="BB137" s="359">
        <v>0.13638616314798296</v>
      </c>
      <c r="BC137" s="359" t="s">
        <v>173</v>
      </c>
    </row>
    <row r="138" spans="1:55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  <c r="AZ138" s="381">
        <v>27022</v>
      </c>
      <c r="BA138" s="381">
        <v>27978</v>
      </c>
      <c r="BB138" s="381">
        <v>30521</v>
      </c>
      <c r="BC138" s="381" t="s">
        <v>173</v>
      </c>
    </row>
    <row r="139" spans="1:55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  <c r="AZ139" s="359">
        <v>0.20065760241713321</v>
      </c>
      <c r="BA139" s="359">
        <v>0.37362529457973293</v>
      </c>
      <c r="BB139" s="359">
        <v>0.19334532374100719</v>
      </c>
      <c r="BC139" s="359" t="s">
        <v>173</v>
      </c>
    </row>
    <row r="140" spans="1:55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  <c r="AZ140" s="381">
        <v>75.272000592110132</v>
      </c>
      <c r="BA140" s="381">
        <v>74.951747801844306</v>
      </c>
      <c r="BB140" s="381">
        <v>75.128599980341406</v>
      </c>
      <c r="BC140" s="381" t="s">
        <v>173</v>
      </c>
    </row>
    <row r="141" spans="1:55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  <c r="AZ141" s="359">
        <v>-4.5915946538617664E-2</v>
      </c>
      <c r="BA141" s="359">
        <v>-7.4272512747580677E-2</v>
      </c>
      <c r="BB141" s="359">
        <v>-4.7730660572300652E-2</v>
      </c>
      <c r="BC141" s="359" t="s">
        <v>173</v>
      </c>
    </row>
    <row r="142" spans="1:55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  <c r="AZ142" s="381">
        <v>20.9</v>
      </c>
      <c r="BA142" s="381">
        <v>22.7</v>
      </c>
      <c r="BB142" s="381">
        <v>27.1</v>
      </c>
      <c r="BC142" s="381" t="s">
        <v>173</v>
      </c>
    </row>
    <row r="143" spans="1:55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  <c r="AZ143" s="359">
        <v>0.16759776536312851</v>
      </c>
      <c r="BA143" s="359">
        <v>0.16410256410256407</v>
      </c>
      <c r="BB143" s="359">
        <v>0.17316017316017315</v>
      </c>
      <c r="BC143" s="359" t="s">
        <v>173</v>
      </c>
    </row>
    <row r="144" spans="1:55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  <c r="AZ144" s="381">
        <v>163</v>
      </c>
      <c r="BA144" s="381">
        <v>183</v>
      </c>
      <c r="BB144" s="381">
        <v>216</v>
      </c>
      <c r="BC144" s="381" t="s">
        <v>173</v>
      </c>
    </row>
    <row r="145" spans="1:55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  <c r="AZ145" s="359">
        <v>0.21641791044776118</v>
      </c>
      <c r="BA145" s="359">
        <v>0.22</v>
      </c>
      <c r="BB145" s="359">
        <v>0.22727272727272727</v>
      </c>
      <c r="BC145" s="359" t="s">
        <v>173</v>
      </c>
    </row>
    <row r="146" spans="1:55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  <c r="AZ146" s="381">
        <v>128.22085889570553</v>
      </c>
      <c r="BA146" s="381">
        <v>124.04371584699453</v>
      </c>
      <c r="BB146" s="381">
        <v>125.46296296296296</v>
      </c>
      <c r="BC146" s="381" t="s">
        <v>173</v>
      </c>
    </row>
    <row r="147" spans="1:55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  <c r="AZ147" s="359">
        <v>-4.013435240086366E-2</v>
      </c>
      <c r="BA147" s="359">
        <v>-4.5817570407734383E-2</v>
      </c>
      <c r="BB147" s="359">
        <v>-4.4091710758377436E-2</v>
      </c>
      <c r="BC147" s="359" t="s">
        <v>173</v>
      </c>
    </row>
    <row r="148" spans="1:55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  <c r="AZ148" s="381">
        <v>89</v>
      </c>
      <c r="BA148" s="381">
        <v>91.9</v>
      </c>
      <c r="BB148" s="381">
        <v>115.3</v>
      </c>
      <c r="BC148" s="381" t="s">
        <v>173</v>
      </c>
    </row>
    <row r="149" spans="1:55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  <c r="AZ149" s="359">
        <v>0.27507163323782241</v>
      </c>
      <c r="BA149" s="359">
        <v>0.78793774319066168</v>
      </c>
      <c r="BB149" s="359">
        <v>0.8448</v>
      </c>
      <c r="BC149" s="359" t="s">
        <v>173</v>
      </c>
    </row>
    <row r="150" spans="1:55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  <c r="AZ150" s="381">
        <v>722</v>
      </c>
      <c r="BA150" s="381">
        <v>753</v>
      </c>
      <c r="BB150" s="381">
        <v>925</v>
      </c>
      <c r="BC150" s="381" t="s">
        <v>173</v>
      </c>
    </row>
    <row r="151" spans="1:55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  <c r="AZ151" s="359">
        <v>0.32720588235294118</v>
      </c>
      <c r="BA151" s="359">
        <v>0.92583120204603575</v>
      </c>
      <c r="BB151" s="359">
        <v>0.93110647181628392</v>
      </c>
      <c r="BC151" s="359" t="s">
        <v>173</v>
      </c>
    </row>
    <row r="152" spans="1:55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  <c r="AZ152" s="381">
        <v>123.26869806094183</v>
      </c>
      <c r="BA152" s="381">
        <v>122.04515272244356</v>
      </c>
      <c r="BB152" s="381">
        <v>124.64864864864865</v>
      </c>
      <c r="BC152" s="381" t="s">
        <v>173</v>
      </c>
    </row>
    <row r="153" spans="1:55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  <c r="AZ153" s="366">
        <v>-3.9281207089507823E-2</v>
      </c>
      <c r="BA153" s="366">
        <v>-7.1602048356509185E-2</v>
      </c>
      <c r="BB153" s="366">
        <v>-4.4692756756756817E-2</v>
      </c>
      <c r="BC153" s="366" t="s">
        <v>173</v>
      </c>
    </row>
    <row r="154" spans="1:55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5" x14ac:dyDescent="0.3">
      <c r="A155" s="460" t="s">
        <v>77</v>
      </c>
    </row>
    <row r="156" spans="1:55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5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5" x14ac:dyDescent="0.3">
      <c r="A158" s="460" t="s">
        <v>80</v>
      </c>
    </row>
    <row r="159" spans="1:55" x14ac:dyDescent="0.3">
      <c r="A159" s="460" t="s">
        <v>189</v>
      </c>
    </row>
    <row r="160" spans="1:55" x14ac:dyDescent="0.3">
      <c r="A160" s="460" t="s">
        <v>149</v>
      </c>
    </row>
  </sheetData>
  <mergeCells count="8">
    <mergeCell ref="AZ7:BC7"/>
    <mergeCell ref="AV5:AY5"/>
    <mergeCell ref="A4:AF4"/>
    <mergeCell ref="A6:A8"/>
    <mergeCell ref="D6:AI6"/>
    <mergeCell ref="D7:S7"/>
    <mergeCell ref="T7:AI7"/>
    <mergeCell ref="AJ7:AY7"/>
  </mergeCells>
  <phoneticPr fontId="58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zoomScale="90" zoomScaleNormal="90" workbookViewId="0">
      <selection activeCell="L8" sqref="L8:O8"/>
    </sheetView>
  </sheetViews>
  <sheetFormatPr defaultRowHeight="14.4" x14ac:dyDescent="0.3"/>
  <cols>
    <col min="1" max="1" width="53" style="517" customWidth="1"/>
    <col min="2" max="2" width="8.44140625" style="517" customWidth="1"/>
    <col min="3" max="3" width="12.5546875" style="517" customWidth="1"/>
    <col min="4" max="15" width="11.6640625" style="517" customWidth="1"/>
    <col min="16" max="16384" width="8.88671875" style="517"/>
  </cols>
  <sheetData>
    <row r="6" spans="1:19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</row>
    <row r="7" spans="1:19" ht="20.25" customHeight="1" x14ac:dyDescent="0.35">
      <c r="A7" s="618" t="s">
        <v>245</v>
      </c>
      <c r="B7" s="618"/>
      <c r="C7" s="618"/>
      <c r="D7" s="618"/>
      <c r="E7" s="618"/>
      <c r="F7" s="618"/>
      <c r="G7" s="618"/>
      <c r="H7" s="618"/>
      <c r="I7" s="618"/>
      <c r="J7" s="618"/>
      <c r="K7" s="618"/>
    </row>
    <row r="8" spans="1:19" x14ac:dyDescent="0.3">
      <c r="H8" s="629"/>
      <c r="I8" s="629"/>
      <c r="J8" s="629"/>
      <c r="K8" s="629"/>
      <c r="L8" s="629"/>
      <c r="M8" s="629"/>
      <c r="N8" s="629"/>
      <c r="O8" s="629"/>
    </row>
    <row r="9" spans="1:19" ht="23.25" customHeight="1" thickBot="1" x14ac:dyDescent="0.35">
      <c r="A9" s="619"/>
      <c r="B9" s="174"/>
      <c r="C9" s="175"/>
      <c r="D9" s="622" t="s">
        <v>39</v>
      </c>
      <c r="E9" s="623"/>
      <c r="F9" s="623"/>
      <c r="G9" s="623"/>
      <c r="H9" s="623"/>
      <c r="I9" s="623"/>
      <c r="J9" s="623"/>
      <c r="K9" s="623"/>
      <c r="L9" s="623"/>
      <c r="M9" s="623"/>
      <c r="N9" s="623"/>
      <c r="O9" s="623"/>
      <c r="P9" s="623"/>
      <c r="Q9" s="623"/>
      <c r="R9" s="623"/>
      <c r="S9" s="623"/>
    </row>
    <row r="10" spans="1:19" s="177" customFormat="1" ht="23.25" customHeight="1" thickBot="1" x14ac:dyDescent="0.35">
      <c r="A10" s="620"/>
      <c r="B10" s="176"/>
      <c r="C10" s="215"/>
      <c r="D10" s="624">
        <v>2019</v>
      </c>
      <c r="E10" s="625"/>
      <c r="F10" s="625"/>
      <c r="G10" s="626"/>
      <c r="H10" s="624">
        <v>2020</v>
      </c>
      <c r="I10" s="625"/>
      <c r="J10" s="625"/>
      <c r="K10" s="627"/>
      <c r="L10" s="624">
        <v>2021</v>
      </c>
      <c r="M10" s="625"/>
      <c r="N10" s="625"/>
      <c r="O10" s="627"/>
      <c r="P10" s="624">
        <v>2022</v>
      </c>
      <c r="Q10" s="625"/>
      <c r="R10" s="625"/>
      <c r="S10" s="627"/>
    </row>
    <row r="11" spans="1:19" ht="41.25" customHeight="1" x14ac:dyDescent="0.3">
      <c r="A11" s="621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  <c r="P11" s="180" t="s">
        <v>44</v>
      </c>
      <c r="Q11" s="180" t="s">
        <v>203</v>
      </c>
      <c r="R11" s="180" t="s">
        <v>205</v>
      </c>
      <c r="S11" s="181" t="s">
        <v>204</v>
      </c>
    </row>
    <row r="12" spans="1:19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9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9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>
        <v>5061</v>
      </c>
      <c r="P14" s="410">
        <v>4519</v>
      </c>
      <c r="Q14" s="410"/>
      <c r="R14" s="410"/>
      <c r="S14" s="410"/>
    </row>
    <row r="15" spans="1:19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>
        <v>2.4057873485868102</v>
      </c>
      <c r="P15" s="545">
        <v>5.0985155195681511</v>
      </c>
      <c r="Q15" s="545"/>
      <c r="R15" s="545"/>
      <c r="S15" s="545"/>
    </row>
    <row r="16" spans="1:19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>
        <v>2240</v>
      </c>
      <c r="P16" s="410">
        <v>1951</v>
      </c>
      <c r="Q16" s="410"/>
      <c r="R16" s="410"/>
      <c r="S16" s="410"/>
    </row>
    <row r="17" spans="1:19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>
        <v>1.9826897470039946</v>
      </c>
      <c r="P17" s="545">
        <v>4.4803370786516856</v>
      </c>
      <c r="Q17" s="545"/>
      <c r="R17" s="545"/>
      <c r="S17" s="545"/>
    </row>
    <row r="18" spans="1:19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>
        <v>1167</v>
      </c>
      <c r="P18" s="410">
        <v>762</v>
      </c>
      <c r="Q18" s="410"/>
      <c r="R18" s="410"/>
      <c r="S18" s="410"/>
    </row>
    <row r="19" spans="1:19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>
        <v>2.1203208556149731</v>
      </c>
      <c r="P19" s="545">
        <v>12.854545454545455</v>
      </c>
      <c r="Q19" s="545"/>
      <c r="R19" s="545"/>
      <c r="S19" s="545"/>
    </row>
    <row r="20" spans="1:19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>
        <v>717</v>
      </c>
      <c r="P20" s="410">
        <v>626</v>
      </c>
      <c r="Q20" s="410"/>
      <c r="R20" s="410"/>
      <c r="S20" s="410"/>
    </row>
    <row r="21" spans="1:19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>
        <v>1.926530612244898</v>
      </c>
      <c r="P21" s="545">
        <v>4.3050847457627119</v>
      </c>
      <c r="Q21" s="545"/>
      <c r="R21" s="545"/>
      <c r="S21" s="545"/>
    </row>
    <row r="22" spans="1:19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>
        <v>447</v>
      </c>
      <c r="P22" s="410">
        <v>337</v>
      </c>
      <c r="Q22" s="410"/>
      <c r="R22" s="410"/>
      <c r="S22" s="410"/>
    </row>
    <row r="23" spans="1:19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>
        <v>1.403225806451613</v>
      </c>
      <c r="P23" s="545">
        <v>1.5725190839694656</v>
      </c>
      <c r="Q23" s="545"/>
      <c r="R23" s="545"/>
      <c r="S23" s="545"/>
    </row>
    <row r="24" spans="1:19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>
        <v>9632</v>
      </c>
      <c r="P24" s="546">
        <v>8195</v>
      </c>
      <c r="Q24" s="546"/>
      <c r="R24" s="546"/>
      <c r="S24" s="546"/>
    </row>
    <row r="25" spans="1:19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>
        <v>2.1663379355687047</v>
      </c>
      <c r="P25" s="547">
        <v>4.8493932905067805</v>
      </c>
      <c r="Q25" s="547"/>
      <c r="R25" s="547"/>
      <c r="S25" s="547"/>
    </row>
    <row r="26" spans="1:19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9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>
        <v>10721</v>
      </c>
      <c r="M27" s="467">
        <v>21237</v>
      </c>
      <c r="N27" s="467">
        <v>38711</v>
      </c>
      <c r="O27" s="459">
        <v>40929</v>
      </c>
      <c r="P27" s="410">
        <v>38306</v>
      </c>
      <c r="Q27" s="410"/>
      <c r="R27" s="410"/>
      <c r="S27" s="410"/>
    </row>
    <row r="28" spans="1:19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>
        <v>0.71896092362344588</v>
      </c>
      <c r="O28" s="457">
        <v>1.2343596462495905</v>
      </c>
      <c r="P28" s="545">
        <v>2.5729875944408169</v>
      </c>
      <c r="Q28" s="545"/>
      <c r="R28" s="545"/>
      <c r="S28" s="545"/>
    </row>
    <row r="29" spans="1:19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>
        <v>5185</v>
      </c>
      <c r="M29" s="467">
        <v>9979</v>
      </c>
      <c r="N29" s="467">
        <v>18965</v>
      </c>
      <c r="O29" s="459">
        <v>17710</v>
      </c>
      <c r="P29" s="410">
        <v>16175</v>
      </c>
      <c r="Q29" s="410"/>
      <c r="R29" s="410"/>
      <c r="S29" s="410"/>
    </row>
    <row r="30" spans="1:19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>
        <v>0.43739578596331669</v>
      </c>
      <c r="O30" s="457">
        <v>1.0047543581616483</v>
      </c>
      <c r="P30" s="545">
        <v>2.119575699132112</v>
      </c>
      <c r="Q30" s="545"/>
      <c r="R30" s="545"/>
      <c r="S30" s="545"/>
    </row>
    <row r="31" spans="1:19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>
        <v>1037</v>
      </c>
      <c r="M31" s="467">
        <v>6312</v>
      </c>
      <c r="N31" s="467">
        <v>15363</v>
      </c>
      <c r="O31" s="459">
        <v>9605</v>
      </c>
      <c r="P31" s="410">
        <v>6305</v>
      </c>
      <c r="Q31" s="410"/>
      <c r="R31" s="410"/>
      <c r="S31" s="410"/>
    </row>
    <row r="32" spans="1:19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>
        <v>0.37120671188861121</v>
      </c>
      <c r="O32" s="457">
        <v>0.93181818181818177</v>
      </c>
      <c r="P32" s="545">
        <v>5.0800385728061714</v>
      </c>
      <c r="Q32" s="545"/>
      <c r="R32" s="545"/>
      <c r="S32" s="545"/>
    </row>
    <row r="33" spans="1:19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>
        <v>2097</v>
      </c>
      <c r="M33" s="467">
        <v>3584</v>
      </c>
      <c r="N33" s="467">
        <v>6845</v>
      </c>
      <c r="O33" s="459">
        <v>6017</v>
      </c>
      <c r="P33" s="410">
        <v>5421</v>
      </c>
      <c r="Q33" s="410"/>
      <c r="R33" s="410"/>
      <c r="S33" s="410"/>
    </row>
    <row r="34" spans="1:19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>
        <v>0.88256325632563259</v>
      </c>
      <c r="O34" s="457">
        <v>0.87855135810177953</v>
      </c>
      <c r="P34" s="545">
        <v>1.5851216022889842</v>
      </c>
      <c r="Q34" s="545"/>
      <c r="R34" s="545"/>
      <c r="S34" s="545"/>
    </row>
    <row r="35" spans="1:19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>
        <v>3813</v>
      </c>
      <c r="M35" s="467">
        <v>6134</v>
      </c>
      <c r="N35" s="467">
        <v>9304</v>
      </c>
      <c r="O35" s="459">
        <v>5963</v>
      </c>
      <c r="P35" s="410">
        <v>5404</v>
      </c>
      <c r="Q35" s="410"/>
      <c r="R35" s="410"/>
      <c r="S35" s="410"/>
    </row>
    <row r="36" spans="1:19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>
        <v>0.34703923555812943</v>
      </c>
      <c r="O36" s="457">
        <v>0.24540517961570593</v>
      </c>
      <c r="P36" s="545">
        <v>0.4172567532126934</v>
      </c>
      <c r="Q36" s="545"/>
      <c r="R36" s="545"/>
      <c r="S36" s="545"/>
    </row>
    <row r="37" spans="1:19" s="30" customFormat="1" x14ac:dyDescent="0.3">
      <c r="A37" s="472" t="s">
        <v>223</v>
      </c>
      <c r="B37" s="433"/>
      <c r="C37" s="433" t="s">
        <v>226</v>
      </c>
      <c r="D37" s="473">
        <v>86551</v>
      </c>
      <c r="E37" s="473">
        <v>116258</v>
      </c>
      <c r="F37" s="473">
        <v>127525</v>
      </c>
      <c r="G37" s="474">
        <v>98258</v>
      </c>
      <c r="H37" s="475">
        <v>76240</v>
      </c>
      <c r="I37" s="473">
        <v>8368</v>
      </c>
      <c r="J37" s="473">
        <v>57461</v>
      </c>
      <c r="K37" s="476">
        <v>40115</v>
      </c>
      <c r="L37" s="475">
        <v>22853</v>
      </c>
      <c r="M37" s="473">
        <v>47246</v>
      </c>
      <c r="N37" s="473">
        <v>89188</v>
      </c>
      <c r="O37" s="476">
        <v>80224</v>
      </c>
      <c r="P37" s="546">
        <v>71365</v>
      </c>
      <c r="Q37" s="546"/>
      <c r="R37" s="546"/>
      <c r="S37" s="546"/>
    </row>
    <row r="38" spans="1:19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4.6460325047801145</v>
      </c>
      <c r="N38" s="483">
        <v>0.55214841370668799</v>
      </c>
      <c r="O38" s="486">
        <v>0.99985043001371054</v>
      </c>
      <c r="P38" s="548">
        <v>2.122784754736796</v>
      </c>
      <c r="Q38" s="548"/>
      <c r="R38" s="548"/>
      <c r="S38" s="548"/>
    </row>
    <row r="39" spans="1:19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9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9369.1280000000006</v>
      </c>
      <c r="M40" s="451">
        <v>9235.7929999999997</v>
      </c>
      <c r="N40" s="451">
        <v>9219.77</v>
      </c>
      <c r="O40" s="453">
        <v>9453.143</v>
      </c>
      <c r="P40" s="451" t="s">
        <v>173</v>
      </c>
      <c r="Q40" s="451"/>
      <c r="R40" s="451"/>
      <c r="S40" s="451"/>
    </row>
    <row r="41" spans="1:19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4.2999999999999997E-2</v>
      </c>
      <c r="M41" s="455">
        <v>0.125</v>
      </c>
      <c r="N41" s="455">
        <v>0.08</v>
      </c>
      <c r="O41" s="457">
        <v>5.5999999999999994E-2</v>
      </c>
      <c r="P41" s="545" t="s">
        <v>173</v>
      </c>
      <c r="Q41" s="545"/>
      <c r="R41" s="545"/>
      <c r="S41" s="545"/>
    </row>
    <row r="42" spans="1:19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19261.849999999999</v>
      </c>
      <c r="M42" s="451">
        <v>18871.420999999998</v>
      </c>
      <c r="N42" s="451">
        <v>20531.09</v>
      </c>
      <c r="O42" s="453">
        <v>22390.143</v>
      </c>
      <c r="P42" s="451" t="s">
        <v>173</v>
      </c>
      <c r="Q42" s="451"/>
      <c r="R42" s="451"/>
      <c r="S42" s="451"/>
    </row>
    <row r="43" spans="1:19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-7.4999999999999997E-2</v>
      </c>
      <c r="M43" s="435">
        <v>0.42899999999999999</v>
      </c>
      <c r="N43" s="435">
        <v>0.11900000000000001</v>
      </c>
      <c r="O43" s="437">
        <v>0.16</v>
      </c>
      <c r="P43" s="435" t="s">
        <v>173</v>
      </c>
      <c r="Q43" s="435"/>
      <c r="R43" s="435"/>
      <c r="S43" s="435"/>
    </row>
    <row r="44" spans="1:19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8592.5699999999961</v>
      </c>
      <c r="M44" s="451">
        <v>8850.5339999999997</v>
      </c>
      <c r="N44" s="451">
        <v>8964.2679999999964</v>
      </c>
      <c r="O44" s="453">
        <v>8903.9539999999961</v>
      </c>
      <c r="P44" s="451" t="s">
        <v>173</v>
      </c>
      <c r="Q44" s="451"/>
      <c r="R44" s="451"/>
      <c r="S44" s="451"/>
    </row>
    <row r="45" spans="1:19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0.02</v>
      </c>
      <c r="M45" s="435">
        <v>9.4E-2</v>
      </c>
      <c r="N45" s="435">
        <v>3.4000000000000002E-2</v>
      </c>
      <c r="O45" s="437">
        <v>0.02</v>
      </c>
      <c r="P45" s="435" t="s">
        <v>173</v>
      </c>
      <c r="Q45" s="435"/>
      <c r="R45" s="435"/>
      <c r="S45" s="435"/>
    </row>
    <row r="46" spans="1:19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29049.057000000001</v>
      </c>
      <c r="M46" s="451">
        <v>31255.774000000001</v>
      </c>
      <c r="N46" s="451">
        <v>31776.916000000001</v>
      </c>
      <c r="O46" s="453">
        <v>32131.326000000001</v>
      </c>
      <c r="P46" s="451" t="s">
        <v>173</v>
      </c>
      <c r="Q46" s="451"/>
      <c r="R46" s="451"/>
      <c r="S46" s="451"/>
    </row>
    <row r="47" spans="1:19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-7.8E-2</v>
      </c>
      <c r="M47" s="441">
        <v>0.191</v>
      </c>
      <c r="N47" s="441">
        <v>4.0999999999999995E-2</v>
      </c>
      <c r="O47" s="443">
        <v>5.5E-2</v>
      </c>
      <c r="P47" s="441" t="s">
        <v>173</v>
      </c>
      <c r="Q47" s="441"/>
      <c r="R47" s="441"/>
      <c r="S47" s="441"/>
    </row>
    <row r="48" spans="1:19" ht="14.25" customHeight="1" x14ac:dyDescent="0.3">
      <c r="A48" s="628" t="s">
        <v>25</v>
      </c>
      <c r="B48" s="628"/>
      <c r="C48" s="628"/>
      <c r="D48" s="628"/>
      <c r="E48" s="628"/>
      <c r="F48" s="628"/>
      <c r="G48" s="628"/>
      <c r="H48" s="628"/>
      <c r="I48" s="628"/>
      <c r="J48" s="628"/>
      <c r="K48" s="628"/>
    </row>
    <row r="49" spans="1:1" x14ac:dyDescent="0.3">
      <c r="A49" s="460" t="s">
        <v>227</v>
      </c>
    </row>
    <row r="50" spans="1:1" x14ac:dyDescent="0.3">
      <c r="A50" s="460" t="s">
        <v>80</v>
      </c>
    </row>
  </sheetData>
  <mergeCells count="10">
    <mergeCell ref="H10:K10"/>
    <mergeCell ref="L10:O10"/>
    <mergeCell ref="P10:S10"/>
    <mergeCell ref="A48:K48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72"/>
  <sheetViews>
    <sheetView showGridLines="0" zoomScale="80" zoomScaleNormal="80" workbookViewId="0">
      <pane ySplit="7" topLeftCell="A56" activePane="bottomLeft" state="frozen"/>
      <selection pane="bottomLeft" activeCell="AC64" sqref="AC64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hidden="1" customWidth="1"/>
    <col min="19" max="25" width="12" style="517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37" t="s">
        <v>28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38">
        <v>2020</v>
      </c>
      <c r="E4" s="638"/>
      <c r="F4" s="638"/>
      <c r="G4" s="638"/>
      <c r="H4" s="638"/>
      <c r="I4" s="638"/>
      <c r="J4" s="638"/>
      <c r="K4" s="638"/>
      <c r="L4" s="630">
        <v>2021</v>
      </c>
      <c r="M4" s="631"/>
      <c r="N4" s="631"/>
      <c r="O4" s="631"/>
      <c r="P4" s="631"/>
      <c r="Q4" s="631"/>
      <c r="R4" s="631"/>
      <c r="S4" s="630">
        <v>2022</v>
      </c>
      <c r="T4" s="631"/>
      <c r="U4" s="631"/>
      <c r="V4" s="631"/>
      <c r="W4" s="631"/>
      <c r="X4" s="631"/>
      <c r="Y4" s="631"/>
    </row>
    <row r="5" spans="2:25" ht="42.6" customHeight="1" x14ac:dyDescent="0.3">
      <c r="B5" s="563" t="s">
        <v>7</v>
      </c>
      <c r="C5" s="563" t="s">
        <v>91</v>
      </c>
      <c r="D5" s="635" t="s">
        <v>274</v>
      </c>
      <c r="E5" s="594"/>
      <c r="F5" s="636"/>
      <c r="G5" s="594" t="s">
        <v>8</v>
      </c>
      <c r="H5" s="594"/>
      <c r="I5" s="636"/>
      <c r="J5" s="635" t="s">
        <v>237</v>
      </c>
      <c r="K5" s="594"/>
      <c r="L5" s="632" t="s">
        <v>274</v>
      </c>
      <c r="M5" s="633"/>
      <c r="N5" s="634"/>
      <c r="O5" s="635" t="s">
        <v>8</v>
      </c>
      <c r="P5" s="594"/>
      <c r="Q5" s="636"/>
      <c r="R5" s="492" t="s">
        <v>237</v>
      </c>
      <c r="S5" s="632" t="s">
        <v>274</v>
      </c>
      <c r="T5" s="633"/>
      <c r="U5" s="634"/>
      <c r="V5" s="635" t="s">
        <v>8</v>
      </c>
      <c r="W5" s="594"/>
      <c r="X5" s="636"/>
      <c r="Y5" s="521" t="s">
        <v>237</v>
      </c>
    </row>
    <row r="6" spans="2:25" ht="47.25" customHeight="1" x14ac:dyDescent="0.3">
      <c r="B6" s="564"/>
      <c r="C6" s="564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2" t="s">
        <v>242</v>
      </c>
      <c r="T6" s="520" t="s">
        <v>243</v>
      </c>
      <c r="U6" s="520" t="s">
        <v>241</v>
      </c>
      <c r="V6" s="522" t="s">
        <v>242</v>
      </c>
      <c r="W6" s="520" t="s">
        <v>243</v>
      </c>
      <c r="X6" s="520" t="s">
        <v>241</v>
      </c>
      <c r="Y6" s="520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7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7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7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s="517" customFormat="1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s="517" customFormat="1" ht="19.2" customHeight="1" x14ac:dyDescent="0.3">
      <c r="B57" s="497" t="s">
        <v>11</v>
      </c>
      <c r="C57" s="498">
        <v>44599</v>
      </c>
      <c r="L57" s="499"/>
      <c r="M57" s="499">
        <v>4.4000000000000004</v>
      </c>
      <c r="N57" s="499"/>
      <c r="O57" s="499"/>
      <c r="P57" s="499"/>
      <c r="Q57" s="499"/>
      <c r="R57" s="499"/>
      <c r="S57" s="499"/>
      <c r="T57" s="499">
        <v>4.8</v>
      </c>
      <c r="U57" s="499">
        <v>5.8</v>
      </c>
      <c r="V57" s="499"/>
      <c r="W57" s="499"/>
      <c r="X57" s="499"/>
      <c r="Y57" s="499"/>
    </row>
    <row r="58" spans="2:25" s="517" customFormat="1" ht="19.2" customHeight="1" x14ac:dyDescent="0.3">
      <c r="B58" s="497" t="s">
        <v>171</v>
      </c>
      <c r="C58" s="498">
        <v>44602</v>
      </c>
      <c r="L58" s="499"/>
      <c r="M58" s="499">
        <v>4.9000000000000004</v>
      </c>
      <c r="N58" s="499"/>
      <c r="O58" s="499"/>
      <c r="P58" s="499"/>
      <c r="Q58" s="499"/>
      <c r="R58" s="499"/>
      <c r="S58" s="499"/>
      <c r="T58" s="499">
        <v>5.5</v>
      </c>
      <c r="U58" s="499"/>
      <c r="V58" s="499"/>
      <c r="W58" s="499"/>
      <c r="X58" s="499"/>
      <c r="Y58" s="499"/>
    </row>
    <row r="59" spans="2:25" s="517" customFormat="1" ht="19.2" customHeight="1" x14ac:dyDescent="0.3">
      <c r="B59" s="497" t="s">
        <v>234</v>
      </c>
      <c r="C59" s="498">
        <v>44637</v>
      </c>
      <c r="L59" s="499"/>
      <c r="M59" s="499">
        <v>4.9000000000000004</v>
      </c>
      <c r="N59" s="499"/>
      <c r="O59" s="499"/>
      <c r="P59" s="499">
        <v>6.6</v>
      </c>
      <c r="Q59" s="499"/>
      <c r="R59" s="499">
        <v>127.5</v>
      </c>
      <c r="S59" s="499"/>
      <c r="T59" s="499">
        <v>4.8</v>
      </c>
      <c r="U59" s="499"/>
      <c r="V59" s="499"/>
      <c r="W59" s="499">
        <v>6.4</v>
      </c>
      <c r="X59" s="499"/>
      <c r="Y59" s="499">
        <v>120.2</v>
      </c>
    </row>
    <row r="60" spans="2:25" s="517" customFormat="1" ht="19.2" customHeight="1" x14ac:dyDescent="0.3">
      <c r="B60" s="497" t="s">
        <v>10</v>
      </c>
      <c r="C60" s="498">
        <v>44644</v>
      </c>
      <c r="L60" s="499"/>
      <c r="M60" s="499">
        <v>4.9000000000000004</v>
      </c>
      <c r="N60" s="499"/>
      <c r="O60" s="499"/>
      <c r="P60" s="499">
        <v>6.6</v>
      </c>
      <c r="Q60" s="499"/>
      <c r="R60" s="499"/>
      <c r="S60" s="499"/>
      <c r="T60" s="499">
        <v>4.9000000000000004</v>
      </c>
      <c r="U60" s="499"/>
      <c r="V60" s="499"/>
      <c r="W60" s="499">
        <v>5.9</v>
      </c>
      <c r="X60" s="499"/>
      <c r="Y60" s="499"/>
    </row>
    <row r="61" spans="2:25" ht="19.2" customHeight="1" x14ac:dyDescent="0.3">
      <c r="B61" s="497" t="s">
        <v>231</v>
      </c>
      <c r="C61" s="498">
        <v>44645</v>
      </c>
      <c r="L61" s="499"/>
      <c r="M61" s="499">
        <v>4.9000000000000004</v>
      </c>
      <c r="N61" s="499"/>
      <c r="O61" s="499"/>
      <c r="P61" s="499">
        <v>6.6</v>
      </c>
      <c r="Q61" s="499"/>
      <c r="R61" s="499">
        <v>127.4</v>
      </c>
      <c r="S61" s="499"/>
      <c r="T61" s="499">
        <v>5</v>
      </c>
      <c r="U61" s="499"/>
      <c r="V61" s="499"/>
      <c r="W61" s="499">
        <v>6</v>
      </c>
      <c r="X61" s="499"/>
      <c r="Y61" s="499">
        <v>120.8</v>
      </c>
    </row>
    <row r="62" spans="2:25" s="517" customFormat="1" ht="19.2" customHeight="1" x14ac:dyDescent="0.3">
      <c r="B62" s="497" t="s">
        <v>336</v>
      </c>
      <c r="C62" s="498">
        <v>44657</v>
      </c>
      <c r="L62" s="499"/>
      <c r="M62" s="499">
        <v>4.9000000000000004</v>
      </c>
      <c r="N62" s="499"/>
      <c r="O62" s="499"/>
      <c r="P62" s="499">
        <v>6.6</v>
      </c>
      <c r="Q62" s="499"/>
      <c r="R62" s="499"/>
      <c r="S62" s="499">
        <v>3</v>
      </c>
      <c r="T62" s="499">
        <v>4</v>
      </c>
      <c r="U62" s="499">
        <v>5</v>
      </c>
      <c r="V62" s="499">
        <v>6.2</v>
      </c>
      <c r="W62" s="499">
        <v>6.1</v>
      </c>
      <c r="X62" s="499">
        <v>6</v>
      </c>
      <c r="Y62" s="499"/>
    </row>
    <row r="63" spans="2:25" s="517" customFormat="1" ht="19.2" customHeight="1" x14ac:dyDescent="0.3">
      <c r="B63" s="497" t="s">
        <v>11</v>
      </c>
      <c r="C63" s="498">
        <v>44659</v>
      </c>
      <c r="L63" s="499"/>
      <c r="M63" s="499"/>
      <c r="N63" s="499"/>
      <c r="O63" s="499"/>
      <c r="P63" s="499"/>
      <c r="Q63" s="499"/>
      <c r="R63" s="499"/>
      <c r="S63" s="499">
        <v>4.2</v>
      </c>
      <c r="T63" s="499"/>
      <c r="U63" s="499">
        <v>5</v>
      </c>
      <c r="V63" s="499"/>
      <c r="W63" s="499"/>
      <c r="X63" s="499"/>
      <c r="Y63" s="499"/>
    </row>
    <row r="64" spans="2:25" s="517" customFormat="1" ht="19.2" customHeight="1" x14ac:dyDescent="0.3">
      <c r="B64" s="497" t="s">
        <v>231</v>
      </c>
      <c r="C64" s="498">
        <v>44664</v>
      </c>
      <c r="L64" s="499"/>
      <c r="M64" s="499">
        <v>4.9000000000000004</v>
      </c>
      <c r="N64" s="499"/>
      <c r="O64" s="499"/>
      <c r="P64" s="499">
        <v>6.6</v>
      </c>
      <c r="Q64" s="499"/>
      <c r="R64" s="499">
        <v>127.4</v>
      </c>
      <c r="S64" s="499"/>
      <c r="T64" s="499">
        <v>4.9000000000000004</v>
      </c>
      <c r="U64" s="499"/>
      <c r="V64" s="499"/>
      <c r="W64" s="499">
        <v>6</v>
      </c>
      <c r="X64" s="499"/>
      <c r="Y64" s="499">
        <v>120.7</v>
      </c>
    </row>
    <row r="65" spans="2:25" s="517" customFormat="1" ht="19.2" customHeight="1" x14ac:dyDescent="0.3">
      <c r="B65" s="497" t="s">
        <v>252</v>
      </c>
      <c r="C65" s="498">
        <v>44670</v>
      </c>
      <c r="L65" s="499"/>
      <c r="M65" s="499">
        <v>4.9000000000000004</v>
      </c>
      <c r="N65" s="499"/>
      <c r="O65" s="499"/>
      <c r="P65" s="499">
        <v>6.6</v>
      </c>
      <c r="Q65" s="499"/>
      <c r="R65" s="499">
        <v>135.19999999999999</v>
      </c>
      <c r="S65" s="499"/>
      <c r="T65" s="499">
        <v>4</v>
      </c>
      <c r="U65" s="499"/>
      <c r="V65" s="499"/>
      <c r="W65" s="499">
        <v>6.5</v>
      </c>
      <c r="X65" s="499"/>
      <c r="Y65" s="499">
        <v>127.5</v>
      </c>
    </row>
    <row r="66" spans="2:25" s="517" customFormat="1" ht="19.2" customHeight="1" x14ac:dyDescent="0.3">
      <c r="B66" s="497" t="s">
        <v>11</v>
      </c>
      <c r="C66" s="498">
        <v>44691</v>
      </c>
      <c r="L66" s="499"/>
      <c r="M66" s="499"/>
      <c r="N66" s="499"/>
      <c r="O66" s="499"/>
      <c r="P66" s="499"/>
      <c r="Q66" s="499"/>
      <c r="R66" s="499"/>
      <c r="S66" s="499">
        <v>6</v>
      </c>
      <c r="T66" s="499"/>
      <c r="U66" s="499">
        <v>7.2</v>
      </c>
      <c r="V66" s="499"/>
      <c r="W66" s="499"/>
      <c r="X66" s="499"/>
      <c r="Y66" s="499"/>
    </row>
    <row r="67" spans="2:25" s="517" customFormat="1" ht="19.2" customHeight="1" x14ac:dyDescent="0.3">
      <c r="B67" s="497" t="s">
        <v>171</v>
      </c>
      <c r="C67" s="498">
        <v>44697</v>
      </c>
      <c r="L67" s="499"/>
      <c r="M67" s="499"/>
      <c r="N67" s="499"/>
      <c r="O67" s="499"/>
      <c r="P67" s="499"/>
      <c r="Q67" s="499"/>
      <c r="R67" s="499"/>
      <c r="S67" s="499"/>
      <c r="T67" s="499">
        <v>5.8</v>
      </c>
      <c r="U67" s="499"/>
      <c r="V67" s="499"/>
      <c r="W67" s="499">
        <v>5.7</v>
      </c>
      <c r="X67" s="499"/>
      <c r="Y67" s="499">
        <v>119.9</v>
      </c>
    </row>
    <row r="68" spans="2:25" s="517" customFormat="1" ht="19.2" customHeight="1" x14ac:dyDescent="0.3">
      <c r="B68" s="497" t="s">
        <v>252</v>
      </c>
      <c r="C68" s="498">
        <v>44697</v>
      </c>
      <c r="L68" s="499"/>
      <c r="M68" s="499"/>
      <c r="N68" s="499"/>
      <c r="O68" s="499"/>
      <c r="P68" s="499"/>
      <c r="Q68" s="499"/>
      <c r="R68" s="499"/>
      <c r="S68" s="499"/>
      <c r="T68" s="499">
        <v>4.5</v>
      </c>
      <c r="U68" s="499"/>
      <c r="V68" s="499"/>
      <c r="W68" s="499"/>
      <c r="X68" s="499"/>
      <c r="Y68" s="499"/>
    </row>
    <row r="69" spans="2:25" ht="6.6" customHeight="1" x14ac:dyDescent="0.3">
      <c r="B69" s="501"/>
      <c r="C69" s="502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</row>
    <row r="70" spans="2:25" ht="7.2" customHeight="1" x14ac:dyDescent="0.3">
      <c r="B70" s="164"/>
      <c r="C70" s="164"/>
      <c r="D70" s="204"/>
      <c r="E70" s="204"/>
      <c r="F70" s="204"/>
      <c r="G70" s="204"/>
      <c r="H70" s="204"/>
      <c r="I70" s="204"/>
      <c r="J70" s="201"/>
      <c r="K70" s="204"/>
    </row>
    <row r="71" spans="2:25" ht="19.2" customHeight="1" x14ac:dyDescent="0.3">
      <c r="B71" s="497" t="s">
        <v>235</v>
      </c>
      <c r="C71" s="164"/>
      <c r="D71" s="499">
        <f>AVERAGE(D8,D9,D10,D13,D15,D16,D18,D19,D23,D26)</f>
        <v>-11.79</v>
      </c>
      <c r="E71" s="499">
        <f>AVERAGE(E8:E32)</f>
        <v>-8.2125000000000004</v>
      </c>
      <c r="F71" s="499">
        <f>AVERAGE(F8,F18,F23)</f>
        <v>-6</v>
      </c>
      <c r="G71" s="499">
        <f>AVERAGE(G8,G9,G13,G15,G18)</f>
        <v>12.4</v>
      </c>
      <c r="H71" s="499">
        <f>AVERAGE(H8,H9,H11,H12,H13,H14,H15,H16,H18,H20,H21,H22,H23,H24,H25,H27,H28,H29,H32)</f>
        <v>9.4222222222222207</v>
      </c>
      <c r="I71" s="499">
        <f>AVERAGE(I8,I18)</f>
        <v>8.0500000000000007</v>
      </c>
      <c r="J71" s="499">
        <f>AVERAGE(J13,J15)</f>
        <v>140.85000000000002</v>
      </c>
      <c r="K71" s="499">
        <f>AVERAGE(K11,K12,K13,K14,K15,K20,K21,K24,K25,K27,K28)</f>
        <v>134.96363636363637</v>
      </c>
      <c r="L71" s="499">
        <f>AVERAGE(L32,L37,L44,L50)</f>
        <v>1.425</v>
      </c>
      <c r="M71" s="499">
        <f>AVERAGE(M11,M12,M17,M20,M23,M24,M25,M27,M28,M29,M31,M33,M34,M35,M36,M37,M38,M39,M40,M41,M42,M43,M44,M45,M46,M47,M48,M49,M50,M51,M52,M53,M54,M55,M56,M57,M58,M59,M60,M61,M62,M64)</f>
        <v>4.1785714285714306</v>
      </c>
      <c r="N71" s="499">
        <f>AVERAGE(N32,N37,N39,N44,N45,N50,N61)</f>
        <v>4.5333333333333332</v>
      </c>
      <c r="O71" s="499">
        <f>AVERAGE(O37,O44,O50)</f>
        <v>7.3999999999999995</v>
      </c>
      <c r="P71" s="499">
        <f>AVERAGE(P11,P12,P20,P24,P25,P27,P28,P29,P34,P35,P36,P37,P38,P40,P41,P42,P44,P46,P47,P48,P49,P50,P51,P52,P54,P56,P59,P60,P61,P61)</f>
        <v>7.3166666666666664</v>
      </c>
      <c r="Q71" s="499">
        <f>AVERAGE(Q37,Q44,Q50)</f>
        <v>6.9000000000000012</v>
      </c>
      <c r="R71" s="499">
        <f>AVERAGE(R12,R20,R24,R25,R27,R28,R35,R37,R40,R41,R46,R51,R52,R59,R61,R64)</f>
        <v>130.15</v>
      </c>
      <c r="S71" s="499">
        <f>AVERAGE(S55,S56,S62,S63,S66)</f>
        <v>4.26</v>
      </c>
      <c r="T71" s="499">
        <f>AVERAGE(T52,T54,T49,T51,T56,T57,T58,T59,T60,T61,T62,T64,T65,T67,T68)</f>
        <v>4.9666666666666659</v>
      </c>
      <c r="U71" s="499">
        <f>AVERAGE(U55,U56,U57,U62,U63,U66)</f>
        <v>5.6833333333333336</v>
      </c>
      <c r="V71" s="499">
        <f>AVERAGE(V56,V62)</f>
        <v>6.2</v>
      </c>
      <c r="W71" s="499">
        <f>AVERAGE(W52,W54,W49,W51,W56,W59,W60,W61,W62,W64,W65,W67)</f>
        <v>6.208333333333333</v>
      </c>
      <c r="X71" s="499">
        <f>AVERAGE(X56,X62)</f>
        <v>5.95</v>
      </c>
      <c r="Y71" s="499">
        <f>AVERAGE(Y51,Y52,Y59,Y61,Y64,Y65,Y67)</f>
        <v>123.04285714285716</v>
      </c>
    </row>
    <row r="72" spans="2:25" ht="15.6" x14ac:dyDescent="0.3">
      <c r="B72" s="164"/>
      <c r="C72" s="164"/>
      <c r="D72" s="205"/>
      <c r="E72" s="205"/>
      <c r="F72" s="205"/>
      <c r="G72" s="205"/>
      <c r="H72" s="205"/>
      <c r="I72" s="205"/>
      <c r="J72" s="201"/>
      <c r="K72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71 W7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74"/>
    </row>
    <row r="3" spans="2:19" s="233" customFormat="1" ht="35.1" customHeight="1" x14ac:dyDescent="0.3">
      <c r="B3" s="654" t="s">
        <v>287</v>
      </c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39" t="s">
        <v>297</v>
      </c>
      <c r="C5" s="639"/>
      <c r="D5" s="639"/>
      <c r="E5" s="639"/>
      <c r="F5" s="639"/>
      <c r="G5" s="639"/>
      <c r="H5" s="639"/>
      <c r="I5" s="639"/>
      <c r="J5" s="639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40" t="s">
        <v>85</v>
      </c>
      <c r="C6" s="640"/>
      <c r="D6" s="640"/>
      <c r="E6" s="640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52" t="s">
        <v>103</v>
      </c>
      <c r="C7" s="653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51" t="s">
        <v>288</v>
      </c>
      <c r="C9" s="651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39" t="s">
        <v>298</v>
      </c>
      <c r="C11" s="639"/>
      <c r="D11" s="639"/>
      <c r="E11" s="639"/>
      <c r="F11" s="639"/>
      <c r="G11" s="639"/>
      <c r="H11" s="639"/>
      <c r="I11" s="639"/>
      <c r="J11" s="639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40" t="s">
        <v>85</v>
      </c>
      <c r="C12" s="640"/>
      <c r="D12" s="640"/>
      <c r="E12" s="640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52" t="s">
        <v>103</v>
      </c>
      <c r="C13" s="653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51" t="s">
        <v>288</v>
      </c>
      <c r="C15" s="651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39" t="s">
        <v>299</v>
      </c>
      <c r="C17" s="639"/>
      <c r="D17" s="639"/>
      <c r="E17" s="639"/>
      <c r="F17" s="639"/>
      <c r="G17" s="639"/>
      <c r="H17" s="639"/>
      <c r="I17" s="639"/>
      <c r="J17" s="639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40" t="s">
        <v>85</v>
      </c>
      <c r="C18" s="640"/>
      <c r="D18" s="640"/>
      <c r="E18" s="640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52" t="s">
        <v>103</v>
      </c>
      <c r="C19" s="653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51" t="s">
        <v>288</v>
      </c>
      <c r="C21" s="651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39" t="s">
        <v>289</v>
      </c>
      <c r="C23" s="639"/>
      <c r="D23" s="639"/>
      <c r="E23" s="639"/>
      <c r="F23" s="639"/>
      <c r="G23" s="639"/>
      <c r="H23" s="639"/>
      <c r="I23" s="639"/>
      <c r="J23" s="639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40" t="s">
        <v>85</v>
      </c>
      <c r="C24" s="640"/>
      <c r="D24" s="640"/>
      <c r="E24" s="640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62" t="s">
        <v>103</v>
      </c>
      <c r="C25" s="663"/>
      <c r="D25" s="659" t="s">
        <v>293</v>
      </c>
      <c r="E25" s="660"/>
      <c r="F25" s="660"/>
      <c r="G25" s="660"/>
      <c r="H25" s="666" t="s">
        <v>294</v>
      </c>
      <c r="I25" s="667"/>
      <c r="J25" s="667"/>
      <c r="K25" s="667"/>
      <c r="L25" s="666" t="s">
        <v>125</v>
      </c>
      <c r="M25" s="667"/>
      <c r="N25" s="667"/>
      <c r="O25" s="667"/>
      <c r="P25" s="666" t="s">
        <v>295</v>
      </c>
      <c r="Q25" s="667"/>
      <c r="R25" s="667"/>
      <c r="S25" s="667"/>
      <c r="T25" s="670" t="s">
        <v>296</v>
      </c>
      <c r="U25" s="671"/>
      <c r="V25" s="671"/>
      <c r="W25" s="671"/>
      <c r="X25" s="670" t="s">
        <v>126</v>
      </c>
      <c r="Y25" s="671"/>
      <c r="Z25" s="671"/>
      <c r="AA25" s="671"/>
    </row>
    <row r="26" spans="2:27" s="255" customFormat="1" ht="75.75" customHeight="1" x14ac:dyDescent="0.3">
      <c r="B26" s="652"/>
      <c r="C26" s="653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51" t="s">
        <v>288</v>
      </c>
      <c r="C28" s="651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54" t="s">
        <v>258</v>
      </c>
      <c r="C34" s="654"/>
      <c r="D34" s="654"/>
      <c r="E34" s="654"/>
      <c r="F34" s="654"/>
      <c r="G34" s="654"/>
      <c r="H34" s="654"/>
      <c r="I34" s="654"/>
      <c r="J34" s="654"/>
      <c r="K34" s="654"/>
      <c r="L34" s="654"/>
      <c r="M34" s="654"/>
      <c r="N34" s="654"/>
      <c r="O34" s="654"/>
      <c r="P34" s="654"/>
      <c r="Q34" s="654"/>
      <c r="R34" s="654"/>
      <c r="S34" s="654"/>
    </row>
    <row r="35" spans="2:23" x14ac:dyDescent="0.3">
      <c r="B35" s="639" t="s">
        <v>260</v>
      </c>
      <c r="C35" s="639"/>
      <c r="D35" s="639"/>
      <c r="E35" s="639"/>
      <c r="F35" s="639"/>
      <c r="G35" s="639"/>
      <c r="H35" s="639"/>
      <c r="I35" s="639"/>
      <c r="J35" s="639"/>
      <c r="N35" s="10"/>
      <c r="O35" s="10"/>
    </row>
    <row r="36" spans="2:23" x14ac:dyDescent="0.3">
      <c r="B36" s="639"/>
      <c r="C36" s="639"/>
      <c r="D36" s="639"/>
      <c r="E36" s="639"/>
      <c r="F36" s="639"/>
      <c r="G36" s="639"/>
      <c r="H36" s="639"/>
      <c r="I36" s="639"/>
      <c r="J36" s="639"/>
      <c r="N36" s="10"/>
      <c r="O36" s="10"/>
    </row>
    <row r="37" spans="2:23" ht="15.75" customHeight="1" x14ac:dyDescent="0.3">
      <c r="B37" s="640" t="s">
        <v>85</v>
      </c>
      <c r="C37" s="640"/>
      <c r="D37" s="640"/>
      <c r="E37" s="640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62" t="s">
        <v>103</v>
      </c>
      <c r="C38" s="663"/>
      <c r="D38" s="659" t="s">
        <v>261</v>
      </c>
      <c r="E38" s="660"/>
      <c r="F38" s="660"/>
      <c r="G38" s="660"/>
      <c r="H38" s="666" t="s">
        <v>265</v>
      </c>
      <c r="I38" s="667"/>
      <c r="J38" s="667"/>
      <c r="K38" s="667"/>
      <c r="L38" s="666" t="s">
        <v>125</v>
      </c>
      <c r="M38" s="667"/>
      <c r="N38" s="667"/>
      <c r="O38" s="667"/>
      <c r="P38" s="666" t="s">
        <v>126</v>
      </c>
      <c r="Q38" s="667"/>
      <c r="R38" s="667"/>
      <c r="S38" s="667"/>
      <c r="T38" s="666" t="s">
        <v>127</v>
      </c>
      <c r="U38" s="667"/>
      <c r="V38" s="667"/>
      <c r="W38" s="667"/>
    </row>
    <row r="39" spans="2:23" ht="40.799999999999997" x14ac:dyDescent="0.3">
      <c r="B39" s="652"/>
      <c r="C39" s="653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51" t="s">
        <v>259</v>
      </c>
      <c r="C41" s="651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39" t="s">
        <v>266</v>
      </c>
      <c r="C45" s="639"/>
      <c r="D45" s="639"/>
      <c r="E45" s="639"/>
      <c r="F45" s="639"/>
      <c r="G45" s="639"/>
      <c r="H45" s="639"/>
      <c r="I45" s="639"/>
      <c r="J45" s="639"/>
      <c r="L45" s="10"/>
      <c r="M45" s="10"/>
      <c r="N45" s="10"/>
      <c r="O45" s="10"/>
    </row>
    <row r="46" spans="2:23" x14ac:dyDescent="0.3">
      <c r="B46" s="639"/>
      <c r="C46" s="639"/>
      <c r="D46" s="639"/>
      <c r="E46" s="639"/>
      <c r="F46" s="639"/>
      <c r="G46" s="639"/>
      <c r="H46" s="639"/>
      <c r="I46" s="639"/>
      <c r="J46" s="639"/>
      <c r="L46" s="10"/>
      <c r="M46" s="10"/>
      <c r="N46" s="10"/>
      <c r="O46" s="10"/>
    </row>
    <row r="47" spans="2:23" x14ac:dyDescent="0.3">
      <c r="B47" s="640" t="s">
        <v>85</v>
      </c>
      <c r="C47" s="640"/>
      <c r="D47" s="640"/>
      <c r="E47" s="640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62" t="s">
        <v>103</v>
      </c>
      <c r="C48" s="663"/>
      <c r="D48" s="668">
        <v>2020</v>
      </c>
      <c r="E48" s="669"/>
      <c r="F48" s="669"/>
      <c r="G48" s="669"/>
      <c r="H48" s="668">
        <v>2021</v>
      </c>
      <c r="I48" s="669"/>
      <c r="J48" s="669"/>
      <c r="K48" s="669"/>
      <c r="L48" s="10"/>
      <c r="M48" s="10"/>
      <c r="N48" s="10"/>
      <c r="O48" s="10"/>
    </row>
    <row r="49" spans="2:23" ht="51" x14ac:dyDescent="0.3">
      <c r="B49" s="652"/>
      <c r="C49" s="653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51" t="s">
        <v>259</v>
      </c>
      <c r="C51" s="651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39" t="s">
        <v>270</v>
      </c>
      <c r="C54" s="639"/>
      <c r="D54" s="639"/>
      <c r="E54" s="639"/>
      <c r="F54" s="639"/>
      <c r="G54" s="639"/>
      <c r="H54" s="639"/>
      <c r="I54" s="639"/>
      <c r="J54" s="639"/>
      <c r="K54" s="639"/>
      <c r="L54" s="10"/>
      <c r="M54" s="10"/>
      <c r="N54" s="10"/>
      <c r="O54" s="10"/>
    </row>
    <row r="55" spans="2:23" ht="29.25" customHeight="1" x14ac:dyDescent="0.3">
      <c r="B55" s="639"/>
      <c r="C55" s="639"/>
      <c r="D55" s="639"/>
      <c r="E55" s="639"/>
      <c r="F55" s="639"/>
      <c r="G55" s="639"/>
      <c r="H55" s="639"/>
      <c r="I55" s="639"/>
      <c r="J55" s="639"/>
      <c r="K55" s="639"/>
      <c r="L55" s="10"/>
      <c r="M55" s="10"/>
      <c r="N55" s="10"/>
      <c r="O55" s="10"/>
    </row>
    <row r="56" spans="2:23" x14ac:dyDescent="0.3">
      <c r="B56" s="640" t="s">
        <v>85</v>
      </c>
      <c r="C56" s="640"/>
      <c r="D56" s="640"/>
      <c r="E56" s="640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52" t="s">
        <v>103</v>
      </c>
      <c r="C57" s="653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51" t="s">
        <v>259</v>
      </c>
      <c r="C59" s="651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54" t="s">
        <v>257</v>
      </c>
      <c r="C61" s="654"/>
      <c r="D61" s="654"/>
      <c r="E61" s="654"/>
      <c r="F61" s="654"/>
      <c r="G61" s="654"/>
      <c r="H61" s="654"/>
      <c r="I61" s="654"/>
      <c r="J61" s="654"/>
      <c r="K61" s="654"/>
      <c r="L61" s="654"/>
      <c r="M61" s="654"/>
      <c r="N61" s="654"/>
      <c r="O61" s="654"/>
      <c r="P61" s="654"/>
      <c r="Q61" s="654"/>
      <c r="R61" s="654"/>
      <c r="S61" s="654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43" t="s">
        <v>103</v>
      </c>
      <c r="C65" s="643"/>
      <c r="D65" s="643" t="s">
        <v>86</v>
      </c>
      <c r="E65" s="643"/>
      <c r="F65" s="643" t="s">
        <v>87</v>
      </c>
      <c r="G65" s="643"/>
      <c r="H65" s="643" t="s">
        <v>88</v>
      </c>
      <c r="I65" s="643"/>
      <c r="J65" s="10"/>
      <c r="K65" s="643" t="s">
        <v>103</v>
      </c>
      <c r="L65" s="643"/>
      <c r="M65" s="77" t="s">
        <v>120</v>
      </c>
      <c r="N65" s="76" t="s">
        <v>121</v>
      </c>
      <c r="O65" s="635" t="s">
        <v>122</v>
      </c>
      <c r="P65" s="636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45" t="s">
        <v>89</v>
      </c>
      <c r="C67" s="645"/>
      <c r="D67" s="642">
        <v>82.13572854291418</v>
      </c>
      <c r="E67" s="642"/>
      <c r="F67" s="642">
        <v>16.387225548902194</v>
      </c>
      <c r="G67" s="642"/>
      <c r="H67" s="69"/>
      <c r="I67" s="70">
        <v>1.4770459081836327</v>
      </c>
      <c r="K67" s="664" t="s">
        <v>89</v>
      </c>
      <c r="L67" s="664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45" t="s">
        <v>90</v>
      </c>
      <c r="C68" s="645"/>
      <c r="D68" s="642">
        <v>82.216892239163954</v>
      </c>
      <c r="E68" s="642"/>
      <c r="F68" s="642">
        <v>16.463936953914683</v>
      </c>
      <c r="G68" s="642"/>
      <c r="H68" s="69"/>
      <c r="I68" s="70">
        <v>1.3191708069213637</v>
      </c>
      <c r="K68" s="644" t="s">
        <v>90</v>
      </c>
      <c r="L68" s="644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45" t="s">
        <v>133</v>
      </c>
      <c r="C69" s="645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41" t="s">
        <v>133</v>
      </c>
      <c r="L69" s="641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45" t="s">
        <v>170</v>
      </c>
      <c r="C70" s="645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41" t="s">
        <v>256</v>
      </c>
      <c r="L70" s="641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45" t="s">
        <v>190</v>
      </c>
      <c r="C72" s="645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45" t="s">
        <v>190</v>
      </c>
      <c r="L72" s="645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45" t="s">
        <v>228</v>
      </c>
      <c r="C73" s="645"/>
      <c r="D73" s="160"/>
      <c r="E73" s="160">
        <v>92.1</v>
      </c>
      <c r="F73" s="160"/>
      <c r="G73" s="160">
        <v>7.3</v>
      </c>
      <c r="H73" s="160"/>
      <c r="I73" s="160">
        <v>0.6</v>
      </c>
      <c r="K73" s="645" t="s">
        <v>228</v>
      </c>
      <c r="L73" s="645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64" t="s">
        <v>238</v>
      </c>
      <c r="C74" s="664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64" t="s">
        <v>238</v>
      </c>
      <c r="L74" s="664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64" t="s">
        <v>240</v>
      </c>
      <c r="C75" s="664"/>
      <c r="D75" s="169"/>
      <c r="E75" s="169">
        <v>96.3</v>
      </c>
      <c r="F75" s="169"/>
      <c r="G75" s="169">
        <v>3.2</v>
      </c>
      <c r="H75" s="169"/>
      <c r="I75" s="169">
        <v>0.4</v>
      </c>
      <c r="K75" s="664" t="s">
        <v>240</v>
      </c>
      <c r="L75" s="664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64" t="s">
        <v>247</v>
      </c>
      <c r="C76" s="664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64" t="s">
        <v>247</v>
      </c>
      <c r="L76" s="664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65" t="s">
        <v>118</v>
      </c>
      <c r="C79" s="665"/>
      <c r="D79" s="665"/>
      <c r="E79" s="665"/>
      <c r="F79" s="665"/>
      <c r="G79" s="665"/>
      <c r="H79" s="665"/>
      <c r="I79" s="665"/>
      <c r="K79" s="665" t="s">
        <v>119</v>
      </c>
      <c r="L79" s="665"/>
      <c r="M79" s="665"/>
      <c r="N79" s="665"/>
      <c r="O79" s="665"/>
      <c r="P79" s="665"/>
      <c r="Q79" s="665"/>
      <c r="R79" s="665"/>
      <c r="S79" s="665"/>
    </row>
    <row r="80" spans="2:19" x14ac:dyDescent="0.3">
      <c r="B80" s="665"/>
      <c r="C80" s="665"/>
      <c r="D80" s="665"/>
      <c r="E80" s="665"/>
      <c r="F80" s="665"/>
      <c r="G80" s="665"/>
      <c r="H80" s="665"/>
      <c r="I80" s="665"/>
      <c r="K80" s="665"/>
      <c r="L80" s="665"/>
      <c r="M80" s="665"/>
      <c r="N80" s="665"/>
      <c r="O80" s="665"/>
      <c r="P80" s="665"/>
      <c r="Q80" s="665"/>
      <c r="R80" s="665"/>
      <c r="S80" s="665"/>
    </row>
    <row r="81" spans="2:32" ht="30.75" customHeight="1" x14ac:dyDescent="0.3">
      <c r="B81" s="36" t="s">
        <v>85</v>
      </c>
      <c r="C81" s="33"/>
      <c r="D81" s="33"/>
      <c r="I81" s="10"/>
      <c r="K81" s="662" t="s">
        <v>103</v>
      </c>
      <c r="L81" s="663"/>
      <c r="M81" s="659" t="s">
        <v>125</v>
      </c>
      <c r="N81" s="660"/>
      <c r="O81" s="660"/>
      <c r="P81" s="660"/>
      <c r="Q81" s="661"/>
      <c r="R81" s="655" t="s">
        <v>126</v>
      </c>
      <c r="S81" s="656"/>
      <c r="T81" s="656"/>
      <c r="U81" s="657"/>
      <c r="V81" s="657"/>
      <c r="W81" s="647" t="s">
        <v>127</v>
      </c>
      <c r="X81" s="648"/>
      <c r="Y81" s="648"/>
      <c r="Z81" s="649"/>
      <c r="AA81" s="658"/>
      <c r="AB81" s="647" t="s">
        <v>128</v>
      </c>
      <c r="AC81" s="648"/>
      <c r="AD81" s="648"/>
      <c r="AE81" s="649"/>
      <c r="AF81" s="650"/>
    </row>
    <row r="82" spans="2:32" ht="61.5" customHeight="1" x14ac:dyDescent="0.3">
      <c r="B82" s="643" t="s">
        <v>103</v>
      </c>
      <c r="C82" s="643"/>
      <c r="D82" s="643" t="s">
        <v>120</v>
      </c>
      <c r="E82" s="643"/>
      <c r="F82" s="643" t="s">
        <v>121</v>
      </c>
      <c r="G82" s="643"/>
      <c r="H82" s="72" t="s">
        <v>122</v>
      </c>
      <c r="I82" s="76" t="s">
        <v>123</v>
      </c>
      <c r="K82" s="652"/>
      <c r="L82" s="653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64" t="s">
        <v>89</v>
      </c>
      <c r="C84" s="664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64" t="s">
        <v>89</v>
      </c>
      <c r="L84" s="664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45" t="s">
        <v>90</v>
      </c>
      <c r="C85" s="645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45" t="s">
        <v>90</v>
      </c>
      <c r="L85" s="645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45" t="s">
        <v>133</v>
      </c>
      <c r="C86" s="645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45" t="s">
        <v>133</v>
      </c>
      <c r="L86" s="645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45" t="s">
        <v>170</v>
      </c>
      <c r="C87" s="645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45" t="s">
        <v>170</v>
      </c>
      <c r="L87" s="645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45" t="s">
        <v>190</v>
      </c>
      <c r="C89" s="645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51"/>
      <c r="L89" s="651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45" t="s">
        <v>228</v>
      </c>
      <c r="C90" s="645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64" t="s">
        <v>238</v>
      </c>
      <c r="C91" s="664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64" t="s">
        <v>240</v>
      </c>
      <c r="C92" s="664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64" t="s">
        <v>247</v>
      </c>
      <c r="C93" s="664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72" t="s">
        <v>81</v>
      </c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</row>
    <row r="3" spans="1:22" x14ac:dyDescent="0.3">
      <c r="A3" s="28" t="s">
        <v>84</v>
      </c>
    </row>
    <row r="4" spans="1:22" ht="21" customHeight="1" x14ac:dyDescent="0.3">
      <c r="B4" s="673" t="s">
        <v>106</v>
      </c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</row>
    <row r="5" spans="1:22" s="78" customFormat="1" ht="68.25" customHeight="1" x14ac:dyDescent="0.3">
      <c r="A5" s="79"/>
      <c r="C5" s="79"/>
      <c r="D5" s="79"/>
      <c r="E5" s="79"/>
      <c r="F5" s="79"/>
      <c r="G5" s="674" t="s">
        <v>116</v>
      </c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73" t="s">
        <v>113</v>
      </c>
      <c r="C7" s="673"/>
      <c r="D7" s="673"/>
      <c r="E7" s="673"/>
      <c r="F7" s="673"/>
      <c r="G7" s="673"/>
      <c r="H7" s="673"/>
      <c r="J7" s="673" t="s">
        <v>74</v>
      </c>
      <c r="K7" s="673"/>
      <c r="L7" s="673"/>
      <c r="M7" s="673"/>
      <c r="N7" s="673"/>
      <c r="O7" s="673"/>
      <c r="Q7" s="673" t="s">
        <v>76</v>
      </c>
      <c r="R7" s="673"/>
      <c r="S7" s="673"/>
      <c r="T7" s="673"/>
      <c r="U7" s="673"/>
      <c r="V7" s="673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2022-05-19T12:04:22Z</dcterms:modified>
</cp:coreProperties>
</file>